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 - SO 01" sheetId="2" r:id="rId2"/>
    <sheet name="002 - SO 02" sheetId="3" r:id="rId3"/>
    <sheet name="003 - SO 03 " sheetId="4" r:id="rId4"/>
    <sheet name="004 - SO 04 - PARKOVIŠTĚ" sheetId="5" r:id="rId5"/>
    <sheet name="005 - SO 05 - OSTATNÍ ZPE..." sheetId="6" r:id="rId6"/>
    <sheet name="006 - SO 06 - OPLOCENÍ" sheetId="7" r:id="rId7"/>
    <sheet name="007 - SO 07 - PŘÍPOJKY IN..." sheetId="8" r:id="rId8"/>
    <sheet name="008 - SO 08 - AREÁLOVÉ RO..." sheetId="9" r:id="rId9"/>
    <sheet name="009 - SO 09 - LIKVIDACE S..." sheetId="10" r:id="rId10"/>
    <sheet name="010 - SO 10 - DEMOLICE ST..." sheetId="11" r:id="rId11"/>
    <sheet name="011 - SO 11 - VRN" sheetId="12" r:id="rId12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'001 - SO 01'!$C$153:$K$1503</definedName>
    <definedName name="_xlnm.Print_Area" localSheetId="1">'001 - SO 01'!$C$4:$J$41,'001 - SO 01'!$C$50:$J$76,'001 - SO 01'!$C$82:$J$133,'001 - SO 01'!$C$139:$J$1503</definedName>
    <definedName name="_xlnm.Print_Titles" localSheetId="1">'001 - SO 01'!$153:$153</definedName>
    <definedName name="_xlnm._FilterDatabase" localSheetId="2" hidden="1">'002 - SO 02'!$C$152:$K$1366</definedName>
    <definedName name="_xlnm.Print_Area" localSheetId="2">'002 - SO 02'!$C$4:$J$41,'002 - SO 02'!$C$50:$J$76,'002 - SO 02'!$C$82:$J$132,'002 - SO 02'!$C$138:$J$1366</definedName>
    <definedName name="_xlnm.Print_Titles" localSheetId="2">'002 - SO 02'!$152:$152</definedName>
    <definedName name="_xlnm._FilterDatabase" localSheetId="3" hidden="1">'003 - SO 03 '!$C$152:$K$1351</definedName>
    <definedName name="_xlnm.Print_Area" localSheetId="3">'003 - SO 03 '!$C$4:$J$41,'003 - SO 03 '!$C$50:$J$76,'003 - SO 03 '!$C$82:$J$132,'003 - SO 03 '!$C$138:$J$1351</definedName>
    <definedName name="_xlnm.Print_Titles" localSheetId="3">'003 - SO 03 '!$152:$152</definedName>
    <definedName name="_xlnm._FilterDatabase" localSheetId="4" hidden="1">'004 - SO 04 - PARKOVIŠTĚ'!$C$125:$K$165</definedName>
    <definedName name="_xlnm.Print_Area" localSheetId="4">'004 - SO 04 - PARKOVIŠTĚ'!$C$4:$J$41,'004 - SO 04 - PARKOVIŠTĚ'!$C$50:$J$76,'004 - SO 04 - PARKOVIŠTĚ'!$C$82:$J$105,'004 - SO 04 - PARKOVIŠTĚ'!$C$111:$J$165</definedName>
    <definedName name="_xlnm.Print_Titles" localSheetId="4">'004 - SO 04 - PARKOVIŠTĚ'!$125:$125</definedName>
    <definedName name="_xlnm._FilterDatabase" localSheetId="5" hidden="1">'005 - SO 05 - OSTATNÍ ZPE...'!$C$127:$K$244</definedName>
    <definedName name="_xlnm.Print_Area" localSheetId="5">'005 - SO 05 - OSTATNÍ ZPE...'!$C$4:$J$41,'005 - SO 05 - OSTATNÍ ZPE...'!$C$50:$J$76,'005 - SO 05 - OSTATNÍ ZPE...'!$C$82:$J$107,'005 - SO 05 - OSTATNÍ ZPE...'!$C$113:$J$244</definedName>
    <definedName name="_xlnm.Print_Titles" localSheetId="5">'005 - SO 05 - OSTATNÍ ZPE...'!$127:$127</definedName>
    <definedName name="_xlnm._FilterDatabase" localSheetId="6" hidden="1">'006 - SO 06 - OPLOCENÍ'!$C$121:$K$132</definedName>
    <definedName name="_xlnm.Print_Area" localSheetId="6">'006 - SO 06 - OPLOCENÍ'!$C$4:$J$41,'006 - SO 06 - OPLOCENÍ'!$C$50:$J$76,'006 - SO 06 - OPLOCENÍ'!$C$82:$J$101,'006 - SO 06 - OPLOCENÍ'!$C$107:$J$132</definedName>
    <definedName name="_xlnm.Print_Titles" localSheetId="6">'006 - SO 06 - OPLOCENÍ'!$121:$121</definedName>
    <definedName name="_xlnm._FilterDatabase" localSheetId="7" hidden="1">'007 - SO 07 - PŘÍPOJKY IN...'!$C$121:$K$127</definedName>
    <definedName name="_xlnm.Print_Area" localSheetId="7">'007 - SO 07 - PŘÍPOJKY IN...'!$C$4:$J$41,'007 - SO 07 - PŘÍPOJKY IN...'!$C$50:$J$76,'007 - SO 07 - PŘÍPOJKY IN...'!$C$82:$J$101,'007 - SO 07 - PŘÍPOJKY IN...'!$C$107:$J$127</definedName>
    <definedName name="_xlnm.Print_Titles" localSheetId="7">'007 - SO 07 - PŘÍPOJKY IN...'!$121:$121</definedName>
    <definedName name="_xlnm._FilterDatabase" localSheetId="8" hidden="1">'008 - SO 08 - AREÁLOVÉ RO...'!$C$121:$K$127</definedName>
    <definedName name="_xlnm.Print_Area" localSheetId="8">'008 - SO 08 - AREÁLOVÉ RO...'!$C$4:$J$41,'008 - SO 08 - AREÁLOVÉ RO...'!$C$50:$J$76,'008 - SO 08 - AREÁLOVÉ RO...'!$C$82:$J$101,'008 - SO 08 - AREÁLOVÉ RO...'!$C$107:$J$127</definedName>
    <definedName name="_xlnm.Print_Titles" localSheetId="8">'008 - SO 08 - AREÁLOVÉ RO...'!$121:$121</definedName>
    <definedName name="_xlnm._FilterDatabase" localSheetId="9" hidden="1">'009 - SO 09 - LIKVIDACE S...'!$C$121:$K$125</definedName>
    <definedName name="_xlnm.Print_Area" localSheetId="9">'009 - SO 09 - LIKVIDACE S...'!$C$4:$J$41,'009 - SO 09 - LIKVIDACE S...'!$C$50:$J$76,'009 - SO 09 - LIKVIDACE S...'!$C$82:$J$101,'009 - SO 09 - LIKVIDACE S...'!$C$107:$J$125</definedName>
    <definedName name="_xlnm.Print_Titles" localSheetId="9">'009 - SO 09 - LIKVIDACE S...'!$121:$121</definedName>
    <definedName name="_xlnm._FilterDatabase" localSheetId="10" hidden="1">'010 - SO 10 - DEMOLICE ST...'!$C$123:$K$139</definedName>
    <definedName name="_xlnm.Print_Area" localSheetId="10">'010 - SO 10 - DEMOLICE ST...'!$C$4:$J$41,'010 - SO 10 - DEMOLICE ST...'!$C$50:$J$76,'010 - SO 10 - DEMOLICE ST...'!$C$82:$J$103,'010 - SO 10 - DEMOLICE ST...'!$C$109:$J$139</definedName>
    <definedName name="_xlnm.Print_Titles" localSheetId="10">'010 - SO 10 - DEMOLICE ST...'!$123:$123</definedName>
    <definedName name="_xlnm._FilterDatabase" localSheetId="11" hidden="1">'011 - SO 11 - VRN'!$C$120:$K$128</definedName>
    <definedName name="_xlnm.Print_Area" localSheetId="11">'011 - SO 11 - VRN'!$C$4:$J$41,'011 - SO 11 - VRN'!$C$50:$J$76,'011 - SO 11 - VRN'!$C$82:$J$100,'011 - SO 11 - VRN'!$C$106:$J$128</definedName>
    <definedName name="_xlnm.Print_Titles" localSheetId="11">'011 - SO 11 - VRN'!$120:$120</definedName>
  </definedNames>
  <calcPr/>
</workbook>
</file>

<file path=xl/calcChain.xml><?xml version="1.0" encoding="utf-8"?>
<calcChain xmlns="http://schemas.openxmlformats.org/spreadsheetml/2006/main">
  <c i="12" l="1" r="J39"/>
  <c r="J38"/>
  <c i="1" r="AY106"/>
  <c i="12" r="J37"/>
  <c i="1" r="AX106"/>
  <c i="12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85"/>
  <c i="11" r="J39"/>
  <c r="J38"/>
  <c i="1" r="AY105"/>
  <c i="11" r="J37"/>
  <c i="1" r="AX105"/>
  <c i="11"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J121"/>
  <c r="J120"/>
  <c r="F120"/>
  <c r="F118"/>
  <c r="E116"/>
  <c r="J94"/>
  <c r="J93"/>
  <c r="F93"/>
  <c r="F91"/>
  <c r="E89"/>
  <c r="J20"/>
  <c r="E20"/>
  <c r="F121"/>
  <c r="J19"/>
  <c r="J14"/>
  <c r="J91"/>
  <c r="E7"/>
  <c r="E85"/>
  <c i="10" r="J39"/>
  <c r="J38"/>
  <c i="1" r="AY104"/>
  <c i="10" r="J37"/>
  <c i="1" r="AX104"/>
  <c i="10" r="BI125"/>
  <c r="BH125"/>
  <c r="BG125"/>
  <c r="BF125"/>
  <c r="T125"/>
  <c r="T124"/>
  <c r="T123"/>
  <c r="T122"/>
  <c r="R125"/>
  <c r="R124"/>
  <c r="R123"/>
  <c r="R122"/>
  <c r="P125"/>
  <c r="P124"/>
  <c r="P123"/>
  <c r="P122"/>
  <c i="1" r="AU104"/>
  <c i="10"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9" r="J39"/>
  <c r="J38"/>
  <c i="1" r="AY103"/>
  <c i="9" r="J37"/>
  <c i="1" r="AX103"/>
  <c i="9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91"/>
  <c r="E7"/>
  <c r="E110"/>
  <c i="8" r="J39"/>
  <c r="J38"/>
  <c i="1" r="AY102"/>
  <c i="8" r="J37"/>
  <c i="1" r="AX102"/>
  <c i="8"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91"/>
  <c r="E7"/>
  <c r="E110"/>
  <c i="7" r="J39"/>
  <c r="J38"/>
  <c i="1" r="AY101"/>
  <c i="7" r="J37"/>
  <c i="1" r="AX101"/>
  <c i="7" r="BI132"/>
  <c r="BH132"/>
  <c r="BG132"/>
  <c r="BF132"/>
  <c r="T132"/>
  <c r="R132"/>
  <c r="P132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85"/>
  <c i="6" r="J39"/>
  <c r="J38"/>
  <c i="1" r="AY100"/>
  <c i="6" r="J37"/>
  <c i="1" r="AX100"/>
  <c i="6" r="BI244"/>
  <c r="BH244"/>
  <c r="BG244"/>
  <c r="BF244"/>
  <c r="T244"/>
  <c r="T243"/>
  <c r="R244"/>
  <c r="R243"/>
  <c r="P244"/>
  <c r="P243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116"/>
  <c i="5" r="J39"/>
  <c r="J38"/>
  <c i="1" r="AY99"/>
  <c i="5" r="J37"/>
  <c i="1" r="AX99"/>
  <c i="5"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4" r="J39"/>
  <c r="J38"/>
  <c i="1" r="AY98"/>
  <c i="4" r="J37"/>
  <c i="1" r="AX98"/>
  <c i="4" r="BI1349"/>
  <c r="BH1349"/>
  <c r="BG1349"/>
  <c r="BF1349"/>
  <c r="T1349"/>
  <c r="R1349"/>
  <c r="P1349"/>
  <c r="BI1347"/>
  <c r="BH1347"/>
  <c r="BG1347"/>
  <c r="BF1347"/>
  <c r="T1347"/>
  <c r="R1347"/>
  <c r="P1347"/>
  <c r="BI1346"/>
  <c r="BH1346"/>
  <c r="BG1346"/>
  <c r="BE1346"/>
  <c r="T1346"/>
  <c r="R1346"/>
  <c r="P1346"/>
  <c r="BI1344"/>
  <c r="BH1344"/>
  <c r="BG1344"/>
  <c r="BF1344"/>
  <c r="T1344"/>
  <c r="T1343"/>
  <c r="R1344"/>
  <c r="R1343"/>
  <c r="P1344"/>
  <c r="P1343"/>
  <c r="BI1339"/>
  <c r="BH1339"/>
  <c r="BG1339"/>
  <c r="BF1339"/>
  <c r="T1339"/>
  <c r="R1339"/>
  <c r="P1339"/>
  <c r="BI1336"/>
  <c r="BH1336"/>
  <c r="BG1336"/>
  <c r="BF1336"/>
  <c r="T1336"/>
  <c r="R1336"/>
  <c r="P1336"/>
  <c r="BI1334"/>
  <c r="BH1334"/>
  <c r="BG1334"/>
  <c r="BF1334"/>
  <c r="T1334"/>
  <c r="R1334"/>
  <c r="P1334"/>
  <c r="BI1332"/>
  <c r="BH1332"/>
  <c r="BG1332"/>
  <c r="BF1332"/>
  <c r="T1332"/>
  <c r="R1332"/>
  <c r="P1332"/>
  <c r="BI1330"/>
  <c r="BH1330"/>
  <c r="BG1330"/>
  <c r="BF1330"/>
  <c r="T1330"/>
  <c r="R1330"/>
  <c r="P1330"/>
  <c r="BI1328"/>
  <c r="BH1328"/>
  <c r="BG1328"/>
  <c r="BF1328"/>
  <c r="T1328"/>
  <c r="R1328"/>
  <c r="P1328"/>
  <c r="BI1326"/>
  <c r="BH1326"/>
  <c r="BG1326"/>
  <c r="BF1326"/>
  <c r="T1326"/>
  <c r="R1326"/>
  <c r="P1326"/>
  <c r="BI1324"/>
  <c r="BH1324"/>
  <c r="BG1324"/>
  <c r="BF1324"/>
  <c r="T1324"/>
  <c r="R1324"/>
  <c r="P1324"/>
  <c r="BI1322"/>
  <c r="BH1322"/>
  <c r="BG1322"/>
  <c r="BF1322"/>
  <c r="T1322"/>
  <c r="R1322"/>
  <c r="P1322"/>
  <c r="BI1318"/>
  <c r="BH1318"/>
  <c r="BG1318"/>
  <c r="BF1318"/>
  <c r="T1318"/>
  <c r="R1318"/>
  <c r="P1318"/>
  <c r="BI1314"/>
  <c r="BH1314"/>
  <c r="BG1314"/>
  <c r="BF1314"/>
  <c r="T1314"/>
  <c r="R1314"/>
  <c r="P1314"/>
  <c r="BI1310"/>
  <c r="BH1310"/>
  <c r="BG1310"/>
  <c r="BF1310"/>
  <c r="T1310"/>
  <c r="R1310"/>
  <c r="P1310"/>
  <c r="BI1303"/>
  <c r="BH1303"/>
  <c r="BG1303"/>
  <c r="BF1303"/>
  <c r="T1303"/>
  <c r="T1251"/>
  <c r="R1303"/>
  <c r="R1251"/>
  <c r="P1303"/>
  <c r="P1251"/>
  <c r="BI1256"/>
  <c r="BH1256"/>
  <c r="BG1256"/>
  <c r="BF1256"/>
  <c r="T1256"/>
  <c r="R1256"/>
  <c r="P1256"/>
  <c r="BI1252"/>
  <c r="BH1252"/>
  <c r="BG1252"/>
  <c r="BF1252"/>
  <c r="T1252"/>
  <c r="R1252"/>
  <c r="P1252"/>
  <c r="BI1250"/>
  <c r="BH1250"/>
  <c r="BG1250"/>
  <c r="BE1250"/>
  <c r="T1250"/>
  <c r="R1250"/>
  <c r="P1250"/>
  <c r="BI1248"/>
  <c r="BH1248"/>
  <c r="BG1248"/>
  <c r="BE1248"/>
  <c r="T1248"/>
  <c r="R1248"/>
  <c r="P1248"/>
  <c r="BI1246"/>
  <c r="BH1246"/>
  <c r="BG1246"/>
  <c r="BE1246"/>
  <c r="T1246"/>
  <c r="R1246"/>
  <c r="P1246"/>
  <c r="BI1241"/>
  <c r="BH1241"/>
  <c r="BG1241"/>
  <c r="BE1241"/>
  <c r="T1241"/>
  <c r="R1241"/>
  <c r="P1241"/>
  <c r="BI1236"/>
  <c r="BH1236"/>
  <c r="BG1236"/>
  <c r="BE1236"/>
  <c r="T1236"/>
  <c r="R1236"/>
  <c r="P1236"/>
  <c r="BI1231"/>
  <c r="BH1231"/>
  <c r="BG1231"/>
  <c r="BE1231"/>
  <c r="T1231"/>
  <c r="R1231"/>
  <c r="P1231"/>
  <c r="BI1226"/>
  <c r="BH1226"/>
  <c r="BG1226"/>
  <c r="BE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BI1219"/>
  <c r="BH1219"/>
  <c r="BG1219"/>
  <c r="BF1219"/>
  <c r="T1219"/>
  <c r="R1219"/>
  <c r="P1219"/>
  <c r="BI1217"/>
  <c r="BH1217"/>
  <c r="BG1217"/>
  <c r="BF1217"/>
  <c r="T1217"/>
  <c r="R1217"/>
  <c r="P1217"/>
  <c r="BI1210"/>
  <c r="BH1210"/>
  <c r="BG1210"/>
  <c r="BF1210"/>
  <c r="T1210"/>
  <c r="R1210"/>
  <c r="P1210"/>
  <c r="BI1203"/>
  <c r="BH1203"/>
  <c r="BG1203"/>
  <c r="BF1203"/>
  <c r="T1203"/>
  <c r="R1203"/>
  <c r="P1203"/>
  <c r="BI1196"/>
  <c r="BH1196"/>
  <c r="BG1196"/>
  <c r="BF1196"/>
  <c r="T1196"/>
  <c r="R1196"/>
  <c r="P1196"/>
  <c r="BI1189"/>
  <c r="BH1189"/>
  <c r="BG1189"/>
  <c r="BF1189"/>
  <c r="T1189"/>
  <c r="R1189"/>
  <c r="P1189"/>
  <c r="BI1182"/>
  <c r="BH1182"/>
  <c r="BG1182"/>
  <c r="BF1182"/>
  <c r="T1182"/>
  <c r="R1182"/>
  <c r="P1182"/>
  <c r="BI1173"/>
  <c r="BH1173"/>
  <c r="BG1173"/>
  <c r="BF1173"/>
  <c r="T1173"/>
  <c r="R1173"/>
  <c r="P1173"/>
  <c r="BI1171"/>
  <c r="BH1171"/>
  <c r="BG1171"/>
  <c r="BF1171"/>
  <c r="T1171"/>
  <c r="R1171"/>
  <c r="P1171"/>
  <c r="BI1166"/>
  <c r="BH1166"/>
  <c r="BG1166"/>
  <c r="BF1166"/>
  <c r="T1166"/>
  <c r="R1166"/>
  <c r="P1166"/>
  <c r="BI1162"/>
  <c r="BH1162"/>
  <c r="BG1162"/>
  <c r="BF1162"/>
  <c r="T1162"/>
  <c r="R1162"/>
  <c r="P1162"/>
  <c r="BI1160"/>
  <c r="BH1160"/>
  <c r="BG1160"/>
  <c r="BF1160"/>
  <c r="T1160"/>
  <c r="R1160"/>
  <c r="P1160"/>
  <c r="BI1152"/>
  <c r="BH1152"/>
  <c r="BG1152"/>
  <c r="BF1152"/>
  <c r="T1152"/>
  <c r="R1152"/>
  <c r="P1152"/>
  <c r="BI1147"/>
  <c r="BH1147"/>
  <c r="BG1147"/>
  <c r="BF1147"/>
  <c r="T1147"/>
  <c r="R1147"/>
  <c r="P1147"/>
  <c r="BI1137"/>
  <c r="BH1137"/>
  <c r="BG1137"/>
  <c r="BF1137"/>
  <c r="T1137"/>
  <c r="R1137"/>
  <c r="P1137"/>
  <c r="BI1135"/>
  <c r="BH1135"/>
  <c r="BG1135"/>
  <c r="BF1135"/>
  <c r="T1135"/>
  <c r="R1135"/>
  <c r="P1135"/>
  <c r="BI1132"/>
  <c r="BH1132"/>
  <c r="BG1132"/>
  <c r="BF1132"/>
  <c r="T1132"/>
  <c r="R1132"/>
  <c r="P1132"/>
  <c r="BI1129"/>
  <c r="BH1129"/>
  <c r="BG1129"/>
  <c r="BF1129"/>
  <c r="T1129"/>
  <c r="R1129"/>
  <c r="P1129"/>
  <c r="BI1125"/>
  <c r="BH1125"/>
  <c r="BG1125"/>
  <c r="BF1125"/>
  <c r="T1125"/>
  <c r="R1125"/>
  <c r="P1125"/>
  <c r="BI1120"/>
  <c r="BH1120"/>
  <c r="BG1120"/>
  <c r="BF1120"/>
  <c r="T1120"/>
  <c r="R1120"/>
  <c r="P1120"/>
  <c r="BI1118"/>
  <c r="BH1118"/>
  <c r="BG1118"/>
  <c r="BF1118"/>
  <c r="T1118"/>
  <c r="R1118"/>
  <c r="P1118"/>
  <c r="BI1116"/>
  <c r="BH1116"/>
  <c r="BG1116"/>
  <c r="BF1116"/>
  <c r="T1116"/>
  <c r="R1116"/>
  <c r="P1116"/>
  <c r="BI1114"/>
  <c r="BH1114"/>
  <c r="BG1114"/>
  <c r="BF1114"/>
  <c r="T1114"/>
  <c r="R1114"/>
  <c r="P1114"/>
  <c r="BI1112"/>
  <c r="BH1112"/>
  <c r="BG1112"/>
  <c r="BF1112"/>
  <c r="T1112"/>
  <c r="R1112"/>
  <c r="P1112"/>
  <c r="BI1109"/>
  <c r="BH1109"/>
  <c r="BG1109"/>
  <c r="BF1109"/>
  <c r="T1109"/>
  <c r="R1109"/>
  <c r="P1109"/>
  <c r="BI1104"/>
  <c r="BH1104"/>
  <c r="BG1104"/>
  <c r="BF1104"/>
  <c r="T1104"/>
  <c r="R1104"/>
  <c r="P1104"/>
  <c r="BI1100"/>
  <c r="BH1100"/>
  <c r="BG1100"/>
  <c r="BF1100"/>
  <c r="T1100"/>
  <c r="R1100"/>
  <c r="P1100"/>
  <c r="BI1097"/>
  <c r="BH1097"/>
  <c r="BG1097"/>
  <c r="BF1097"/>
  <c r="T1097"/>
  <c r="R1097"/>
  <c r="P1097"/>
  <c r="BI1094"/>
  <c r="BH1094"/>
  <c r="BG1094"/>
  <c r="BF1094"/>
  <c r="T1094"/>
  <c r="R1094"/>
  <c r="P1094"/>
  <c r="BI1091"/>
  <c r="BH1091"/>
  <c r="BG1091"/>
  <c r="BF1091"/>
  <c r="T1091"/>
  <c r="R1091"/>
  <c r="P1091"/>
  <c r="BI1088"/>
  <c r="BH1088"/>
  <c r="BG1088"/>
  <c r="BF1088"/>
  <c r="T1088"/>
  <c r="R1088"/>
  <c r="P1088"/>
  <c r="BI1080"/>
  <c r="BH1080"/>
  <c r="BG1080"/>
  <c r="BF1080"/>
  <c r="T1080"/>
  <c r="R1080"/>
  <c r="P1080"/>
  <c r="BI1077"/>
  <c r="BH1077"/>
  <c r="BG1077"/>
  <c r="BF1077"/>
  <c r="T1077"/>
  <c r="R1077"/>
  <c r="P1077"/>
  <c r="BI1069"/>
  <c r="BH1069"/>
  <c r="BG1069"/>
  <c r="BF1069"/>
  <c r="T1069"/>
  <c r="R1069"/>
  <c r="P1069"/>
  <c r="BI1061"/>
  <c r="BH1061"/>
  <c r="BG1061"/>
  <c r="BF1061"/>
  <c r="T1061"/>
  <c r="R1061"/>
  <c r="P1061"/>
  <c r="BI1053"/>
  <c r="BH1053"/>
  <c r="BG1053"/>
  <c r="BF1053"/>
  <c r="T1053"/>
  <c r="R1053"/>
  <c r="P1053"/>
  <c r="BI1045"/>
  <c r="BH1045"/>
  <c r="BG1045"/>
  <c r="BF1045"/>
  <c r="T1045"/>
  <c r="R1045"/>
  <c r="P1045"/>
  <c r="BI1035"/>
  <c r="BH1035"/>
  <c r="BG1035"/>
  <c r="BF1035"/>
  <c r="T1035"/>
  <c r="R1035"/>
  <c r="P1035"/>
  <c r="BI1027"/>
  <c r="BH1027"/>
  <c r="BG1027"/>
  <c r="BF1027"/>
  <c r="T1027"/>
  <c r="R1027"/>
  <c r="P1027"/>
  <c r="BI1024"/>
  <c r="BH1024"/>
  <c r="BG1024"/>
  <c r="BF1024"/>
  <c r="T1024"/>
  <c r="R1024"/>
  <c r="P1024"/>
  <c r="BI1016"/>
  <c r="BH1016"/>
  <c r="BG1016"/>
  <c r="BF1016"/>
  <c r="T1016"/>
  <c r="R1016"/>
  <c r="P1016"/>
  <c r="BI1013"/>
  <c r="BH1013"/>
  <c r="BG1013"/>
  <c r="BF1013"/>
  <c r="T1013"/>
  <c r="R1013"/>
  <c r="P1013"/>
  <c r="BI1011"/>
  <c r="BH1011"/>
  <c r="BG1011"/>
  <c r="BF1011"/>
  <c r="T1011"/>
  <c r="R1011"/>
  <c r="P1011"/>
  <c r="BI1000"/>
  <c r="BH1000"/>
  <c r="BG1000"/>
  <c r="BF1000"/>
  <c r="T1000"/>
  <c r="R1000"/>
  <c r="P1000"/>
  <c r="BI988"/>
  <c r="BH988"/>
  <c r="BG988"/>
  <c r="BF988"/>
  <c r="T988"/>
  <c r="R988"/>
  <c r="P988"/>
  <c r="BI976"/>
  <c r="BH976"/>
  <c r="BG976"/>
  <c r="BF976"/>
  <c r="T976"/>
  <c r="R976"/>
  <c r="P976"/>
  <c r="BI965"/>
  <c r="BH965"/>
  <c r="BG965"/>
  <c r="BF965"/>
  <c r="T965"/>
  <c r="R965"/>
  <c r="P965"/>
  <c r="BI954"/>
  <c r="BH954"/>
  <c r="BG954"/>
  <c r="BF954"/>
  <c r="T954"/>
  <c r="R954"/>
  <c r="P954"/>
  <c r="BI950"/>
  <c r="BH950"/>
  <c r="BG950"/>
  <c r="BF950"/>
  <c r="T950"/>
  <c r="R950"/>
  <c r="P950"/>
  <c r="BI947"/>
  <c r="BH947"/>
  <c r="BG947"/>
  <c r="BF947"/>
  <c r="T947"/>
  <c r="R947"/>
  <c r="P947"/>
  <c r="BI944"/>
  <c r="BH944"/>
  <c r="BG944"/>
  <c r="BF944"/>
  <c r="T944"/>
  <c r="R944"/>
  <c r="P944"/>
  <c r="BI941"/>
  <c r="BH941"/>
  <c r="BG941"/>
  <c r="BF941"/>
  <c r="T941"/>
  <c r="R941"/>
  <c r="P941"/>
  <c r="BI938"/>
  <c r="BH938"/>
  <c r="BG938"/>
  <c r="BF938"/>
  <c r="T938"/>
  <c r="R938"/>
  <c r="P938"/>
  <c r="BI935"/>
  <c r="BH935"/>
  <c r="BG935"/>
  <c r="BF935"/>
  <c r="T935"/>
  <c r="R935"/>
  <c r="P935"/>
  <c r="BI932"/>
  <c r="BH932"/>
  <c r="BG932"/>
  <c r="BF932"/>
  <c r="T932"/>
  <c r="R932"/>
  <c r="P932"/>
  <c r="BI929"/>
  <c r="BH929"/>
  <c r="BG929"/>
  <c r="BF929"/>
  <c r="T929"/>
  <c r="R929"/>
  <c r="P929"/>
  <c r="BI927"/>
  <c r="BH927"/>
  <c r="BG927"/>
  <c r="BF927"/>
  <c r="T927"/>
  <c r="R927"/>
  <c r="P927"/>
  <c r="BI923"/>
  <c r="BH923"/>
  <c r="BG923"/>
  <c r="BF923"/>
  <c r="T923"/>
  <c r="R923"/>
  <c r="P923"/>
  <c r="BI920"/>
  <c r="BH920"/>
  <c r="BG920"/>
  <c r="BF920"/>
  <c r="T920"/>
  <c r="R920"/>
  <c r="P920"/>
  <c r="BI917"/>
  <c r="BH917"/>
  <c r="BG917"/>
  <c r="BF917"/>
  <c r="T917"/>
  <c r="R917"/>
  <c r="P917"/>
  <c r="BI915"/>
  <c r="BH915"/>
  <c r="BG915"/>
  <c r="BF915"/>
  <c r="T915"/>
  <c r="R915"/>
  <c r="P915"/>
  <c r="BI910"/>
  <c r="BH910"/>
  <c r="BG910"/>
  <c r="BF910"/>
  <c r="T910"/>
  <c r="R910"/>
  <c r="P910"/>
  <c r="BI907"/>
  <c r="BH907"/>
  <c r="BG907"/>
  <c r="BF907"/>
  <c r="T907"/>
  <c r="R907"/>
  <c r="P907"/>
  <c r="BI904"/>
  <c r="BH904"/>
  <c r="BG904"/>
  <c r="BF904"/>
  <c r="T904"/>
  <c r="R904"/>
  <c r="P904"/>
  <c r="BI901"/>
  <c r="BH901"/>
  <c r="BG901"/>
  <c r="BF901"/>
  <c r="T901"/>
  <c r="R901"/>
  <c r="P901"/>
  <c r="BI898"/>
  <c r="BH898"/>
  <c r="BG898"/>
  <c r="BF898"/>
  <c r="T898"/>
  <c r="R898"/>
  <c r="P898"/>
  <c r="BI895"/>
  <c r="BH895"/>
  <c r="BG895"/>
  <c r="BF895"/>
  <c r="T895"/>
  <c r="R895"/>
  <c r="P895"/>
  <c r="BI892"/>
  <c r="BH892"/>
  <c r="BG892"/>
  <c r="BF892"/>
  <c r="T892"/>
  <c r="R892"/>
  <c r="P892"/>
  <c r="BI890"/>
  <c r="BH890"/>
  <c r="BG890"/>
  <c r="BF890"/>
  <c r="T890"/>
  <c r="R890"/>
  <c r="P890"/>
  <c r="BI881"/>
  <c r="BH881"/>
  <c r="BG881"/>
  <c r="BF881"/>
  <c r="T881"/>
  <c r="R881"/>
  <c r="P881"/>
  <c r="BI875"/>
  <c r="BH875"/>
  <c r="BG875"/>
  <c r="BF875"/>
  <c r="T875"/>
  <c r="R875"/>
  <c r="P875"/>
  <c r="BI869"/>
  <c r="BH869"/>
  <c r="BG869"/>
  <c r="BF869"/>
  <c r="T869"/>
  <c r="R869"/>
  <c r="P869"/>
  <c r="BI867"/>
  <c r="BH867"/>
  <c r="BG867"/>
  <c r="BE867"/>
  <c r="T867"/>
  <c r="T866"/>
  <c r="R867"/>
  <c r="R866"/>
  <c r="P867"/>
  <c r="P866"/>
  <c r="BI863"/>
  <c r="BH863"/>
  <c r="BG863"/>
  <c r="BF863"/>
  <c r="T863"/>
  <c r="R863"/>
  <c r="P863"/>
  <c r="BI861"/>
  <c r="BH861"/>
  <c r="BG861"/>
  <c r="BF861"/>
  <c r="T861"/>
  <c r="R861"/>
  <c r="P861"/>
  <c r="BI858"/>
  <c r="BH858"/>
  <c r="BG858"/>
  <c r="BF858"/>
  <c r="T858"/>
  <c r="R858"/>
  <c r="P858"/>
  <c r="BI856"/>
  <c r="BH856"/>
  <c r="BG856"/>
  <c r="BF856"/>
  <c r="T856"/>
  <c r="R856"/>
  <c r="P856"/>
  <c r="BI855"/>
  <c r="BH855"/>
  <c r="BG855"/>
  <c r="BE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3"/>
  <c r="BH843"/>
  <c r="BG843"/>
  <c r="BF843"/>
  <c r="T843"/>
  <c r="R843"/>
  <c r="P843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8"/>
  <c r="BH828"/>
  <c r="BG828"/>
  <c r="BF828"/>
  <c r="T828"/>
  <c r="R828"/>
  <c r="P828"/>
  <c r="BI825"/>
  <c r="BH825"/>
  <c r="BG825"/>
  <c r="BF825"/>
  <c r="T825"/>
  <c r="R825"/>
  <c r="P825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5"/>
  <c r="BH795"/>
  <c r="BG795"/>
  <c r="BF795"/>
  <c r="T795"/>
  <c r="R795"/>
  <c r="P795"/>
  <c r="BI782"/>
  <c r="BH782"/>
  <c r="BG782"/>
  <c r="BF782"/>
  <c r="T782"/>
  <c r="R782"/>
  <c r="P782"/>
  <c r="BI769"/>
  <c r="BH769"/>
  <c r="BG769"/>
  <c r="BF769"/>
  <c r="T769"/>
  <c r="R769"/>
  <c r="P769"/>
  <c r="BI756"/>
  <c r="BH756"/>
  <c r="BG756"/>
  <c r="BF756"/>
  <c r="T756"/>
  <c r="R756"/>
  <c r="P756"/>
  <c r="BI743"/>
  <c r="BH743"/>
  <c r="BG743"/>
  <c r="BF743"/>
  <c r="T743"/>
  <c r="R743"/>
  <c r="P743"/>
  <c r="BI741"/>
  <c r="BH741"/>
  <c r="BG741"/>
  <c r="BF741"/>
  <c r="T741"/>
  <c r="R741"/>
  <c r="P741"/>
  <c r="BI736"/>
  <c r="BH736"/>
  <c r="BG736"/>
  <c r="BF736"/>
  <c r="T736"/>
  <c r="R736"/>
  <c r="P736"/>
  <c r="BI733"/>
  <c r="BH733"/>
  <c r="BG733"/>
  <c r="BF733"/>
  <c r="T733"/>
  <c r="R733"/>
  <c r="P733"/>
  <c r="BI729"/>
  <c r="BH729"/>
  <c r="BG729"/>
  <c r="BF729"/>
  <c r="T729"/>
  <c r="R729"/>
  <c r="P729"/>
  <c r="BI727"/>
  <c r="BH727"/>
  <c r="BG727"/>
  <c r="BF727"/>
  <c r="T727"/>
  <c r="R727"/>
  <c r="P727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4"/>
  <c r="BH684"/>
  <c r="BG684"/>
  <c r="BF684"/>
  <c r="T684"/>
  <c r="R684"/>
  <c r="P684"/>
  <c r="BI678"/>
  <c r="BH678"/>
  <c r="BG678"/>
  <c r="BF678"/>
  <c r="T678"/>
  <c r="R678"/>
  <c r="P678"/>
  <c r="BI669"/>
  <c r="BH669"/>
  <c r="BG669"/>
  <c r="BF669"/>
  <c r="T669"/>
  <c r="R669"/>
  <c r="P669"/>
  <c r="BI667"/>
  <c r="BH667"/>
  <c r="BG667"/>
  <c r="BF667"/>
  <c r="T667"/>
  <c r="R667"/>
  <c r="P667"/>
  <c r="BI664"/>
  <c r="BH664"/>
  <c r="BG664"/>
  <c r="BF664"/>
  <c r="T664"/>
  <c r="R664"/>
  <c r="P664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49"/>
  <c r="BH649"/>
  <c r="BG649"/>
  <c r="BF649"/>
  <c r="T649"/>
  <c r="R649"/>
  <c r="P649"/>
  <c r="BI645"/>
  <c r="BH645"/>
  <c r="BG645"/>
  <c r="BF645"/>
  <c r="T645"/>
  <c r="R645"/>
  <c r="P645"/>
  <c r="BI642"/>
  <c r="BH642"/>
  <c r="BG642"/>
  <c r="BF642"/>
  <c r="T642"/>
  <c r="R642"/>
  <c r="P642"/>
  <c r="BI638"/>
  <c r="BH638"/>
  <c r="BG638"/>
  <c r="BF638"/>
  <c r="T638"/>
  <c r="R638"/>
  <c r="P638"/>
  <c r="BI635"/>
  <c r="BH635"/>
  <c r="BG635"/>
  <c r="BF635"/>
  <c r="T635"/>
  <c r="T634"/>
  <c r="R635"/>
  <c r="R634"/>
  <c r="P635"/>
  <c r="P634"/>
  <c r="BI632"/>
  <c r="BH632"/>
  <c r="BG632"/>
  <c r="BF632"/>
  <c r="T632"/>
  <c r="R632"/>
  <c r="P632"/>
  <c r="BI630"/>
  <c r="BH630"/>
  <c r="BG630"/>
  <c r="BF630"/>
  <c r="T630"/>
  <c r="R630"/>
  <c r="P630"/>
  <c r="BI619"/>
  <c r="BH619"/>
  <c r="BG619"/>
  <c r="BF619"/>
  <c r="T619"/>
  <c r="R619"/>
  <c r="P619"/>
  <c r="BI615"/>
  <c r="BH615"/>
  <c r="BG615"/>
  <c r="BF615"/>
  <c r="T615"/>
  <c r="R615"/>
  <c r="P615"/>
  <c r="BI608"/>
  <c r="BH608"/>
  <c r="BG608"/>
  <c r="BF608"/>
  <c r="T608"/>
  <c r="R608"/>
  <c r="P60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3"/>
  <c r="BH593"/>
  <c r="BG593"/>
  <c r="BF593"/>
  <c r="T593"/>
  <c r="R593"/>
  <c r="P593"/>
  <c r="BI586"/>
  <c r="BH586"/>
  <c r="BG586"/>
  <c r="BF586"/>
  <c r="T586"/>
  <c r="R586"/>
  <c r="P586"/>
  <c r="BI572"/>
  <c r="BH572"/>
  <c r="BG572"/>
  <c r="BF572"/>
  <c r="T572"/>
  <c r="T558"/>
  <c r="R572"/>
  <c r="R558"/>
  <c r="P572"/>
  <c r="P558"/>
  <c r="BI559"/>
  <c r="BH559"/>
  <c r="BG559"/>
  <c r="BF559"/>
  <c r="T559"/>
  <c r="R559"/>
  <c r="P559"/>
  <c r="BI555"/>
  <c r="BH555"/>
  <c r="BG555"/>
  <c r="BF555"/>
  <c r="T555"/>
  <c r="R555"/>
  <c r="P555"/>
  <c r="BI548"/>
  <c r="BH548"/>
  <c r="BG548"/>
  <c r="BF548"/>
  <c r="T548"/>
  <c r="R548"/>
  <c r="P548"/>
  <c r="BI539"/>
  <c r="BH539"/>
  <c r="BG539"/>
  <c r="BF539"/>
  <c r="T539"/>
  <c r="R539"/>
  <c r="P539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1"/>
  <c r="BH491"/>
  <c r="BG491"/>
  <c r="BF491"/>
  <c r="T491"/>
  <c r="R491"/>
  <c r="P491"/>
  <c r="BI488"/>
  <c r="BH488"/>
  <c r="BG488"/>
  <c r="BF488"/>
  <c r="T488"/>
  <c r="R488"/>
  <c r="P488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3"/>
  <c r="BH453"/>
  <c r="BG453"/>
  <c r="BF453"/>
  <c r="T453"/>
  <c r="R453"/>
  <c r="P453"/>
  <c r="BI420"/>
  <c r="BH420"/>
  <c r="BG420"/>
  <c r="BF420"/>
  <c r="T420"/>
  <c r="R420"/>
  <c r="P420"/>
  <c r="BI387"/>
  <c r="BH387"/>
  <c r="BG387"/>
  <c r="BF387"/>
  <c r="T387"/>
  <c r="R387"/>
  <c r="P387"/>
  <c r="BI379"/>
  <c r="BH379"/>
  <c r="BG379"/>
  <c r="BF379"/>
  <c r="T379"/>
  <c r="R379"/>
  <c r="P379"/>
  <c r="BI358"/>
  <c r="BH358"/>
  <c r="BG358"/>
  <c r="BF358"/>
  <c r="T358"/>
  <c r="R358"/>
  <c r="P358"/>
  <c r="BI352"/>
  <c r="BH352"/>
  <c r="BG352"/>
  <c r="BF352"/>
  <c r="T352"/>
  <c r="R352"/>
  <c r="P352"/>
  <c r="BI350"/>
  <c r="BH350"/>
  <c r="BG350"/>
  <c r="BF350"/>
  <c r="T350"/>
  <c r="R350"/>
  <c r="P350"/>
  <c r="BI343"/>
  <c r="BH343"/>
  <c r="BG343"/>
  <c r="BF343"/>
  <c r="T343"/>
  <c r="R343"/>
  <c r="P343"/>
  <c r="BI341"/>
  <c r="BH341"/>
  <c r="BG341"/>
  <c r="BF341"/>
  <c r="T341"/>
  <c r="R341"/>
  <c r="P341"/>
  <c r="BI337"/>
  <c r="BH337"/>
  <c r="BG337"/>
  <c r="BF337"/>
  <c r="T337"/>
  <c r="R337"/>
  <c r="P337"/>
  <c r="BI336"/>
  <c r="BH336"/>
  <c r="BG336"/>
  <c r="BF336"/>
  <c r="T336"/>
  <c r="R336"/>
  <c r="P336"/>
  <c r="BI328"/>
  <c r="BH328"/>
  <c r="BG328"/>
  <c r="BF328"/>
  <c r="T328"/>
  <c r="R328"/>
  <c r="P328"/>
  <c r="BI327"/>
  <c r="BH327"/>
  <c r="BG327"/>
  <c r="BF327"/>
  <c r="T327"/>
  <c r="R327"/>
  <c r="P327"/>
  <c r="BI319"/>
  <c r="BH319"/>
  <c r="BG319"/>
  <c r="BF319"/>
  <c r="T319"/>
  <c r="R319"/>
  <c r="P319"/>
  <c r="BI313"/>
  <c r="BH313"/>
  <c r="BG313"/>
  <c r="BF313"/>
  <c r="T313"/>
  <c r="R313"/>
  <c r="P313"/>
  <c r="BI309"/>
  <c r="BH309"/>
  <c r="BG309"/>
  <c r="BF309"/>
  <c r="T309"/>
  <c r="R309"/>
  <c r="P309"/>
  <c r="BI303"/>
  <c r="BH303"/>
  <c r="BG303"/>
  <c r="BF303"/>
  <c r="T303"/>
  <c r="R303"/>
  <c r="P303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199"/>
  <c r="BH199"/>
  <c r="BG199"/>
  <c r="BF199"/>
  <c r="T199"/>
  <c r="R199"/>
  <c r="P199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J150"/>
  <c r="J149"/>
  <c r="F149"/>
  <c r="F147"/>
  <c r="E145"/>
  <c r="J94"/>
  <c r="J93"/>
  <c r="F93"/>
  <c r="F91"/>
  <c r="E89"/>
  <c r="J20"/>
  <c r="E20"/>
  <c r="F94"/>
  <c r="J19"/>
  <c r="J14"/>
  <c r="J147"/>
  <c r="E7"/>
  <c r="E141"/>
  <c i="3" r="J39"/>
  <c r="J38"/>
  <c i="1" r="AY97"/>
  <c i="3" r="J37"/>
  <c i="1" r="AX97"/>
  <c i="3" r="BI1364"/>
  <c r="BH1364"/>
  <c r="BG1364"/>
  <c r="BF1364"/>
  <c r="T1364"/>
  <c r="R1364"/>
  <c r="P1364"/>
  <c r="BI1362"/>
  <c r="BH1362"/>
  <c r="BG1362"/>
  <c r="BF1362"/>
  <c r="T1362"/>
  <c r="R1362"/>
  <c r="P1362"/>
  <c r="BI1361"/>
  <c r="BH1361"/>
  <c r="BG1361"/>
  <c r="BF1361"/>
  <c r="T1361"/>
  <c r="R1361"/>
  <c r="P1361"/>
  <c r="BI1359"/>
  <c r="BH1359"/>
  <c r="BG1359"/>
  <c r="BF1359"/>
  <c r="T1359"/>
  <c r="T1358"/>
  <c r="R1359"/>
  <c r="R1358"/>
  <c r="P1359"/>
  <c r="P1358"/>
  <c r="BI1354"/>
  <c r="BH1354"/>
  <c r="BG1354"/>
  <c r="BF1354"/>
  <c r="T1354"/>
  <c r="R1354"/>
  <c r="P1354"/>
  <c r="BI1351"/>
  <c r="BH1351"/>
  <c r="BG1351"/>
  <c r="BF1351"/>
  <c r="T1351"/>
  <c r="R1351"/>
  <c r="P1351"/>
  <c r="BI1349"/>
  <c r="BH1349"/>
  <c r="BG1349"/>
  <c r="BF1349"/>
  <c r="T1349"/>
  <c r="R1349"/>
  <c r="P1349"/>
  <c r="BI1347"/>
  <c r="BH1347"/>
  <c r="BG1347"/>
  <c r="BF1347"/>
  <c r="T1347"/>
  <c r="R1347"/>
  <c r="P1347"/>
  <c r="BI1345"/>
  <c r="BH1345"/>
  <c r="BG1345"/>
  <c r="BF1345"/>
  <c r="T1345"/>
  <c r="R1345"/>
  <c r="P1345"/>
  <c r="BI1343"/>
  <c r="BH1343"/>
  <c r="BG1343"/>
  <c r="BF1343"/>
  <c r="T1343"/>
  <c r="R1343"/>
  <c r="P1343"/>
  <c r="BI1341"/>
  <c r="BH1341"/>
  <c r="BG1341"/>
  <c r="BF1341"/>
  <c r="T1341"/>
  <c r="R1341"/>
  <c r="P1341"/>
  <c r="BI1339"/>
  <c r="BH1339"/>
  <c r="BG1339"/>
  <c r="BF1339"/>
  <c r="T1339"/>
  <c r="R1339"/>
  <c r="P1339"/>
  <c r="BI1337"/>
  <c r="BH1337"/>
  <c r="BG1337"/>
  <c r="BF1337"/>
  <c r="T1337"/>
  <c r="R1337"/>
  <c r="P1337"/>
  <c r="BI1335"/>
  <c r="BH1335"/>
  <c r="BG1335"/>
  <c r="BF1335"/>
  <c r="T1335"/>
  <c r="R1335"/>
  <c r="P1335"/>
  <c r="BI1331"/>
  <c r="BH1331"/>
  <c r="BG1331"/>
  <c r="BF1331"/>
  <c r="T1331"/>
  <c r="R1331"/>
  <c r="P1331"/>
  <c r="BI1329"/>
  <c r="BH1329"/>
  <c r="BG1329"/>
  <c r="BF1329"/>
  <c r="T1329"/>
  <c r="R1329"/>
  <c r="P1329"/>
  <c r="BI1325"/>
  <c r="BH1325"/>
  <c r="BG1325"/>
  <c r="BF1325"/>
  <c r="T1325"/>
  <c r="R1325"/>
  <c r="P1325"/>
  <c r="BI1320"/>
  <c r="BH1320"/>
  <c r="BG1320"/>
  <c r="BF1320"/>
  <c r="T1320"/>
  <c r="R1320"/>
  <c r="P1320"/>
  <c r="BI1313"/>
  <c r="BH1313"/>
  <c r="BG1313"/>
  <c r="BF1313"/>
  <c r="T1313"/>
  <c r="R1313"/>
  <c r="P1313"/>
  <c r="BI1266"/>
  <c r="BH1266"/>
  <c r="BG1266"/>
  <c r="BF1266"/>
  <c r="T1266"/>
  <c r="R1266"/>
  <c r="P1266"/>
  <c r="BI1262"/>
  <c r="BH1262"/>
  <c r="BG1262"/>
  <c r="BF1262"/>
  <c r="T1262"/>
  <c r="R1262"/>
  <c r="P1262"/>
  <c r="BI1260"/>
  <c r="BH1260"/>
  <c r="BG1260"/>
  <c r="BF1260"/>
  <c r="T1260"/>
  <c r="R1260"/>
  <c r="P1260"/>
  <c r="BI1258"/>
  <c r="BH1258"/>
  <c r="BG1258"/>
  <c r="BF1258"/>
  <c r="T1258"/>
  <c r="R1258"/>
  <c r="P1258"/>
  <c r="BI1256"/>
  <c r="BH1256"/>
  <c r="BG1256"/>
  <c r="BF1256"/>
  <c r="T1256"/>
  <c r="R1256"/>
  <c r="P1256"/>
  <c r="BI1251"/>
  <c r="BH1251"/>
  <c r="BG1251"/>
  <c r="BF1251"/>
  <c r="T1251"/>
  <c r="R1251"/>
  <c r="P1251"/>
  <c r="BI1246"/>
  <c r="BH1246"/>
  <c r="BG1246"/>
  <c r="BF1246"/>
  <c r="T1246"/>
  <c r="R1246"/>
  <c r="P1246"/>
  <c r="BI1241"/>
  <c r="BH1241"/>
  <c r="BG1241"/>
  <c r="BF1241"/>
  <c r="T1241"/>
  <c r="R1241"/>
  <c r="P1241"/>
  <c r="BI1236"/>
  <c r="BH1236"/>
  <c r="BG1236"/>
  <c r="BF1236"/>
  <c r="T1236"/>
  <c r="R1236"/>
  <c r="P1236"/>
  <c r="BI1234"/>
  <c r="BH1234"/>
  <c r="BG1234"/>
  <c r="BF1234"/>
  <c r="T1234"/>
  <c r="R1234"/>
  <c r="P1234"/>
  <c r="BI1232"/>
  <c r="BH1232"/>
  <c r="BG1232"/>
  <c r="BF1232"/>
  <c r="T1232"/>
  <c r="R1232"/>
  <c r="P1232"/>
  <c r="BI1229"/>
  <c r="BH1229"/>
  <c r="BG1229"/>
  <c r="BF1229"/>
  <c r="T1229"/>
  <c r="R1229"/>
  <c r="P1229"/>
  <c r="BI1227"/>
  <c r="BH1227"/>
  <c r="BG1227"/>
  <c r="BF1227"/>
  <c r="T1227"/>
  <c r="R1227"/>
  <c r="P1227"/>
  <c r="BI1220"/>
  <c r="BH1220"/>
  <c r="BG1220"/>
  <c r="BF1220"/>
  <c r="T1220"/>
  <c r="R1220"/>
  <c r="P1220"/>
  <c r="BI1213"/>
  <c r="BH1213"/>
  <c r="BG1213"/>
  <c r="BF1213"/>
  <c r="T1213"/>
  <c r="R1213"/>
  <c r="P1213"/>
  <c r="BI1206"/>
  <c r="BH1206"/>
  <c r="BG1206"/>
  <c r="BF1206"/>
  <c r="T1206"/>
  <c r="R1206"/>
  <c r="P1206"/>
  <c r="BI1199"/>
  <c r="BH1199"/>
  <c r="BG1199"/>
  <c r="BF1199"/>
  <c r="T1199"/>
  <c r="R1199"/>
  <c r="P1199"/>
  <c r="BI1192"/>
  <c r="BH1192"/>
  <c r="BG1192"/>
  <c r="BF1192"/>
  <c r="T1192"/>
  <c r="R1192"/>
  <c r="P1192"/>
  <c r="BI1183"/>
  <c r="BH1183"/>
  <c r="BG1183"/>
  <c r="BF1183"/>
  <c r="T1183"/>
  <c r="R1183"/>
  <c r="P1183"/>
  <c r="BI1181"/>
  <c r="BH1181"/>
  <c r="BG1181"/>
  <c r="BF1181"/>
  <c r="T1181"/>
  <c r="R1181"/>
  <c r="P1181"/>
  <c r="BI1176"/>
  <c r="BH1176"/>
  <c r="BG1176"/>
  <c r="BF1176"/>
  <c r="T1176"/>
  <c r="R1176"/>
  <c r="P1176"/>
  <c r="BI1172"/>
  <c r="BH1172"/>
  <c r="BG1172"/>
  <c r="BF1172"/>
  <c r="T1172"/>
  <c r="R1172"/>
  <c r="P1172"/>
  <c r="BI1170"/>
  <c r="BH1170"/>
  <c r="BG1170"/>
  <c r="BF1170"/>
  <c r="T1170"/>
  <c r="R1170"/>
  <c r="P1170"/>
  <c r="BI1162"/>
  <c r="BH1162"/>
  <c r="BG1162"/>
  <c r="BF1162"/>
  <c r="T1162"/>
  <c r="R1162"/>
  <c r="P1162"/>
  <c r="BI1157"/>
  <c r="BH1157"/>
  <c r="BG1157"/>
  <c r="BF1157"/>
  <c r="T1157"/>
  <c r="R1157"/>
  <c r="P1157"/>
  <c r="BI1147"/>
  <c r="BH1147"/>
  <c r="BG1147"/>
  <c r="BF1147"/>
  <c r="T1147"/>
  <c r="R1147"/>
  <c r="P1147"/>
  <c r="BI1145"/>
  <c r="BH1145"/>
  <c r="BG1145"/>
  <c r="BF1145"/>
  <c r="T1145"/>
  <c r="R1145"/>
  <c r="P1145"/>
  <c r="BI1142"/>
  <c r="BH1142"/>
  <c r="BG1142"/>
  <c r="BF1142"/>
  <c r="T1142"/>
  <c r="R1142"/>
  <c r="P1142"/>
  <c r="BI1139"/>
  <c r="BH1139"/>
  <c r="BG1139"/>
  <c r="BF1139"/>
  <c r="T1139"/>
  <c r="R1139"/>
  <c r="P1139"/>
  <c r="BI1135"/>
  <c r="BH1135"/>
  <c r="BG1135"/>
  <c r="BF1135"/>
  <c r="T1135"/>
  <c r="R1135"/>
  <c r="P1135"/>
  <c r="BI1130"/>
  <c r="BH1130"/>
  <c r="BG1130"/>
  <c r="BF1130"/>
  <c r="T1130"/>
  <c r="R1130"/>
  <c r="P1130"/>
  <c r="BI1128"/>
  <c r="BH1128"/>
  <c r="BG1128"/>
  <c r="BF1128"/>
  <c r="T1128"/>
  <c r="R1128"/>
  <c r="P1128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19"/>
  <c r="BH1119"/>
  <c r="BG1119"/>
  <c r="BF1119"/>
  <c r="T1119"/>
  <c r="R1119"/>
  <c r="P1119"/>
  <c r="BI1114"/>
  <c r="BH1114"/>
  <c r="BG1114"/>
  <c r="BF1114"/>
  <c r="T1114"/>
  <c r="R1114"/>
  <c r="P1114"/>
  <c r="BI1110"/>
  <c r="BH1110"/>
  <c r="BG1110"/>
  <c r="BF1110"/>
  <c r="T1110"/>
  <c r="R1110"/>
  <c r="P1110"/>
  <c r="BI1107"/>
  <c r="BH1107"/>
  <c r="BG1107"/>
  <c r="BF1107"/>
  <c r="T1107"/>
  <c r="R1107"/>
  <c r="P1107"/>
  <c r="BI1104"/>
  <c r="BH1104"/>
  <c r="BG1104"/>
  <c r="BF1104"/>
  <c r="T1104"/>
  <c r="R1104"/>
  <c r="P1104"/>
  <c r="BI1101"/>
  <c r="BH1101"/>
  <c r="BG1101"/>
  <c r="BF1101"/>
  <c r="T1101"/>
  <c r="R1101"/>
  <c r="P1101"/>
  <c r="BI1098"/>
  <c r="BH1098"/>
  <c r="BG1098"/>
  <c r="BF1098"/>
  <c r="T1098"/>
  <c r="R1098"/>
  <c r="P1098"/>
  <c r="BI1090"/>
  <c r="BH1090"/>
  <c r="BG1090"/>
  <c r="BF1090"/>
  <c r="T1090"/>
  <c r="R1090"/>
  <c r="P1090"/>
  <c r="BI1082"/>
  <c r="BH1082"/>
  <c r="BG1082"/>
  <c r="BF1082"/>
  <c r="T1082"/>
  <c r="R1082"/>
  <c r="P1082"/>
  <c r="BI1076"/>
  <c r="BH1076"/>
  <c r="BG1076"/>
  <c r="BF1076"/>
  <c r="T1076"/>
  <c r="R1076"/>
  <c r="P1076"/>
  <c r="BI1068"/>
  <c r="BH1068"/>
  <c r="BG1068"/>
  <c r="BF1068"/>
  <c r="T1068"/>
  <c r="R1068"/>
  <c r="P1068"/>
  <c r="BI1060"/>
  <c r="BH1060"/>
  <c r="BG1060"/>
  <c r="BF1060"/>
  <c r="T1060"/>
  <c r="R1060"/>
  <c r="P1060"/>
  <c r="BI1052"/>
  <c r="BH1052"/>
  <c r="BG1052"/>
  <c r="BF1052"/>
  <c r="T1052"/>
  <c r="R1052"/>
  <c r="P1052"/>
  <c r="BI1044"/>
  <c r="BH1044"/>
  <c r="BG1044"/>
  <c r="BF1044"/>
  <c r="T1044"/>
  <c r="R1044"/>
  <c r="P1044"/>
  <c r="BI1034"/>
  <c r="BH1034"/>
  <c r="BG1034"/>
  <c r="BF1034"/>
  <c r="T1034"/>
  <c r="R1034"/>
  <c r="P1034"/>
  <c r="BI1026"/>
  <c r="BH1026"/>
  <c r="BG1026"/>
  <c r="BF1026"/>
  <c r="T1026"/>
  <c r="R1026"/>
  <c r="P1026"/>
  <c r="BI1023"/>
  <c r="BH1023"/>
  <c r="BG1023"/>
  <c r="BF1023"/>
  <c r="T1023"/>
  <c r="R1023"/>
  <c r="P1023"/>
  <c r="BI1021"/>
  <c r="BH1021"/>
  <c r="BG1021"/>
  <c r="BF1021"/>
  <c r="T1021"/>
  <c r="R1021"/>
  <c r="P1021"/>
  <c r="BI1010"/>
  <c r="BH1010"/>
  <c r="BG1010"/>
  <c r="BF1010"/>
  <c r="T1010"/>
  <c r="R1010"/>
  <c r="P1010"/>
  <c r="BI998"/>
  <c r="BH998"/>
  <c r="BG998"/>
  <c r="BF998"/>
  <c r="T998"/>
  <c r="R998"/>
  <c r="P998"/>
  <c r="BI986"/>
  <c r="BH986"/>
  <c r="BG986"/>
  <c r="BF986"/>
  <c r="T986"/>
  <c r="R986"/>
  <c r="P986"/>
  <c r="BI975"/>
  <c r="BH975"/>
  <c r="BG975"/>
  <c r="BF975"/>
  <c r="T975"/>
  <c r="R975"/>
  <c r="P975"/>
  <c r="BI964"/>
  <c r="BH964"/>
  <c r="BG964"/>
  <c r="BF964"/>
  <c r="T964"/>
  <c r="R964"/>
  <c r="P964"/>
  <c r="BI960"/>
  <c r="BH960"/>
  <c r="BG960"/>
  <c r="BF960"/>
  <c r="T960"/>
  <c r="R960"/>
  <c r="P960"/>
  <c r="BI957"/>
  <c r="BH957"/>
  <c r="BG957"/>
  <c r="BF957"/>
  <c r="T957"/>
  <c r="R957"/>
  <c r="P957"/>
  <c r="BI954"/>
  <c r="BH954"/>
  <c r="BG954"/>
  <c r="BF954"/>
  <c r="T954"/>
  <c r="R954"/>
  <c r="P954"/>
  <c r="BI951"/>
  <c r="BH951"/>
  <c r="BG951"/>
  <c r="BF951"/>
  <c r="T951"/>
  <c r="R951"/>
  <c r="P951"/>
  <c r="BI948"/>
  <c r="BH948"/>
  <c r="BG948"/>
  <c r="BF948"/>
  <c r="T948"/>
  <c r="R948"/>
  <c r="P948"/>
  <c r="BI945"/>
  <c r="BH945"/>
  <c r="BG945"/>
  <c r="BF945"/>
  <c r="T945"/>
  <c r="R945"/>
  <c r="P945"/>
  <c r="BI942"/>
  <c r="BH942"/>
  <c r="BG942"/>
  <c r="BF942"/>
  <c r="T942"/>
  <c r="R942"/>
  <c r="P942"/>
  <c r="BI939"/>
  <c r="BH939"/>
  <c r="BG939"/>
  <c r="BF939"/>
  <c r="T939"/>
  <c r="R939"/>
  <c r="P939"/>
  <c r="BI937"/>
  <c r="BH937"/>
  <c r="BG937"/>
  <c r="BF937"/>
  <c r="T937"/>
  <c r="R937"/>
  <c r="P937"/>
  <c r="BI933"/>
  <c r="BH933"/>
  <c r="BG933"/>
  <c r="BF933"/>
  <c r="T933"/>
  <c r="R933"/>
  <c r="P933"/>
  <c r="BI930"/>
  <c r="BH930"/>
  <c r="BG930"/>
  <c r="BF930"/>
  <c r="T930"/>
  <c r="R930"/>
  <c r="P930"/>
  <c r="BI927"/>
  <c r="BH927"/>
  <c r="BG927"/>
  <c r="BF927"/>
  <c r="T927"/>
  <c r="R927"/>
  <c r="P927"/>
  <c r="BI925"/>
  <c r="BH925"/>
  <c r="BG925"/>
  <c r="BF925"/>
  <c r="T925"/>
  <c r="R925"/>
  <c r="P925"/>
  <c r="BI920"/>
  <c r="BH920"/>
  <c r="BG920"/>
  <c r="BF920"/>
  <c r="T920"/>
  <c r="R920"/>
  <c r="P920"/>
  <c r="BI917"/>
  <c r="BH917"/>
  <c r="BG917"/>
  <c r="BF917"/>
  <c r="T917"/>
  <c r="R917"/>
  <c r="P917"/>
  <c r="BI914"/>
  <c r="BH914"/>
  <c r="BG914"/>
  <c r="BF914"/>
  <c r="T914"/>
  <c r="R914"/>
  <c r="P914"/>
  <c r="BI911"/>
  <c r="BH911"/>
  <c r="BG911"/>
  <c r="BF911"/>
  <c r="T911"/>
  <c r="R911"/>
  <c r="P911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900"/>
  <c r="BH900"/>
  <c r="BG900"/>
  <c r="BF900"/>
  <c r="T900"/>
  <c r="R900"/>
  <c r="P900"/>
  <c r="BI891"/>
  <c r="BH891"/>
  <c r="BG891"/>
  <c r="BF891"/>
  <c r="T891"/>
  <c r="R891"/>
  <c r="P891"/>
  <c r="BI885"/>
  <c r="BH885"/>
  <c r="BG885"/>
  <c r="BF885"/>
  <c r="T885"/>
  <c r="R885"/>
  <c r="P885"/>
  <c r="BI879"/>
  <c r="BH879"/>
  <c r="BG879"/>
  <c r="BF879"/>
  <c r="T879"/>
  <c r="R879"/>
  <c r="P879"/>
  <c r="BI877"/>
  <c r="BH877"/>
  <c r="BG877"/>
  <c r="BF877"/>
  <c r="T877"/>
  <c r="T876"/>
  <c r="R877"/>
  <c r="R876"/>
  <c r="P877"/>
  <c r="P876"/>
  <c r="BI873"/>
  <c r="BH873"/>
  <c r="BG873"/>
  <c r="BF873"/>
  <c r="T873"/>
  <c r="R873"/>
  <c r="P873"/>
  <c r="BI871"/>
  <c r="BH871"/>
  <c r="BG871"/>
  <c r="BF871"/>
  <c r="T871"/>
  <c r="R871"/>
  <c r="P871"/>
  <c r="BI868"/>
  <c r="BH868"/>
  <c r="BG868"/>
  <c r="BF868"/>
  <c r="T868"/>
  <c r="R868"/>
  <c r="P868"/>
  <c r="BI866"/>
  <c r="BH866"/>
  <c r="BG866"/>
  <c r="BF866"/>
  <c r="T866"/>
  <c r="R866"/>
  <c r="P866"/>
  <c r="BI865"/>
  <c r="BH865"/>
  <c r="BG865"/>
  <c r="BF865"/>
  <c r="T865"/>
  <c r="R865"/>
  <c r="P865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3"/>
  <c r="BH853"/>
  <c r="BG853"/>
  <c r="BF853"/>
  <c r="T853"/>
  <c r="R853"/>
  <c r="P853"/>
  <c r="BI847"/>
  <c r="BH847"/>
  <c r="BG847"/>
  <c r="BF847"/>
  <c r="T847"/>
  <c r="R847"/>
  <c r="P847"/>
  <c r="BI844"/>
  <c r="BH844"/>
  <c r="BG844"/>
  <c r="BF844"/>
  <c r="T844"/>
  <c r="R844"/>
  <c r="P844"/>
  <c r="BI841"/>
  <c r="BH841"/>
  <c r="BG841"/>
  <c r="BF841"/>
  <c r="T841"/>
  <c r="R841"/>
  <c r="P841"/>
  <c r="BI838"/>
  <c r="BH838"/>
  <c r="BG838"/>
  <c r="BF838"/>
  <c r="T838"/>
  <c r="R838"/>
  <c r="P838"/>
  <c r="BI835"/>
  <c r="BH835"/>
  <c r="BG835"/>
  <c r="BF835"/>
  <c r="T835"/>
  <c r="R835"/>
  <c r="P835"/>
  <c r="BI829"/>
  <c r="BH829"/>
  <c r="BG829"/>
  <c r="BF829"/>
  <c r="T829"/>
  <c r="R829"/>
  <c r="P829"/>
  <c r="BI826"/>
  <c r="BH826"/>
  <c r="BG826"/>
  <c r="BF826"/>
  <c r="T826"/>
  <c r="R826"/>
  <c r="P826"/>
  <c r="BI823"/>
  <c r="BH823"/>
  <c r="BG823"/>
  <c r="BF823"/>
  <c r="T823"/>
  <c r="R823"/>
  <c r="P823"/>
  <c r="BI820"/>
  <c r="BH820"/>
  <c r="BG820"/>
  <c r="BF820"/>
  <c r="T820"/>
  <c r="R820"/>
  <c r="P820"/>
  <c r="BI817"/>
  <c r="BH817"/>
  <c r="BG817"/>
  <c r="BF817"/>
  <c r="T817"/>
  <c r="R817"/>
  <c r="P817"/>
  <c r="BI814"/>
  <c r="BH814"/>
  <c r="BG814"/>
  <c r="BF814"/>
  <c r="T814"/>
  <c r="R814"/>
  <c r="P814"/>
  <c r="BI811"/>
  <c r="BH811"/>
  <c r="BG811"/>
  <c r="BF811"/>
  <c r="T811"/>
  <c r="R811"/>
  <c r="P811"/>
  <c r="BI805"/>
  <c r="BH805"/>
  <c r="BG805"/>
  <c r="BF805"/>
  <c r="T805"/>
  <c r="R805"/>
  <c r="P805"/>
  <c r="BI792"/>
  <c r="BH792"/>
  <c r="BG792"/>
  <c r="BF792"/>
  <c r="T792"/>
  <c r="R792"/>
  <c r="P792"/>
  <c r="BI779"/>
  <c r="BH779"/>
  <c r="BG779"/>
  <c r="BF779"/>
  <c r="T779"/>
  <c r="R779"/>
  <c r="P779"/>
  <c r="BI766"/>
  <c r="BH766"/>
  <c r="BG766"/>
  <c r="BF766"/>
  <c r="T766"/>
  <c r="R766"/>
  <c r="P766"/>
  <c r="BI753"/>
  <c r="BH753"/>
  <c r="BG753"/>
  <c r="BF753"/>
  <c r="T753"/>
  <c r="R753"/>
  <c r="P753"/>
  <c r="BI751"/>
  <c r="BH751"/>
  <c r="BG751"/>
  <c r="BF751"/>
  <c r="T751"/>
  <c r="R751"/>
  <c r="P751"/>
  <c r="BI746"/>
  <c r="BH746"/>
  <c r="BG746"/>
  <c r="BF746"/>
  <c r="T746"/>
  <c r="R746"/>
  <c r="P746"/>
  <c r="BI743"/>
  <c r="BH743"/>
  <c r="BG743"/>
  <c r="BF743"/>
  <c r="T743"/>
  <c r="R743"/>
  <c r="P743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6"/>
  <c r="BH726"/>
  <c r="BG726"/>
  <c r="BF726"/>
  <c r="T726"/>
  <c r="R726"/>
  <c r="P726"/>
  <c r="BI724"/>
  <c r="BH724"/>
  <c r="BG724"/>
  <c r="BF724"/>
  <c r="T724"/>
  <c r="R724"/>
  <c r="P724"/>
  <c r="BI721"/>
  <c r="BH721"/>
  <c r="BG721"/>
  <c r="BF721"/>
  <c r="T721"/>
  <c r="R721"/>
  <c r="P721"/>
  <c r="BI718"/>
  <c r="BH718"/>
  <c r="BG718"/>
  <c r="BF718"/>
  <c r="T718"/>
  <c r="R718"/>
  <c r="P718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79"/>
  <c r="BH679"/>
  <c r="BG679"/>
  <c r="BF679"/>
  <c r="T679"/>
  <c r="R679"/>
  <c r="P679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7"/>
  <c r="BH667"/>
  <c r="BG667"/>
  <c r="BF667"/>
  <c r="T667"/>
  <c r="R667"/>
  <c r="P667"/>
  <c r="BI664"/>
  <c r="BH664"/>
  <c r="BG664"/>
  <c r="BF664"/>
  <c r="T664"/>
  <c r="R664"/>
  <c r="P664"/>
  <c r="BI659"/>
  <c r="BH659"/>
  <c r="BG659"/>
  <c r="BF659"/>
  <c r="T659"/>
  <c r="R659"/>
  <c r="P659"/>
  <c r="BI655"/>
  <c r="BH655"/>
  <c r="BG655"/>
  <c r="BF655"/>
  <c r="T655"/>
  <c r="R655"/>
  <c r="P655"/>
  <c r="BI652"/>
  <c r="BH652"/>
  <c r="BG652"/>
  <c r="BF652"/>
  <c r="T652"/>
  <c r="R652"/>
  <c r="P652"/>
  <c r="BI648"/>
  <c r="BH648"/>
  <c r="BG648"/>
  <c r="BF648"/>
  <c r="T648"/>
  <c r="R648"/>
  <c r="P648"/>
  <c r="BI645"/>
  <c r="BH645"/>
  <c r="BG645"/>
  <c r="BF645"/>
  <c r="T645"/>
  <c r="T644"/>
  <c r="R645"/>
  <c r="R644"/>
  <c r="P645"/>
  <c r="P644"/>
  <c r="BI642"/>
  <c r="BH642"/>
  <c r="BG642"/>
  <c r="BF642"/>
  <c r="T642"/>
  <c r="R642"/>
  <c r="P642"/>
  <c r="BI640"/>
  <c r="BH640"/>
  <c r="BG640"/>
  <c r="BF640"/>
  <c r="T640"/>
  <c r="R640"/>
  <c r="P640"/>
  <c r="BI629"/>
  <c r="BH629"/>
  <c r="BG629"/>
  <c r="BF629"/>
  <c r="T629"/>
  <c r="R629"/>
  <c r="P629"/>
  <c r="BI625"/>
  <c r="BH625"/>
  <c r="BG625"/>
  <c r="BF625"/>
  <c r="T625"/>
  <c r="R625"/>
  <c r="P625"/>
  <c r="BI618"/>
  <c r="BH618"/>
  <c r="BG618"/>
  <c r="BF618"/>
  <c r="T618"/>
  <c r="R618"/>
  <c r="P61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596"/>
  <c r="BH596"/>
  <c r="BG596"/>
  <c r="BF596"/>
  <c r="T596"/>
  <c r="R596"/>
  <c r="P596"/>
  <c r="BI582"/>
  <c r="BH582"/>
  <c r="BG582"/>
  <c r="BF582"/>
  <c r="T582"/>
  <c r="R582"/>
  <c r="P582"/>
  <c r="BI569"/>
  <c r="BH569"/>
  <c r="BG569"/>
  <c r="BF569"/>
  <c r="T569"/>
  <c r="R569"/>
  <c r="P569"/>
  <c r="BI565"/>
  <c r="BH565"/>
  <c r="BG565"/>
  <c r="BF565"/>
  <c r="T565"/>
  <c r="R565"/>
  <c r="P565"/>
  <c r="BI558"/>
  <c r="BH558"/>
  <c r="BG558"/>
  <c r="BF558"/>
  <c r="T558"/>
  <c r="R558"/>
  <c r="P558"/>
  <c r="BI549"/>
  <c r="BH549"/>
  <c r="BG549"/>
  <c r="BF549"/>
  <c r="T549"/>
  <c r="R549"/>
  <c r="P549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1"/>
  <c r="BH501"/>
  <c r="BG501"/>
  <c r="BF501"/>
  <c r="T501"/>
  <c r="R501"/>
  <c r="P501"/>
  <c r="BI498"/>
  <c r="BH498"/>
  <c r="BG498"/>
  <c r="BF498"/>
  <c r="T498"/>
  <c r="R498"/>
  <c r="P498"/>
  <c r="BI492"/>
  <c r="BH492"/>
  <c r="BG492"/>
  <c r="BF492"/>
  <c r="T492"/>
  <c r="R492"/>
  <c r="P492"/>
  <c r="BI489"/>
  <c r="BH489"/>
  <c r="BG489"/>
  <c r="BF489"/>
  <c r="T489"/>
  <c r="R489"/>
  <c r="P489"/>
  <c r="BI484"/>
  <c r="BH484"/>
  <c r="BG484"/>
  <c r="BF484"/>
  <c r="T484"/>
  <c r="R484"/>
  <c r="P484"/>
  <c r="BI479"/>
  <c r="BH479"/>
  <c r="BG479"/>
  <c r="BF479"/>
  <c r="T479"/>
  <c r="R479"/>
  <c r="P479"/>
  <c r="BI477"/>
  <c r="BH477"/>
  <c r="BG477"/>
  <c r="BF477"/>
  <c r="T477"/>
  <c r="R477"/>
  <c r="P477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59"/>
  <c r="BH459"/>
  <c r="BG459"/>
  <c r="BF459"/>
  <c r="T459"/>
  <c r="R459"/>
  <c r="P459"/>
  <c r="BI425"/>
  <c r="BH425"/>
  <c r="BG425"/>
  <c r="BF425"/>
  <c r="T425"/>
  <c r="R425"/>
  <c r="P425"/>
  <c r="BI391"/>
  <c r="BH391"/>
  <c r="BG391"/>
  <c r="BF391"/>
  <c r="T391"/>
  <c r="R391"/>
  <c r="P391"/>
  <c r="BI383"/>
  <c r="BH383"/>
  <c r="BG383"/>
  <c r="BF383"/>
  <c r="T383"/>
  <c r="R383"/>
  <c r="P383"/>
  <c r="BI362"/>
  <c r="BH362"/>
  <c r="BG362"/>
  <c r="BF362"/>
  <c r="T362"/>
  <c r="R362"/>
  <c r="P362"/>
  <c r="BI355"/>
  <c r="BH355"/>
  <c r="BG355"/>
  <c r="BF355"/>
  <c r="T355"/>
  <c r="R355"/>
  <c r="P355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40"/>
  <c r="BH340"/>
  <c r="BG340"/>
  <c r="BF340"/>
  <c r="T340"/>
  <c r="R340"/>
  <c r="P340"/>
  <c r="BI332"/>
  <c r="BH332"/>
  <c r="BG332"/>
  <c r="BF332"/>
  <c r="T332"/>
  <c r="R332"/>
  <c r="P332"/>
  <c r="BI331"/>
  <c r="BH331"/>
  <c r="BG331"/>
  <c r="BF331"/>
  <c r="T331"/>
  <c r="R331"/>
  <c r="P331"/>
  <c r="BI323"/>
  <c r="BH323"/>
  <c r="BG323"/>
  <c r="BF323"/>
  <c r="T323"/>
  <c r="R323"/>
  <c r="P323"/>
  <c r="BI317"/>
  <c r="BH317"/>
  <c r="BG317"/>
  <c r="BF317"/>
  <c r="T317"/>
  <c r="R317"/>
  <c r="P317"/>
  <c r="BI313"/>
  <c r="BH313"/>
  <c r="BG313"/>
  <c r="BF313"/>
  <c r="T313"/>
  <c r="R313"/>
  <c r="P313"/>
  <c r="BI307"/>
  <c r="BH307"/>
  <c r="BG307"/>
  <c r="BF307"/>
  <c r="T307"/>
  <c r="R307"/>
  <c r="P307"/>
  <c r="BI301"/>
  <c r="BH301"/>
  <c r="BG301"/>
  <c r="BF301"/>
  <c r="T301"/>
  <c r="R301"/>
  <c r="P301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199"/>
  <c r="BH199"/>
  <c r="BG199"/>
  <c r="BF199"/>
  <c r="T199"/>
  <c r="R199"/>
  <c r="P199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J150"/>
  <c r="J149"/>
  <c r="F149"/>
  <c r="F147"/>
  <c r="E145"/>
  <c r="J94"/>
  <c r="J93"/>
  <c r="F93"/>
  <c r="F91"/>
  <c r="E89"/>
  <c r="J20"/>
  <c r="E20"/>
  <c r="F150"/>
  <c r="J19"/>
  <c r="J14"/>
  <c r="J147"/>
  <c r="E7"/>
  <c r="E141"/>
  <c i="2" r="J39"/>
  <c r="J38"/>
  <c i="1" r="AY96"/>
  <c i="2" r="J37"/>
  <c i="1" r="AX96"/>
  <c i="2" r="BI1501"/>
  <c r="BH1501"/>
  <c r="BG1501"/>
  <c r="BF1501"/>
  <c r="T1501"/>
  <c r="R1501"/>
  <c r="P1501"/>
  <c r="BI1499"/>
  <c r="BH1499"/>
  <c r="BG1499"/>
  <c r="BF1499"/>
  <c r="T1499"/>
  <c r="R1499"/>
  <c r="P1499"/>
  <c r="BI1498"/>
  <c r="BH1498"/>
  <c r="BG1498"/>
  <c r="BF1498"/>
  <c r="T1498"/>
  <c r="R1498"/>
  <c r="P1498"/>
  <c r="BI1496"/>
  <c r="BH1496"/>
  <c r="BG1496"/>
  <c r="BF1496"/>
  <c r="T1496"/>
  <c r="T1495"/>
  <c r="R1496"/>
  <c r="R1495"/>
  <c r="P1496"/>
  <c r="P1495"/>
  <c r="BI1491"/>
  <c r="BH1491"/>
  <c r="BG1491"/>
  <c r="BF1491"/>
  <c r="T1491"/>
  <c r="R1491"/>
  <c r="P1491"/>
  <c r="BI1488"/>
  <c r="BH1488"/>
  <c r="BG1488"/>
  <c r="BF1488"/>
  <c r="T1488"/>
  <c r="R1488"/>
  <c r="P1488"/>
  <c r="BI1486"/>
  <c r="BH1486"/>
  <c r="BG1486"/>
  <c r="BF1486"/>
  <c r="T1486"/>
  <c r="R1486"/>
  <c r="P1486"/>
  <c r="BI1484"/>
  <c r="BH1484"/>
  <c r="BG1484"/>
  <c r="BF1484"/>
  <c r="T1484"/>
  <c r="R1484"/>
  <c r="P1484"/>
  <c r="BI1482"/>
  <c r="BH1482"/>
  <c r="BG1482"/>
  <c r="BF1482"/>
  <c r="T1482"/>
  <c r="R1482"/>
  <c r="P1482"/>
  <c r="BI1480"/>
  <c r="BH1480"/>
  <c r="BG1480"/>
  <c r="BF1480"/>
  <c r="T1480"/>
  <c r="R1480"/>
  <c r="P1480"/>
  <c r="BI1478"/>
  <c r="BH1478"/>
  <c r="BG1478"/>
  <c r="BF1478"/>
  <c r="T1478"/>
  <c r="R1478"/>
  <c r="P1478"/>
  <c r="BI1476"/>
  <c r="BH1476"/>
  <c r="BG1476"/>
  <c r="BF1476"/>
  <c r="T1476"/>
  <c r="R1476"/>
  <c r="P1476"/>
  <c r="BI1474"/>
  <c r="BH1474"/>
  <c r="BG1474"/>
  <c r="BF1474"/>
  <c r="T1474"/>
  <c r="R1474"/>
  <c r="P1474"/>
  <c r="BI1472"/>
  <c r="BH1472"/>
  <c r="BG1472"/>
  <c r="BF1472"/>
  <c r="T1472"/>
  <c r="R1472"/>
  <c r="P1472"/>
  <c r="BI1470"/>
  <c r="BH1470"/>
  <c r="BG1470"/>
  <c r="BF1470"/>
  <c r="T1470"/>
  <c r="R1470"/>
  <c r="P1470"/>
  <c r="BI1466"/>
  <c r="BH1466"/>
  <c r="BG1466"/>
  <c r="BF1466"/>
  <c r="T1466"/>
  <c r="R1466"/>
  <c r="P1466"/>
  <c r="BI1462"/>
  <c r="BH1462"/>
  <c r="BG1462"/>
  <c r="BF1462"/>
  <c r="T1462"/>
  <c r="R1462"/>
  <c r="P1462"/>
  <c r="BI1454"/>
  <c r="BH1454"/>
  <c r="BG1454"/>
  <c r="BF1454"/>
  <c r="T1454"/>
  <c r="R1454"/>
  <c r="P1454"/>
  <c r="BI1413"/>
  <c r="BH1413"/>
  <c r="BG1413"/>
  <c r="BF1413"/>
  <c r="T1413"/>
  <c r="R1413"/>
  <c r="P1413"/>
  <c r="BI1409"/>
  <c r="BH1409"/>
  <c r="BG1409"/>
  <c r="BF1409"/>
  <c r="T1409"/>
  <c r="R1409"/>
  <c r="P1409"/>
  <c r="BI1407"/>
  <c r="BH1407"/>
  <c r="BG1407"/>
  <c r="BF1407"/>
  <c r="T1407"/>
  <c r="R1407"/>
  <c r="P1407"/>
  <c r="BI1405"/>
  <c r="BH1405"/>
  <c r="BG1405"/>
  <c r="BF1405"/>
  <c r="T1405"/>
  <c r="R1405"/>
  <c r="P1405"/>
  <c r="BI1403"/>
  <c r="BH1403"/>
  <c r="BG1403"/>
  <c r="BF1403"/>
  <c r="T1403"/>
  <c r="R1403"/>
  <c r="P1403"/>
  <c r="BI1401"/>
  <c r="BH1401"/>
  <c r="BG1401"/>
  <c r="BF1401"/>
  <c r="T1401"/>
  <c r="R1401"/>
  <c r="P1401"/>
  <c r="BI1396"/>
  <c r="BH1396"/>
  <c r="BG1396"/>
  <c r="BF1396"/>
  <c r="T1396"/>
  <c r="R1396"/>
  <c r="P1396"/>
  <c r="BI1391"/>
  <c r="BH1391"/>
  <c r="BG1391"/>
  <c r="BF1391"/>
  <c r="T1391"/>
  <c r="R1391"/>
  <c r="P1391"/>
  <c r="BI1386"/>
  <c r="BH1386"/>
  <c r="BG1386"/>
  <c r="BF1386"/>
  <c r="T1386"/>
  <c r="R1386"/>
  <c r="P1386"/>
  <c r="BI1381"/>
  <c r="BH1381"/>
  <c r="BG1381"/>
  <c r="BF1381"/>
  <c r="T1381"/>
  <c r="R1381"/>
  <c r="P1381"/>
  <c r="BI1379"/>
  <c r="BH1379"/>
  <c r="BG1379"/>
  <c r="BF1379"/>
  <c r="T1379"/>
  <c r="R1379"/>
  <c r="P1379"/>
  <c r="BI1377"/>
  <c r="BH1377"/>
  <c r="BG1377"/>
  <c r="BF1377"/>
  <c r="T1377"/>
  <c r="R1377"/>
  <c r="P1377"/>
  <c r="BI1374"/>
  <c r="BH1374"/>
  <c r="BG1374"/>
  <c r="BF1374"/>
  <c r="T1374"/>
  <c r="R1374"/>
  <c r="P1374"/>
  <c r="BI1372"/>
  <c r="BH1372"/>
  <c r="BG1372"/>
  <c r="BF1372"/>
  <c r="T1372"/>
  <c r="R1372"/>
  <c r="P1372"/>
  <c r="BI1365"/>
  <c r="BH1365"/>
  <c r="BG1365"/>
  <c r="BF1365"/>
  <c r="T1365"/>
  <c r="R1365"/>
  <c r="P1365"/>
  <c r="BI1358"/>
  <c r="BH1358"/>
  <c r="BG1358"/>
  <c r="BF1358"/>
  <c r="T1358"/>
  <c r="R1358"/>
  <c r="P1358"/>
  <c r="BI1351"/>
  <c r="BH1351"/>
  <c r="BG1351"/>
  <c r="BF1351"/>
  <c r="T1351"/>
  <c r="R1351"/>
  <c r="P1351"/>
  <c r="BI1344"/>
  <c r="BH1344"/>
  <c r="BG1344"/>
  <c r="BF1344"/>
  <c r="T1344"/>
  <c r="R1344"/>
  <c r="P1344"/>
  <c r="BI1337"/>
  <c r="BH1337"/>
  <c r="BG1337"/>
  <c r="BF1337"/>
  <c r="T1337"/>
  <c r="R1337"/>
  <c r="P1337"/>
  <c r="BI1328"/>
  <c r="BH1328"/>
  <c r="BG1328"/>
  <c r="BF1328"/>
  <c r="T1328"/>
  <c r="R1328"/>
  <c r="P1328"/>
  <c r="BI1326"/>
  <c r="BH1326"/>
  <c r="BG1326"/>
  <c r="BF1326"/>
  <c r="T1326"/>
  <c r="R1326"/>
  <c r="P1326"/>
  <c r="BI1320"/>
  <c r="BH1320"/>
  <c r="BG1320"/>
  <c r="BF1320"/>
  <c r="T1320"/>
  <c r="R1320"/>
  <c r="P1320"/>
  <c r="BI1316"/>
  <c r="BH1316"/>
  <c r="BG1316"/>
  <c r="BF1316"/>
  <c r="T1316"/>
  <c r="R1316"/>
  <c r="P1316"/>
  <c r="BI1314"/>
  <c r="BH1314"/>
  <c r="BG1314"/>
  <c r="BF1314"/>
  <c r="T1314"/>
  <c r="R1314"/>
  <c r="P1314"/>
  <c r="BI1304"/>
  <c r="BH1304"/>
  <c r="BG1304"/>
  <c r="BF1304"/>
  <c r="T1304"/>
  <c r="R1304"/>
  <c r="P1304"/>
  <c r="BI1298"/>
  <c r="BH1298"/>
  <c r="BG1298"/>
  <c r="BF1298"/>
  <c r="T1298"/>
  <c r="R1298"/>
  <c r="P1298"/>
  <c r="BI1286"/>
  <c r="BH1286"/>
  <c r="BG1286"/>
  <c r="BF1286"/>
  <c r="T1286"/>
  <c r="R1286"/>
  <c r="P1286"/>
  <c r="BI1284"/>
  <c r="BH1284"/>
  <c r="BG1284"/>
  <c r="BF1284"/>
  <c r="T1284"/>
  <c r="R1284"/>
  <c r="P1284"/>
  <c r="BI1281"/>
  <c r="BH1281"/>
  <c r="BG1281"/>
  <c r="BF1281"/>
  <c r="T1281"/>
  <c r="R1281"/>
  <c r="P1281"/>
  <c r="BI1278"/>
  <c r="BH1278"/>
  <c r="BG1278"/>
  <c r="BF1278"/>
  <c r="T1278"/>
  <c r="R1278"/>
  <c r="P1278"/>
  <c r="BI1275"/>
  <c r="BH1275"/>
  <c r="BG1275"/>
  <c r="BF1275"/>
  <c r="T1275"/>
  <c r="R1275"/>
  <c r="P1275"/>
  <c r="BI1273"/>
  <c r="BH1273"/>
  <c r="BG1273"/>
  <c r="BF1273"/>
  <c r="T1273"/>
  <c r="R1273"/>
  <c r="P1273"/>
  <c r="BI1270"/>
  <c r="BH1270"/>
  <c r="BG1270"/>
  <c r="BF1270"/>
  <c r="T1270"/>
  <c r="R1270"/>
  <c r="P1270"/>
  <c r="BI1267"/>
  <c r="BH1267"/>
  <c r="BG1267"/>
  <c r="BF1267"/>
  <c r="T1267"/>
  <c r="R1267"/>
  <c r="P1267"/>
  <c r="BI1264"/>
  <c r="BH1264"/>
  <c r="BG1264"/>
  <c r="BF1264"/>
  <c r="T1264"/>
  <c r="R1264"/>
  <c r="P1264"/>
  <c r="BI1259"/>
  <c r="BH1259"/>
  <c r="BG1259"/>
  <c r="BF1259"/>
  <c r="T1259"/>
  <c r="R1259"/>
  <c r="P1259"/>
  <c r="BI1249"/>
  <c r="BH1249"/>
  <c r="BG1249"/>
  <c r="BF1249"/>
  <c r="T1249"/>
  <c r="R1249"/>
  <c r="P1249"/>
  <c r="BI1244"/>
  <c r="BH1244"/>
  <c r="BG1244"/>
  <c r="BF1244"/>
  <c r="T1244"/>
  <c r="R1244"/>
  <c r="P1244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6"/>
  <c r="BH1236"/>
  <c r="BG1236"/>
  <c r="BF1236"/>
  <c r="T1236"/>
  <c r="R1236"/>
  <c r="P1236"/>
  <c r="BI1234"/>
  <c r="BH1234"/>
  <c r="BG1234"/>
  <c r="BF1234"/>
  <c r="T1234"/>
  <c r="R1234"/>
  <c r="P1234"/>
  <c r="BI1231"/>
  <c r="BH1231"/>
  <c r="BG1231"/>
  <c r="BF1231"/>
  <c r="T1231"/>
  <c r="R1231"/>
  <c r="P1231"/>
  <c r="BI1229"/>
  <c r="BH1229"/>
  <c r="BG1229"/>
  <c r="BF1229"/>
  <c r="T1229"/>
  <c r="R1229"/>
  <c r="P1229"/>
  <c r="BI1223"/>
  <c r="BH1223"/>
  <c r="BG1223"/>
  <c r="BF1223"/>
  <c r="T1223"/>
  <c r="R1223"/>
  <c r="P1223"/>
  <c r="BI1218"/>
  <c r="BH1218"/>
  <c r="BG1218"/>
  <c r="BF1218"/>
  <c r="T1218"/>
  <c r="R1218"/>
  <c r="P1218"/>
  <c r="BI1215"/>
  <c r="BH1215"/>
  <c r="BG1215"/>
  <c r="BF1215"/>
  <c r="T1215"/>
  <c r="R1215"/>
  <c r="P1215"/>
  <c r="BI1210"/>
  <c r="BH1210"/>
  <c r="BG1210"/>
  <c r="BF1210"/>
  <c r="T1210"/>
  <c r="R1210"/>
  <c r="P1210"/>
  <c r="BI1207"/>
  <c r="BH1207"/>
  <c r="BG1207"/>
  <c r="BF1207"/>
  <c r="T1207"/>
  <c r="R1207"/>
  <c r="P1207"/>
  <c r="BI1202"/>
  <c r="BH1202"/>
  <c r="BG1202"/>
  <c r="BF1202"/>
  <c r="T1202"/>
  <c r="R1202"/>
  <c r="P1202"/>
  <c r="BI1194"/>
  <c r="BH1194"/>
  <c r="BG1194"/>
  <c r="BF1194"/>
  <c r="T1194"/>
  <c r="R1194"/>
  <c r="P1194"/>
  <c r="BI1191"/>
  <c r="BH1191"/>
  <c r="BG1191"/>
  <c r="BF1191"/>
  <c r="T1191"/>
  <c r="R1191"/>
  <c r="P1191"/>
  <c r="BI1183"/>
  <c r="BH1183"/>
  <c r="BG1183"/>
  <c r="BF1183"/>
  <c r="T1183"/>
  <c r="R1183"/>
  <c r="P1183"/>
  <c r="BI1175"/>
  <c r="BH1175"/>
  <c r="BG1175"/>
  <c r="BF1175"/>
  <c r="T1175"/>
  <c r="R1175"/>
  <c r="P1175"/>
  <c r="BI1167"/>
  <c r="BH1167"/>
  <c r="BG1167"/>
  <c r="BF1167"/>
  <c r="T1167"/>
  <c r="R1167"/>
  <c r="P1167"/>
  <c r="BI1159"/>
  <c r="BH1159"/>
  <c r="BG1159"/>
  <c r="BF1159"/>
  <c r="T1159"/>
  <c r="R1159"/>
  <c r="P1159"/>
  <c r="BI1151"/>
  <c r="BH1151"/>
  <c r="BG1151"/>
  <c r="BF1151"/>
  <c r="T1151"/>
  <c r="R1151"/>
  <c r="P1151"/>
  <c r="BI1148"/>
  <c r="BH1148"/>
  <c r="BG1148"/>
  <c r="BF1148"/>
  <c r="T1148"/>
  <c r="R1148"/>
  <c r="P1148"/>
  <c r="BI1140"/>
  <c r="BH1140"/>
  <c r="BG1140"/>
  <c r="BF1140"/>
  <c r="T1140"/>
  <c r="R1140"/>
  <c r="P1140"/>
  <c r="BI1137"/>
  <c r="BH1137"/>
  <c r="BG1137"/>
  <c r="BF1137"/>
  <c r="T1137"/>
  <c r="R1137"/>
  <c r="P1137"/>
  <c r="BI1135"/>
  <c r="BH1135"/>
  <c r="BG1135"/>
  <c r="BF1135"/>
  <c r="T1135"/>
  <c r="R1135"/>
  <c r="P1135"/>
  <c r="BI1133"/>
  <c r="BH1133"/>
  <c r="BG1133"/>
  <c r="BF1133"/>
  <c r="T1133"/>
  <c r="R1133"/>
  <c r="P1133"/>
  <c r="BI1131"/>
  <c r="BH1131"/>
  <c r="BG1131"/>
  <c r="BF1131"/>
  <c r="T1131"/>
  <c r="R1131"/>
  <c r="P1131"/>
  <c r="BI1122"/>
  <c r="BH1122"/>
  <c r="BG1122"/>
  <c r="BF1122"/>
  <c r="T1122"/>
  <c r="R1122"/>
  <c r="P1122"/>
  <c r="BI1119"/>
  <c r="BH1119"/>
  <c r="BG1119"/>
  <c r="BF1119"/>
  <c r="T1119"/>
  <c r="R1119"/>
  <c r="P1119"/>
  <c r="BI1116"/>
  <c r="BH1116"/>
  <c r="BG1116"/>
  <c r="BF1116"/>
  <c r="T1116"/>
  <c r="R1116"/>
  <c r="P1116"/>
  <c r="BI1106"/>
  <c r="BH1106"/>
  <c r="BG1106"/>
  <c r="BF1106"/>
  <c r="T1106"/>
  <c r="R1106"/>
  <c r="P1106"/>
  <c r="BI1096"/>
  <c r="BH1096"/>
  <c r="BG1096"/>
  <c r="BF1096"/>
  <c r="T1096"/>
  <c r="R1096"/>
  <c r="P1096"/>
  <c r="BI1087"/>
  <c r="BH1087"/>
  <c r="BG1087"/>
  <c r="BF1087"/>
  <c r="T1087"/>
  <c r="R1087"/>
  <c r="P1087"/>
  <c r="BI1078"/>
  <c r="BH1078"/>
  <c r="BG1078"/>
  <c r="BF1078"/>
  <c r="T1078"/>
  <c r="R1078"/>
  <c r="P1078"/>
  <c r="BI1075"/>
  <c r="BH1075"/>
  <c r="BG1075"/>
  <c r="BF1075"/>
  <c r="T1075"/>
  <c r="R1075"/>
  <c r="P1075"/>
  <c r="BI1073"/>
  <c r="BH1073"/>
  <c r="BG1073"/>
  <c r="BF1073"/>
  <c r="T1073"/>
  <c r="R1073"/>
  <c r="P1073"/>
  <c r="BI1069"/>
  <c r="BH1069"/>
  <c r="BG1069"/>
  <c r="BF1069"/>
  <c r="T1069"/>
  <c r="R1069"/>
  <c r="P1069"/>
  <c r="BI1065"/>
  <c r="BH1065"/>
  <c r="BG1065"/>
  <c r="BF1065"/>
  <c r="T1065"/>
  <c r="R1065"/>
  <c r="P1065"/>
  <c r="BI1061"/>
  <c r="BH1061"/>
  <c r="BG1061"/>
  <c r="BF1061"/>
  <c r="T1061"/>
  <c r="R1061"/>
  <c r="P1061"/>
  <c r="BI1058"/>
  <c r="BH1058"/>
  <c r="BG1058"/>
  <c r="BF1058"/>
  <c r="T1058"/>
  <c r="R1058"/>
  <c r="P1058"/>
  <c r="BI1055"/>
  <c r="BH1055"/>
  <c r="BG1055"/>
  <c r="BF1055"/>
  <c r="T1055"/>
  <c r="R1055"/>
  <c r="P1055"/>
  <c r="BI1052"/>
  <c r="BH1052"/>
  <c r="BG1052"/>
  <c r="BF1052"/>
  <c r="T1052"/>
  <c r="R1052"/>
  <c r="P1052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5"/>
  <c r="BH1035"/>
  <c r="BG1035"/>
  <c r="BF1035"/>
  <c r="T1035"/>
  <c r="R1035"/>
  <c r="P1035"/>
  <c r="BI1033"/>
  <c r="BH1033"/>
  <c r="BG1033"/>
  <c r="BF1033"/>
  <c r="T1033"/>
  <c r="R1033"/>
  <c r="P1033"/>
  <c r="BI1030"/>
  <c r="BH1030"/>
  <c r="BG1030"/>
  <c r="BF1030"/>
  <c r="T1030"/>
  <c r="R1030"/>
  <c r="P1030"/>
  <c r="BI1027"/>
  <c r="BH1027"/>
  <c r="BG1027"/>
  <c r="BF1027"/>
  <c r="T1027"/>
  <c r="R1027"/>
  <c r="P1027"/>
  <c r="BI1024"/>
  <c r="BH1024"/>
  <c r="BG1024"/>
  <c r="BF1024"/>
  <c r="T1024"/>
  <c r="R1024"/>
  <c r="P1024"/>
  <c r="BI1021"/>
  <c r="BH1021"/>
  <c r="BG1021"/>
  <c r="BF1021"/>
  <c r="T1021"/>
  <c r="R1021"/>
  <c r="P1021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06"/>
  <c r="BH1006"/>
  <c r="BG1006"/>
  <c r="BF1006"/>
  <c r="T1006"/>
  <c r="R1006"/>
  <c r="P1006"/>
  <c r="BI1003"/>
  <c r="BH1003"/>
  <c r="BG1003"/>
  <c r="BF1003"/>
  <c r="T1003"/>
  <c r="R1003"/>
  <c r="P1003"/>
  <c r="BI1002"/>
  <c r="BH1002"/>
  <c r="BG1002"/>
  <c r="BF1002"/>
  <c r="T1002"/>
  <c r="R1002"/>
  <c r="P1002"/>
  <c r="BI1000"/>
  <c r="BH1000"/>
  <c r="BG1000"/>
  <c r="BF1000"/>
  <c r="T1000"/>
  <c r="R1000"/>
  <c r="P1000"/>
  <c r="BI997"/>
  <c r="BH997"/>
  <c r="BG997"/>
  <c r="BF997"/>
  <c r="T997"/>
  <c r="R997"/>
  <c r="P997"/>
  <c r="BI992"/>
  <c r="BH992"/>
  <c r="BG992"/>
  <c r="BF992"/>
  <c r="T992"/>
  <c r="R992"/>
  <c r="P992"/>
  <c r="BI986"/>
  <c r="BH986"/>
  <c r="BG986"/>
  <c r="BF986"/>
  <c r="T986"/>
  <c r="R986"/>
  <c r="P986"/>
  <c r="BI984"/>
  <c r="BH984"/>
  <c r="BG984"/>
  <c r="BF984"/>
  <c r="T984"/>
  <c r="R984"/>
  <c r="P984"/>
  <c r="BI981"/>
  <c r="BH981"/>
  <c r="BG981"/>
  <c r="BF981"/>
  <c r="T981"/>
  <c r="R981"/>
  <c r="P981"/>
  <c r="BI979"/>
  <c r="BH979"/>
  <c r="BG979"/>
  <c r="BF979"/>
  <c r="T979"/>
  <c r="R979"/>
  <c r="P979"/>
  <c r="BI976"/>
  <c r="BH976"/>
  <c r="BG976"/>
  <c r="BF976"/>
  <c r="T976"/>
  <c r="R976"/>
  <c r="P976"/>
  <c r="BI973"/>
  <c r="BH973"/>
  <c r="BG973"/>
  <c r="BF973"/>
  <c r="T973"/>
  <c r="R973"/>
  <c r="P973"/>
  <c r="BI970"/>
  <c r="BH970"/>
  <c r="BG970"/>
  <c r="BF970"/>
  <c r="T970"/>
  <c r="R970"/>
  <c r="P970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51"/>
  <c r="BH951"/>
  <c r="BG951"/>
  <c r="BF951"/>
  <c r="T951"/>
  <c r="R951"/>
  <c r="P951"/>
  <c r="BI938"/>
  <c r="BH938"/>
  <c r="BG938"/>
  <c r="BF938"/>
  <c r="T938"/>
  <c r="R938"/>
  <c r="P938"/>
  <c r="BI933"/>
  <c r="BH933"/>
  <c r="BG933"/>
  <c r="BF933"/>
  <c r="T933"/>
  <c r="R933"/>
  <c r="P933"/>
  <c r="BI920"/>
  <c r="BH920"/>
  <c r="BG920"/>
  <c r="BF920"/>
  <c r="T920"/>
  <c r="R920"/>
  <c r="P920"/>
  <c r="BI914"/>
  <c r="BH914"/>
  <c r="BG914"/>
  <c r="BF914"/>
  <c r="T914"/>
  <c r="R914"/>
  <c r="P914"/>
  <c r="BI911"/>
  <c r="BH911"/>
  <c r="BG911"/>
  <c r="BF911"/>
  <c r="T911"/>
  <c r="R911"/>
  <c r="P911"/>
  <c r="BI908"/>
  <c r="BH908"/>
  <c r="BG908"/>
  <c r="BF908"/>
  <c r="T908"/>
  <c r="R908"/>
  <c r="P908"/>
  <c r="BI905"/>
  <c r="BH905"/>
  <c r="BG905"/>
  <c r="BF905"/>
  <c r="T905"/>
  <c r="R905"/>
  <c r="P905"/>
  <c r="BI900"/>
  <c r="BH900"/>
  <c r="BG900"/>
  <c r="BF900"/>
  <c r="T900"/>
  <c r="R900"/>
  <c r="P900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87"/>
  <c r="BH887"/>
  <c r="BG887"/>
  <c r="BF887"/>
  <c r="T887"/>
  <c r="R887"/>
  <c r="P887"/>
  <c r="BI884"/>
  <c r="BH884"/>
  <c r="BG884"/>
  <c r="BF884"/>
  <c r="T884"/>
  <c r="R884"/>
  <c r="P884"/>
  <c r="BI881"/>
  <c r="BH881"/>
  <c r="BG881"/>
  <c r="BF881"/>
  <c r="T881"/>
  <c r="R881"/>
  <c r="P881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4"/>
  <c r="BH854"/>
  <c r="BG854"/>
  <c r="BF854"/>
  <c r="T854"/>
  <c r="R854"/>
  <c r="P854"/>
  <c r="BI846"/>
  <c r="BH846"/>
  <c r="BG846"/>
  <c r="BF846"/>
  <c r="T846"/>
  <c r="R846"/>
  <c r="P846"/>
  <c r="BI838"/>
  <c r="BH838"/>
  <c r="BG838"/>
  <c r="BF838"/>
  <c r="T838"/>
  <c r="R838"/>
  <c r="P838"/>
  <c r="BI836"/>
  <c r="BH836"/>
  <c r="BG836"/>
  <c r="BF836"/>
  <c r="T836"/>
  <c r="R836"/>
  <c r="P836"/>
  <c r="BI833"/>
  <c r="BH833"/>
  <c r="BG833"/>
  <c r="BF833"/>
  <c r="T833"/>
  <c r="R833"/>
  <c r="P833"/>
  <c r="BI828"/>
  <c r="BH828"/>
  <c r="BG828"/>
  <c r="BF828"/>
  <c r="T828"/>
  <c r="R828"/>
  <c r="P828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0"/>
  <c r="BH810"/>
  <c r="BG810"/>
  <c r="BF810"/>
  <c r="T810"/>
  <c r="R810"/>
  <c r="P810"/>
  <c r="BI806"/>
  <c r="BH806"/>
  <c r="BG806"/>
  <c r="BF806"/>
  <c r="T806"/>
  <c r="R806"/>
  <c r="P806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6"/>
  <c r="BH796"/>
  <c r="BG796"/>
  <c r="BF796"/>
  <c r="T796"/>
  <c r="R796"/>
  <c r="P796"/>
  <c r="BI793"/>
  <c r="BH793"/>
  <c r="BG793"/>
  <c r="BF793"/>
  <c r="T793"/>
  <c r="R793"/>
  <c r="P793"/>
  <c r="BI779"/>
  <c r="BH779"/>
  <c r="BG779"/>
  <c r="BF779"/>
  <c r="T779"/>
  <c r="R779"/>
  <c r="P779"/>
  <c r="BI777"/>
  <c r="BH777"/>
  <c r="BG777"/>
  <c r="BF777"/>
  <c r="T777"/>
  <c r="T776"/>
  <c r="R777"/>
  <c r="R776"/>
  <c r="P777"/>
  <c r="P776"/>
  <c r="BI773"/>
  <c r="BH773"/>
  <c r="BG773"/>
  <c r="BF773"/>
  <c r="T773"/>
  <c r="R773"/>
  <c r="P773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63"/>
  <c r="BH763"/>
  <c r="BG763"/>
  <c r="BF763"/>
  <c r="T763"/>
  <c r="R763"/>
  <c r="P763"/>
  <c r="BI761"/>
  <c r="BH761"/>
  <c r="BG761"/>
  <c r="BF761"/>
  <c r="T761"/>
  <c r="R761"/>
  <c r="P761"/>
  <c r="BI760"/>
  <c r="BH760"/>
  <c r="BG760"/>
  <c r="BF760"/>
  <c r="T760"/>
  <c r="R760"/>
  <c r="P760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6"/>
  <c r="BH746"/>
  <c r="BG746"/>
  <c r="BF746"/>
  <c r="T746"/>
  <c r="R746"/>
  <c r="P746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1"/>
  <c r="BH731"/>
  <c r="BG731"/>
  <c r="BF731"/>
  <c r="T731"/>
  <c r="R731"/>
  <c r="P731"/>
  <c r="BI728"/>
  <c r="BH728"/>
  <c r="BG728"/>
  <c r="BF728"/>
  <c r="T728"/>
  <c r="R728"/>
  <c r="P728"/>
  <c r="BI722"/>
  <c r="BH722"/>
  <c r="BG722"/>
  <c r="BF722"/>
  <c r="T722"/>
  <c r="R722"/>
  <c r="P722"/>
  <c r="BI707"/>
  <c r="BH707"/>
  <c r="BG707"/>
  <c r="BF707"/>
  <c r="T707"/>
  <c r="R707"/>
  <c r="P707"/>
  <c r="BI692"/>
  <c r="BH692"/>
  <c r="BG692"/>
  <c r="BF692"/>
  <c r="T692"/>
  <c r="R692"/>
  <c r="P692"/>
  <c r="BI677"/>
  <c r="BH677"/>
  <c r="BG677"/>
  <c r="BF677"/>
  <c r="T677"/>
  <c r="R677"/>
  <c r="P677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50"/>
  <c r="BH650"/>
  <c r="BG650"/>
  <c r="BF650"/>
  <c r="T650"/>
  <c r="R650"/>
  <c r="P650"/>
  <c r="BI644"/>
  <c r="BH644"/>
  <c r="BG644"/>
  <c r="BF644"/>
  <c r="T644"/>
  <c r="R644"/>
  <c r="P644"/>
  <c r="BI642"/>
  <c r="BH642"/>
  <c r="BG642"/>
  <c r="BF642"/>
  <c r="T642"/>
  <c r="R642"/>
  <c r="P642"/>
  <c r="BI637"/>
  <c r="BH637"/>
  <c r="BG637"/>
  <c r="BF637"/>
  <c r="T637"/>
  <c r="R637"/>
  <c r="P637"/>
  <c r="BI634"/>
  <c r="BH634"/>
  <c r="BG634"/>
  <c r="BF634"/>
  <c r="T634"/>
  <c r="R634"/>
  <c r="P634"/>
  <c r="BI630"/>
  <c r="BH630"/>
  <c r="BG630"/>
  <c r="BF630"/>
  <c r="T630"/>
  <c r="R630"/>
  <c r="P630"/>
  <c r="BI627"/>
  <c r="BH627"/>
  <c r="BG627"/>
  <c r="BF627"/>
  <c r="T627"/>
  <c r="R627"/>
  <c r="P627"/>
  <c r="BI624"/>
  <c r="BH624"/>
  <c r="BG624"/>
  <c r="BF624"/>
  <c r="T624"/>
  <c r="R624"/>
  <c r="P624"/>
  <c r="BI620"/>
  <c r="BH620"/>
  <c r="BG620"/>
  <c r="BF620"/>
  <c r="T620"/>
  <c r="R620"/>
  <c r="P620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79"/>
  <c r="BH579"/>
  <c r="BG579"/>
  <c r="BF579"/>
  <c r="T579"/>
  <c r="R579"/>
  <c r="P579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4"/>
  <c r="BH564"/>
  <c r="BG564"/>
  <c r="BF564"/>
  <c r="T564"/>
  <c r="R564"/>
  <c r="P564"/>
  <c r="BI559"/>
  <c r="BH559"/>
  <c r="BG559"/>
  <c r="BF559"/>
  <c r="T559"/>
  <c r="R559"/>
  <c r="P559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5"/>
  <c r="BH545"/>
  <c r="BG545"/>
  <c r="BF545"/>
  <c r="T545"/>
  <c r="T544"/>
  <c r="R545"/>
  <c r="R544"/>
  <c r="P545"/>
  <c r="P544"/>
  <c r="BI531"/>
  <c r="BH531"/>
  <c r="BG531"/>
  <c r="BF531"/>
  <c r="T531"/>
  <c r="T530"/>
  <c r="R531"/>
  <c r="R530"/>
  <c r="P531"/>
  <c r="P530"/>
  <c r="BI527"/>
  <c r="BH527"/>
  <c r="BG527"/>
  <c r="BF527"/>
  <c r="T527"/>
  <c r="R527"/>
  <c r="P527"/>
  <c r="BI521"/>
  <c r="BH521"/>
  <c r="BG521"/>
  <c r="BF521"/>
  <c r="T521"/>
  <c r="R521"/>
  <c r="P521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4"/>
  <c r="BH504"/>
  <c r="BG504"/>
  <c r="BF504"/>
  <c r="T504"/>
  <c r="R504"/>
  <c r="P504"/>
  <c r="BI498"/>
  <c r="BH498"/>
  <c r="BG498"/>
  <c r="BF498"/>
  <c r="T498"/>
  <c r="R498"/>
  <c r="P498"/>
  <c r="BI482"/>
  <c r="BH482"/>
  <c r="BG482"/>
  <c r="BF482"/>
  <c r="T482"/>
  <c r="T466"/>
  <c r="R482"/>
  <c r="R466"/>
  <c r="P482"/>
  <c r="P466"/>
  <c r="BI467"/>
  <c r="BH467"/>
  <c r="BG467"/>
  <c r="BF467"/>
  <c r="T467"/>
  <c r="R467"/>
  <c r="P467"/>
  <c r="BI463"/>
  <c r="BH463"/>
  <c r="BG463"/>
  <c r="BF463"/>
  <c r="T463"/>
  <c r="R463"/>
  <c r="P463"/>
  <c r="BI457"/>
  <c r="BH457"/>
  <c r="BG457"/>
  <c r="BF457"/>
  <c r="T457"/>
  <c r="R457"/>
  <c r="P457"/>
  <c r="BI455"/>
  <c r="BH455"/>
  <c r="BG455"/>
  <c r="BF455"/>
  <c r="T455"/>
  <c r="R455"/>
  <c r="P455"/>
  <c r="BI447"/>
  <c r="BH447"/>
  <c r="BG447"/>
  <c r="BF447"/>
  <c r="T447"/>
  <c r="R447"/>
  <c r="P447"/>
  <c r="BI441"/>
  <c r="BH441"/>
  <c r="BG441"/>
  <c r="BF441"/>
  <c r="T441"/>
  <c r="R441"/>
  <c r="P441"/>
  <c r="BI438"/>
  <c r="BH438"/>
  <c r="BG438"/>
  <c r="BF438"/>
  <c r="T438"/>
  <c r="R438"/>
  <c r="P438"/>
  <c r="BI436"/>
  <c r="BH436"/>
  <c r="BG436"/>
  <c r="BF436"/>
  <c r="T436"/>
  <c r="R436"/>
  <c r="P436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1"/>
  <c r="BH401"/>
  <c r="BG401"/>
  <c r="BF401"/>
  <c r="T401"/>
  <c r="R401"/>
  <c r="P401"/>
  <c r="BI385"/>
  <c r="BH385"/>
  <c r="BG385"/>
  <c r="BF385"/>
  <c r="T385"/>
  <c r="R385"/>
  <c r="P385"/>
  <c r="BI369"/>
  <c r="BH369"/>
  <c r="BG369"/>
  <c r="BF369"/>
  <c r="T369"/>
  <c r="R369"/>
  <c r="P369"/>
  <c r="BI361"/>
  <c r="BH361"/>
  <c r="BG361"/>
  <c r="BF361"/>
  <c r="T361"/>
  <c r="R361"/>
  <c r="P361"/>
  <c r="BI334"/>
  <c r="BH334"/>
  <c r="BG334"/>
  <c r="BF334"/>
  <c r="T334"/>
  <c r="R334"/>
  <c r="P334"/>
  <c r="BI328"/>
  <c r="BH328"/>
  <c r="BG328"/>
  <c r="BF328"/>
  <c r="T328"/>
  <c r="R328"/>
  <c r="P328"/>
  <c r="BI326"/>
  <c r="BH326"/>
  <c r="BG326"/>
  <c r="BF326"/>
  <c r="T326"/>
  <c r="R326"/>
  <c r="P326"/>
  <c r="BI318"/>
  <c r="BH318"/>
  <c r="BG318"/>
  <c r="BF318"/>
  <c r="T318"/>
  <c r="R318"/>
  <c r="P318"/>
  <c r="BI317"/>
  <c r="BH317"/>
  <c r="BG317"/>
  <c r="BF317"/>
  <c r="T317"/>
  <c r="R317"/>
  <c r="P317"/>
  <c r="BI311"/>
  <c r="BH311"/>
  <c r="BG311"/>
  <c r="BF311"/>
  <c r="T311"/>
  <c r="R311"/>
  <c r="P311"/>
  <c r="BI304"/>
  <c r="BH304"/>
  <c r="BG304"/>
  <c r="BF304"/>
  <c r="T304"/>
  <c r="R304"/>
  <c r="P304"/>
  <c r="BI300"/>
  <c r="BH300"/>
  <c r="BG300"/>
  <c r="BF300"/>
  <c r="T300"/>
  <c r="R300"/>
  <c r="P300"/>
  <c r="BI294"/>
  <c r="BH294"/>
  <c r="BG294"/>
  <c r="BF294"/>
  <c r="T294"/>
  <c r="R294"/>
  <c r="P294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J151"/>
  <c r="J150"/>
  <c r="F150"/>
  <c r="F148"/>
  <c r="E146"/>
  <c r="J94"/>
  <c r="J93"/>
  <c r="F93"/>
  <c r="F91"/>
  <c r="E89"/>
  <c r="J20"/>
  <c r="E20"/>
  <c r="F151"/>
  <c r="J19"/>
  <c r="J14"/>
  <c r="J91"/>
  <c r="E7"/>
  <c r="E142"/>
  <c i="1" r="L90"/>
  <c r="AM90"/>
  <c r="AM89"/>
  <c r="L89"/>
  <c r="AM87"/>
  <c r="L87"/>
  <c r="L85"/>
  <c r="L84"/>
  <c i="2" r="J1286"/>
  <c r="J1284"/>
  <c r="J1244"/>
  <c r="J1229"/>
  <c r="BK1202"/>
  <c r="J1106"/>
  <c r="J1061"/>
  <c r="J1035"/>
  <c r="J1006"/>
  <c r="J968"/>
  <c r="BK859"/>
  <c r="BK819"/>
  <c r="BK796"/>
  <c r="BK766"/>
  <c r="BK677"/>
  <c r="J630"/>
  <c r="BK585"/>
  <c r="BK527"/>
  <c r="BK436"/>
  <c r="BK417"/>
  <c r="J326"/>
  <c r="BK279"/>
  <c r="BK206"/>
  <c r="J176"/>
  <c r="J1501"/>
  <c r="J1491"/>
  <c r="BK1482"/>
  <c r="BK1470"/>
  <c r="J1396"/>
  <c r="BK1337"/>
  <c r="J1264"/>
  <c r="J1175"/>
  <c r="J1073"/>
  <c r="BK1030"/>
  <c r="J984"/>
  <c r="J911"/>
  <c r="BK777"/>
  <c r="BK758"/>
  <c r="BK707"/>
  <c r="J618"/>
  <c r="J552"/>
  <c r="J361"/>
  <c r="BK273"/>
  <c r="J226"/>
  <c r="J198"/>
  <c r="BK162"/>
  <c r="BK1496"/>
  <c r="J1482"/>
  <c r="BK1409"/>
  <c r="J1320"/>
  <c r="BK1240"/>
  <c r="J1140"/>
  <c r="J1052"/>
  <c r="BK1014"/>
  <c r="BK964"/>
  <c r="J854"/>
  <c r="BK773"/>
  <c r="BK734"/>
  <c r="J634"/>
  <c r="J591"/>
  <c r="J527"/>
  <c r="J438"/>
  <c r="BK318"/>
  <c r="BK281"/>
  <c r="BK247"/>
  <c r="J184"/>
  <c r="BK1462"/>
  <c r="J1381"/>
  <c r="J1278"/>
  <c r="BK1236"/>
  <c r="J1137"/>
  <c r="BK1075"/>
  <c r="J1033"/>
  <c r="BK984"/>
  <c r="J897"/>
  <c r="BK846"/>
  <c r="BK799"/>
  <c r="J749"/>
  <c r="BK600"/>
  <c r="BK507"/>
  <c r="J385"/>
  <c r="J289"/>
  <c r="J233"/>
  <c r="BK184"/>
  <c r="BK1405"/>
  <c r="BK1374"/>
  <c r="J1326"/>
  <c r="J1267"/>
  <c r="J1223"/>
  <c r="J1191"/>
  <c r="BK1106"/>
  <c r="BK1049"/>
  <c r="BK1021"/>
  <c r="BK951"/>
  <c r="BK838"/>
  <c r="BK803"/>
  <c r="J743"/>
  <c r="J624"/>
  <c r="BK609"/>
  <c r="J577"/>
  <c r="BK555"/>
  <c r="BK506"/>
  <c r="J410"/>
  <c r="J290"/>
  <c r="J220"/>
  <c r="BK176"/>
  <c r="J1454"/>
  <c r="J1314"/>
  <c r="BK1231"/>
  <c r="J1167"/>
  <c r="BK1069"/>
  <c r="BK992"/>
  <c r="J951"/>
  <c r="J905"/>
  <c r="J887"/>
  <c r="J799"/>
  <c r="J760"/>
  <c r="J692"/>
  <c r="BK634"/>
  <c r="BK564"/>
  <c r="J507"/>
  <c r="BK457"/>
  <c r="J422"/>
  <c r="BK283"/>
  <c r="BK250"/>
  <c i="1" r="AS95"/>
  <c i="3" r="J835"/>
  <c r="BK726"/>
  <c r="J652"/>
  <c r="J549"/>
  <c r="BK501"/>
  <c r="BK466"/>
  <c r="J266"/>
  <c r="J225"/>
  <c r="J183"/>
  <c r="J1349"/>
  <c r="BK1325"/>
  <c r="BK1236"/>
  <c r="J1181"/>
  <c r="J1126"/>
  <c r="J1068"/>
  <c r="BK957"/>
  <c r="J914"/>
  <c r="BK871"/>
  <c r="BK835"/>
  <c r="J792"/>
  <c r="J700"/>
  <c r="BK642"/>
  <c r="J558"/>
  <c r="J520"/>
  <c r="BK341"/>
  <c r="J258"/>
  <c r="J215"/>
  <c r="BK186"/>
  <c r="J1172"/>
  <c r="J1110"/>
  <c r="BK1034"/>
  <c r="J942"/>
  <c r="J905"/>
  <c r="J865"/>
  <c r="J814"/>
  <c r="BK736"/>
  <c r="J703"/>
  <c r="J640"/>
  <c r="J528"/>
  <c r="J501"/>
  <c r="J477"/>
  <c r="BK340"/>
  <c r="J282"/>
  <c r="BK177"/>
  <c r="BK1359"/>
  <c r="BK1347"/>
  <c r="BK1320"/>
  <c r="BK1227"/>
  <c r="BK1124"/>
  <c r="J1104"/>
  <c r="J1090"/>
  <c r="J1082"/>
  <c r="J1044"/>
  <c r="J1010"/>
  <c r="BK930"/>
  <c r="BK879"/>
  <c r="BK838"/>
  <c r="J724"/>
  <c r="J688"/>
  <c r="BK618"/>
  <c r="BK498"/>
  <c r="BK347"/>
  <c r="J296"/>
  <c r="J248"/>
  <c r="BK173"/>
  <c r="BK1313"/>
  <c r="J1251"/>
  <c r="BK1183"/>
  <c r="J1098"/>
  <c r="J964"/>
  <c r="J920"/>
  <c r="J873"/>
  <c r="J766"/>
  <c r="BK679"/>
  <c r="J659"/>
  <c r="BK528"/>
  <c r="J466"/>
  <c r="BK332"/>
  <c r="BK271"/>
  <c r="J236"/>
  <c r="J168"/>
  <c r="J1351"/>
  <c r="J1262"/>
  <c r="J1213"/>
  <c r="BK1142"/>
  <c r="BK1098"/>
  <c r="J1023"/>
  <c r="J933"/>
  <c r="J863"/>
  <c r="BK743"/>
  <c r="J677"/>
  <c r="J618"/>
  <c r="J569"/>
  <c r="J484"/>
  <c r="J345"/>
  <c r="BK288"/>
  <c r="BK255"/>
  <c r="J199"/>
  <c r="BK158"/>
  <c i="4" r="BK1332"/>
  <c r="BK1217"/>
  <c r="BK1152"/>
  <c r="J1109"/>
  <c r="BK819"/>
  <c r="BK741"/>
  <c r="J678"/>
  <c r="BK595"/>
  <c r="J464"/>
  <c r="BK337"/>
  <c r="J251"/>
  <c r="J206"/>
  <c r="BK1203"/>
  <c r="J1147"/>
  <c r="BK1080"/>
  <c r="BK1035"/>
  <c r="BK1016"/>
  <c r="J1011"/>
  <c r="J976"/>
  <c r="J941"/>
  <c r="J923"/>
  <c r="BK869"/>
  <c r="J843"/>
  <c r="J743"/>
  <c r="BK706"/>
  <c r="BK657"/>
  <c r="J615"/>
  <c r="BK516"/>
  <c r="J462"/>
  <c r="J352"/>
  <c r="J290"/>
  <c r="BK266"/>
  <c r="J193"/>
  <c r="BK1339"/>
  <c r="BK1322"/>
  <c r="J1203"/>
  <c r="BK1135"/>
  <c r="BK1077"/>
  <c r="J855"/>
  <c r="J825"/>
  <c r="BK769"/>
  <c r="BK697"/>
  <c r="J596"/>
  <c r="J358"/>
  <c r="BK296"/>
  <c r="BK251"/>
  <c r="J220"/>
  <c r="J158"/>
  <c r="J1324"/>
  <c r="BK1222"/>
  <c r="J1160"/>
  <c r="J1080"/>
  <c r="J920"/>
  <c r="BK904"/>
  <c r="BK861"/>
  <c r="J819"/>
  <c r="BK718"/>
  <c r="J684"/>
  <c r="J559"/>
  <c r="J504"/>
  <c r="J379"/>
  <c r="J298"/>
  <c r="J225"/>
  <c r="BK188"/>
  <c r="BK1334"/>
  <c r="BK1303"/>
  <c r="J1222"/>
  <c r="BK1129"/>
  <c r="BK1097"/>
  <c r="J898"/>
  <c r="BK853"/>
  <c r="J807"/>
  <c r="J703"/>
  <c r="J649"/>
  <c r="J597"/>
  <c r="J530"/>
  <c r="BK476"/>
  <c r="J319"/>
  <c r="J276"/>
  <c r="J179"/>
  <c r="J1344"/>
  <c r="J1248"/>
  <c r="J1210"/>
  <c r="J1091"/>
  <c r="BK941"/>
  <c r="J917"/>
  <c r="BK890"/>
  <c r="BK858"/>
  <c r="J813"/>
  <c r="BK703"/>
  <c r="J645"/>
  <c r="J572"/>
  <c r="BK507"/>
  <c r="J476"/>
  <c r="BK350"/>
  <c r="BK290"/>
  <c r="BK241"/>
  <c r="BK181"/>
  <c i="5" r="BK145"/>
  <c r="J155"/>
  <c r="J162"/>
  <c r="BK147"/>
  <c r="BK141"/>
  <c r="J152"/>
  <c i="6" r="BK240"/>
  <c r="J220"/>
  <c r="J234"/>
  <c r="J204"/>
  <c r="BK174"/>
  <c r="BK133"/>
  <c r="J226"/>
  <c r="J206"/>
  <c r="J172"/>
  <c r="BK234"/>
  <c r="J198"/>
  <c r="J139"/>
  <c r="BK220"/>
  <c r="J193"/>
  <c r="BK168"/>
  <c r="J210"/>
  <c r="J185"/>
  <c r="BK151"/>
  <c i="7" r="BK132"/>
  <c i="8" r="BK127"/>
  <c i="9" r="BK127"/>
  <c r="J125"/>
  <c i="10" r="F37"/>
  <c i="1" r="BB104"/>
  <c i="11" r="BK136"/>
  <c r="BK127"/>
  <c r="BK132"/>
  <c i="12" r="J127"/>
  <c r="BK123"/>
  <c r="BK125"/>
  <c i="2" r="J1316"/>
  <c r="J1273"/>
  <c r="J1231"/>
  <c r="J1207"/>
  <c r="J1151"/>
  <c r="J1075"/>
  <c r="BK1040"/>
  <c r="BK1018"/>
  <c r="J992"/>
  <c r="J862"/>
  <c r="BK833"/>
  <c r="J806"/>
  <c r="BK771"/>
  <c r="BK692"/>
  <c r="BK637"/>
  <c r="J574"/>
  <c r="J498"/>
  <c r="J467"/>
  <c r="J420"/>
  <c r="J401"/>
  <c r="J294"/>
  <c r="J247"/>
  <c r="J189"/>
  <c r="BK178"/>
  <c r="BK1499"/>
  <c r="J1488"/>
  <c r="BK1480"/>
  <c r="J1405"/>
  <c r="J1379"/>
  <c r="BK1281"/>
  <c r="J1236"/>
  <c r="J1078"/>
  <c r="BK1002"/>
  <c r="BK976"/>
  <c r="J900"/>
  <c r="J773"/>
  <c r="J734"/>
  <c r="BK620"/>
  <c r="BK571"/>
  <c r="BK369"/>
  <c r="BK275"/>
  <c r="J243"/>
  <c r="J194"/>
  <c r="BK169"/>
  <c r="J1499"/>
  <c r="BK1486"/>
  <c r="J1472"/>
  <c r="J1377"/>
  <c r="BK1351"/>
  <c r="BK1304"/>
  <c r="BK1234"/>
  <c r="BK1119"/>
  <c r="BK1043"/>
  <c r="J1003"/>
  <c r="J920"/>
  <c r="BK836"/>
  <c r="BK760"/>
  <c r="J731"/>
  <c r="BK644"/>
  <c r="J603"/>
  <c r="J531"/>
  <c r="J463"/>
  <c r="BK385"/>
  <c r="J283"/>
  <c r="J275"/>
  <c r="BK253"/>
  <c r="J191"/>
  <c r="J1476"/>
  <c r="BK1379"/>
  <c r="J1270"/>
  <c r="BK1207"/>
  <c r="J1122"/>
  <c r="J1069"/>
  <c r="J1024"/>
  <c r="BK920"/>
  <c r="J893"/>
  <c r="J836"/>
  <c r="J777"/>
  <c r="BK656"/>
  <c r="BK591"/>
  <c r="J441"/>
  <c r="BK361"/>
  <c r="BK300"/>
  <c r="J238"/>
  <c r="BK194"/>
  <c r="J1413"/>
  <c r="BK1396"/>
  <c r="J1351"/>
  <c r="BK1273"/>
  <c r="J1259"/>
  <c r="J1202"/>
  <c r="BK1140"/>
  <c r="BK1052"/>
  <c r="J1040"/>
  <c r="J997"/>
  <c r="BK966"/>
  <c r="J884"/>
  <c r="J819"/>
  <c r="BK761"/>
  <c r="BK642"/>
  <c r="J615"/>
  <c r="J585"/>
  <c r="J567"/>
  <c r="BK531"/>
  <c r="BK455"/>
  <c r="BK415"/>
  <c r="J300"/>
  <c r="BK277"/>
  <c r="J215"/>
  <c r="J162"/>
  <c r="BK1386"/>
  <c r="BK1242"/>
  <c r="BK1183"/>
  <c r="BK1078"/>
  <c r="J1014"/>
  <c r="J981"/>
  <c r="J933"/>
  <c r="BK895"/>
  <c r="BK828"/>
  <c r="J763"/>
  <c r="J746"/>
  <c r="J707"/>
  <c r="BK627"/>
  <c r="BK567"/>
  <c r="J508"/>
  <c r="BK463"/>
  <c r="J427"/>
  <c r="BK287"/>
  <c r="J255"/>
  <c r="BK191"/>
  <c i="3" r="J1341"/>
  <c r="J1320"/>
  <c r="J1183"/>
  <c r="BK1122"/>
  <c r="BK1090"/>
  <c r="J1021"/>
  <c r="BK933"/>
  <c r="BK908"/>
  <c r="BK866"/>
  <c r="J829"/>
  <c r="J736"/>
  <c r="BK697"/>
  <c r="BK565"/>
  <c r="J492"/>
  <c r="J425"/>
  <c r="BK300"/>
  <c r="BK245"/>
  <c r="BK199"/>
  <c r="BK181"/>
  <c r="J1343"/>
  <c r="BK1262"/>
  <c r="J1234"/>
  <c r="BK1172"/>
  <c r="J1128"/>
  <c r="BK1101"/>
  <c r="J975"/>
  <c r="J937"/>
  <c r="BK877"/>
  <c r="BK861"/>
  <c r="BK814"/>
  <c r="BK779"/>
  <c r="J730"/>
  <c r="BK655"/>
  <c r="J542"/>
  <c r="BK362"/>
  <c r="BK296"/>
  <c r="BK276"/>
  <c r="J230"/>
  <c r="J177"/>
  <c r="BK1162"/>
  <c r="J1124"/>
  <c r="BK1044"/>
  <c r="BK951"/>
  <c r="J908"/>
  <c r="BK829"/>
  <c r="BK766"/>
  <c r="J712"/>
  <c r="BK688"/>
  <c r="J629"/>
  <c r="J523"/>
  <c r="J498"/>
  <c r="J341"/>
  <c r="BK290"/>
  <c r="J255"/>
  <c r="BK156"/>
  <c r="BK1341"/>
  <c r="BK1258"/>
  <c r="J1135"/>
  <c r="J945"/>
  <c r="BK905"/>
  <c r="J861"/>
  <c r="J733"/>
  <c r="J697"/>
  <c r="J679"/>
  <c r="J648"/>
  <c r="BK540"/>
  <c r="BK355"/>
  <c r="BK313"/>
  <c r="J175"/>
  <c r="J1359"/>
  <c r="J1266"/>
  <c r="BK1199"/>
  <c r="J1119"/>
  <c r="J960"/>
  <c r="BK927"/>
  <c r="J853"/>
  <c r="BK811"/>
  <c r="J718"/>
  <c r="BK648"/>
  <c r="BK603"/>
  <c r="BK468"/>
  <c r="BK331"/>
  <c r="J253"/>
  <c r="BK193"/>
  <c r="BK161"/>
  <c r="BK1343"/>
  <c r="BK1251"/>
  <c r="BK1181"/>
  <c r="J1139"/>
  <c r="J1076"/>
  <c r="J986"/>
  <c r="BK900"/>
  <c r="BK792"/>
  <c r="BK659"/>
  <c r="BK640"/>
  <c r="J603"/>
  <c r="BK511"/>
  <c r="J355"/>
  <c r="J301"/>
  <c r="J276"/>
  <c r="J220"/>
  <c r="BK188"/>
  <c i="4" r="J1334"/>
  <c r="J1246"/>
  <c r="J1182"/>
  <c r="BK1116"/>
  <c r="J1094"/>
  <c r="J804"/>
  <c r="J733"/>
  <c r="J667"/>
  <c r="J510"/>
  <c r="J460"/>
  <c r="J328"/>
  <c r="J231"/>
  <c r="J188"/>
  <c r="BK175"/>
  <c r="J1135"/>
  <c r="BK1094"/>
  <c r="J1045"/>
  <c r="BK1024"/>
  <c r="J1013"/>
  <c r="BK988"/>
  <c r="J950"/>
  <c r="BK932"/>
  <c r="BK898"/>
  <c r="J856"/>
  <c r="BK782"/>
  <c r="BK724"/>
  <c r="BK694"/>
  <c r="J635"/>
  <c r="BK572"/>
  <c r="J507"/>
  <c r="J471"/>
  <c r="BK303"/>
  <c r="BK276"/>
  <c r="BK255"/>
  <c r="BK161"/>
  <c r="BK1344"/>
  <c r="BK1310"/>
  <c r="BK1224"/>
  <c r="J1162"/>
  <c r="BK1104"/>
  <c r="J861"/>
  <c r="J816"/>
  <c r="BK743"/>
  <c r="J706"/>
  <c r="BK642"/>
  <c r="BK555"/>
  <c r="J336"/>
  <c r="J266"/>
  <c r="J241"/>
  <c r="BK206"/>
  <c r="BK1346"/>
  <c r="J1322"/>
  <c r="J1236"/>
  <c r="J1132"/>
  <c r="BK1061"/>
  <c r="J927"/>
  <c r="BK910"/>
  <c r="J890"/>
  <c r="BK843"/>
  <c r="J795"/>
  <c r="J715"/>
  <c r="BK645"/>
  <c r="J532"/>
  <c r="BK460"/>
  <c r="J303"/>
  <c r="BK258"/>
  <c r="BK199"/>
  <c r="BK177"/>
  <c r="J1328"/>
  <c r="BK1252"/>
  <c r="BK1231"/>
  <c r="BK1137"/>
  <c r="BK1109"/>
  <c r="J904"/>
  <c r="BK881"/>
  <c r="J837"/>
  <c r="J782"/>
  <c r="BK667"/>
  <c r="J642"/>
  <c r="J586"/>
  <c r="J516"/>
  <c r="BK420"/>
  <c r="BK299"/>
  <c r="BK236"/>
  <c r="J161"/>
  <c r="J1339"/>
  <c r="J1250"/>
  <c r="J1217"/>
  <c r="BK1120"/>
  <c r="J954"/>
  <c r="BK938"/>
  <c r="BK907"/>
  <c r="J881"/>
  <c r="BK834"/>
  <c r="BK810"/>
  <c r="BK661"/>
  <c r="BK608"/>
  <c r="BK513"/>
  <c r="BK488"/>
  <c r="BK379"/>
  <c r="J327"/>
  <c r="J253"/>
  <c r="BK186"/>
  <c i="5" r="J165"/>
  <c r="BK134"/>
  <c r="J131"/>
  <c r="BK149"/>
  <c r="BK160"/>
  <c r="J160"/>
  <c i="6" r="BK244"/>
  <c r="BK216"/>
  <c r="BK172"/>
  <c r="BK190"/>
  <c r="J145"/>
  <c r="J236"/>
  <c r="BK210"/>
  <c r="J192"/>
  <c r="J244"/>
  <c r="J228"/>
  <c r="BK181"/>
  <c r="BK137"/>
  <c r="BK232"/>
  <c r="J194"/>
  <c r="J133"/>
  <c r="BK213"/>
  <c r="BK200"/>
  <c r="BK170"/>
  <c r="BK154"/>
  <c i="7" r="J132"/>
  <c i="8" r="BK126"/>
  <c r="BK125"/>
  <c i="9" r="J126"/>
  <c i="10" r="F38"/>
  <c i="1" r="BC104"/>
  <c i="12" r="BK126"/>
  <c r="J124"/>
  <c i="2" r="J1337"/>
  <c r="J1281"/>
  <c r="J1240"/>
  <c r="BK1218"/>
  <c r="BK1191"/>
  <c r="BK1137"/>
  <c r="BK1073"/>
  <c r="BK1012"/>
  <c r="BK979"/>
  <c r="BK865"/>
  <c r="BK821"/>
  <c r="J803"/>
  <c r="BK731"/>
  <c r="J656"/>
  <c r="BK603"/>
  <c r="BK548"/>
  <c r="J457"/>
  <c r="BK422"/>
  <c r="J318"/>
  <c r="J260"/>
  <c r="BK244"/>
  <c r="BK187"/>
  <c r="J157"/>
  <c r="J1496"/>
  <c r="J1484"/>
  <c r="BK1474"/>
  <c r="J1401"/>
  <c r="J1344"/>
  <c r="BK1259"/>
  <c r="BK1229"/>
  <c r="BK1135"/>
  <c r="BK1061"/>
  <c r="J1021"/>
  <c r="J973"/>
  <c r="BK810"/>
  <c r="J768"/>
  <c r="BK737"/>
  <c r="J642"/>
  <c r="J597"/>
  <c r="BK317"/>
  <c r="J268"/>
  <c r="BK215"/>
  <c r="J187"/>
  <c r="BK159"/>
  <c r="J1498"/>
  <c r="J1480"/>
  <c r="J1407"/>
  <c r="BK1358"/>
  <c r="BK1316"/>
  <c r="BK1249"/>
  <c r="BK1159"/>
  <c r="J1096"/>
  <c r="BK1027"/>
  <c r="BK1006"/>
  <c r="J938"/>
  <c r="J895"/>
  <c r="J817"/>
  <c r="BK755"/>
  <c r="BK659"/>
  <c r="J627"/>
  <c r="BK579"/>
  <c r="J521"/>
  <c r="J455"/>
  <c r="BK401"/>
  <c r="J285"/>
  <c r="J273"/>
  <c r="BK232"/>
  <c r="J1478"/>
  <c r="J1409"/>
  <c r="BK1365"/>
  <c r="J1249"/>
  <c r="J1183"/>
  <c r="BK1116"/>
  <c r="J1049"/>
  <c r="BK986"/>
  <c r="J914"/>
  <c r="J859"/>
  <c r="BK779"/>
  <c r="BK624"/>
  <c r="BK577"/>
  <c r="J504"/>
  <c r="BK412"/>
  <c r="J317"/>
  <c r="J257"/>
  <c r="BK226"/>
  <c r="BK189"/>
  <c r="BK1407"/>
  <c r="J1386"/>
  <c r="J1372"/>
  <c r="BK1314"/>
  <c r="BK1238"/>
  <c r="BK1210"/>
  <c r="BK1167"/>
  <c r="BK1087"/>
  <c r="BK1046"/>
  <c r="BK1016"/>
  <c r="J964"/>
  <c r="BK893"/>
  <c r="J810"/>
  <c r="BK746"/>
  <c r="J644"/>
  <c r="BK597"/>
  <c r="J579"/>
  <c r="J545"/>
  <c r="J425"/>
  <c r="BK326"/>
  <c r="BK233"/>
  <c r="BK182"/>
  <c r="BK1476"/>
  <c r="BK1377"/>
  <c r="BK1275"/>
  <c r="J1194"/>
  <c r="J1135"/>
  <c r="BK1000"/>
  <c r="J979"/>
  <c r="BK900"/>
  <c r="BK862"/>
  <c r="J771"/>
  <c r="J755"/>
  <c r="BK740"/>
  <c r="BK653"/>
  <c r="J609"/>
  <c r="J555"/>
  <c r="J506"/>
  <c r="BK447"/>
  <c r="BK420"/>
  <c r="J281"/>
  <c r="BK238"/>
  <c r="J159"/>
  <c i="3" r="BK1331"/>
  <c r="J1220"/>
  <c r="J1162"/>
  <c r="BK1104"/>
  <c r="J1034"/>
  <c r="BK960"/>
  <c r="J927"/>
  <c r="J877"/>
  <c r="J859"/>
  <c r="BK826"/>
  <c r="BK724"/>
  <c r="J607"/>
  <c r="J538"/>
  <c r="BK489"/>
  <c r="J383"/>
  <c r="BK251"/>
  <c r="BK215"/>
  <c r="J1361"/>
  <c r="BK1337"/>
  <c r="J1256"/>
  <c r="J1229"/>
  <c r="BK1170"/>
  <c r="J1122"/>
  <c r="J1060"/>
  <c r="BK939"/>
  <c r="J879"/>
  <c r="J847"/>
  <c r="J811"/>
  <c r="J751"/>
  <c r="J674"/>
  <c r="BK596"/>
  <c r="J526"/>
  <c r="BK345"/>
  <c r="J290"/>
  <c r="BK242"/>
  <c r="BK220"/>
  <c r="J188"/>
  <c r="J1227"/>
  <c r="BK1139"/>
  <c r="BK1076"/>
  <c r="BK964"/>
  <c r="BK920"/>
  <c r="J885"/>
  <c r="BK841"/>
  <c r="BK805"/>
  <c r="BK730"/>
  <c r="J694"/>
  <c r="BK542"/>
  <c r="J517"/>
  <c r="BK492"/>
  <c r="J332"/>
  <c r="J286"/>
  <c r="BK236"/>
  <c r="J173"/>
  <c r="BK1354"/>
  <c r="BK1339"/>
  <c r="J1246"/>
  <c r="J1206"/>
  <c r="BK1126"/>
  <c r="BK917"/>
  <c r="BK863"/>
  <c r="BK823"/>
  <c r="J721"/>
  <c r="BK691"/>
  <c r="BK652"/>
  <c r="BK558"/>
  <c r="BK383"/>
  <c r="BK282"/>
  <c r="J214"/>
  <c r="J1339"/>
  <c r="J1258"/>
  <c r="BK1213"/>
  <c r="BK1135"/>
  <c r="BK986"/>
  <c r="BK937"/>
  <c r="BK914"/>
  <c r="J838"/>
  <c r="J779"/>
  <c r="J706"/>
  <c r="BK677"/>
  <c r="BK645"/>
  <c r="BK514"/>
  <c r="J362"/>
  <c r="J300"/>
  <c r="BK206"/>
  <c r="BK175"/>
  <c r="J1354"/>
  <c r="J1329"/>
  <c r="J1241"/>
  <c r="J1170"/>
  <c r="BK1110"/>
  <c r="BK1021"/>
  <c r="J925"/>
  <c r="BK859"/>
  <c r="BK712"/>
  <c r="J642"/>
  <c r="J606"/>
  <c r="J565"/>
  <c r="BK477"/>
  <c r="J340"/>
  <c r="BK286"/>
  <c r="BK225"/>
  <c r="BK190"/>
  <c i="4" r="J1346"/>
  <c r="J1314"/>
  <c r="BK1189"/>
  <c r="BK1125"/>
  <c r="J1053"/>
  <c r="BK795"/>
  <c r="BK712"/>
  <c r="J632"/>
  <c r="BK501"/>
  <c r="BK341"/>
  <c r="J282"/>
  <c r="BK225"/>
  <c r="J181"/>
  <c r="J1171"/>
  <c r="J1114"/>
  <c r="J1069"/>
  <c r="J1027"/>
  <c r="BK1013"/>
  <c r="J1000"/>
  <c r="BK954"/>
  <c r="BK944"/>
  <c r="BK927"/>
  <c r="BK892"/>
  <c r="BK851"/>
  <c r="BK813"/>
  <c r="BK729"/>
  <c r="J718"/>
  <c r="BK669"/>
  <c r="J619"/>
  <c r="BK530"/>
  <c r="BK482"/>
  <c r="BK387"/>
  <c r="BK328"/>
  <c r="J292"/>
  <c r="J271"/>
  <c r="BK242"/>
  <c r="BK156"/>
  <c r="BK1328"/>
  <c r="BK1250"/>
  <c r="J1196"/>
  <c r="J1152"/>
  <c r="J1088"/>
  <c r="J834"/>
  <c r="BK807"/>
  <c r="BK733"/>
  <c r="J691"/>
  <c r="J608"/>
  <c r="J473"/>
  <c r="BK292"/>
  <c r="J242"/>
  <c r="BK183"/>
  <c r="J1332"/>
  <c r="J1252"/>
  <c r="J1219"/>
  <c r="J1129"/>
  <c r="J935"/>
  <c r="J907"/>
  <c r="J863"/>
  <c r="BK831"/>
  <c r="J769"/>
  <c r="BK700"/>
  <c r="BK664"/>
  <c r="J518"/>
  <c r="BK471"/>
  <c r="J313"/>
  <c r="J296"/>
  <c r="BK253"/>
  <c r="J190"/>
  <c r="BK173"/>
  <c r="J1310"/>
  <c r="BK1236"/>
  <c r="BK1162"/>
  <c r="J1116"/>
  <c r="BK917"/>
  <c r="J851"/>
  <c r="J831"/>
  <c r="BK709"/>
  <c r="J661"/>
  <c r="BK635"/>
  <c r="J539"/>
  <c r="BK464"/>
  <c r="BK327"/>
  <c r="BK282"/>
  <c r="BK190"/>
  <c r="J156"/>
  <c r="BK1256"/>
  <c r="BK1219"/>
  <c r="J1125"/>
  <c r="J1097"/>
  <c r="BK950"/>
  <c r="BK935"/>
  <c r="BK915"/>
  <c r="BK875"/>
  <c r="BK849"/>
  <c r="J727"/>
  <c r="BK649"/>
  <c r="BK615"/>
  <c r="J555"/>
  <c r="BK491"/>
  <c r="BK462"/>
  <c r="J341"/>
  <c r="BK294"/>
  <c r="BK231"/>
  <c r="J168"/>
  <c i="5" r="J143"/>
  <c r="J145"/>
  <c r="BK155"/>
  <c r="J149"/>
  <c r="BK131"/>
  <c r="J129"/>
  <c i="6" r="BK222"/>
  <c r="J191"/>
  <c r="BK226"/>
  <c r="BK192"/>
  <c r="J151"/>
  <c r="J240"/>
  <c r="J218"/>
  <c r="J196"/>
  <c r="BK185"/>
  <c r="J242"/>
  <c r="J224"/>
  <c r="J163"/>
  <c r="BK135"/>
  <c r="J202"/>
  <c r="J187"/>
  <c r="BK163"/>
  <c r="J230"/>
  <c r="BK196"/>
  <c r="J174"/>
  <c r="BK139"/>
  <c i="8" r="J126"/>
  <c i="9" r="BK125"/>
  <c i="10" r="BK125"/>
  <c r="J36"/>
  <c i="1" r="AW104"/>
  <c i="11" r="BK139"/>
  <c r="BK130"/>
  <c i="12" r="J125"/>
  <c r="BK124"/>
  <c i="2" r="J1462"/>
  <c r="BK1267"/>
  <c r="BK1223"/>
  <c r="BK1131"/>
  <c r="BK1035"/>
  <c r="J1000"/>
  <c r="BK970"/>
  <c r="BK887"/>
  <c r="J761"/>
  <c r="BK650"/>
  <c r="BK606"/>
  <c r="BK407"/>
  <c r="BK285"/>
  <c r="BK260"/>
  <c r="J210"/>
  <c r="J182"/>
  <c r="BK157"/>
  <c r="BK1488"/>
  <c r="BK1466"/>
  <c r="J1374"/>
  <c r="BK1326"/>
  <c r="BK1284"/>
  <c r="BK1215"/>
  <c r="J1087"/>
  <c r="J1012"/>
  <c r="BK973"/>
  <c r="BK884"/>
  <c r="BK793"/>
  <c r="BK743"/>
  <c r="J653"/>
  <c r="J612"/>
  <c r="J548"/>
  <c r="BK508"/>
  <c r="J415"/>
  <c r="BK289"/>
  <c r="J277"/>
  <c r="BK243"/>
  <c r="J169"/>
  <c r="BK1454"/>
  <c r="BK1372"/>
  <c r="J1275"/>
  <c r="BK1151"/>
  <c r="J1119"/>
  <c r="J1055"/>
  <c r="BK1003"/>
  <c r="BK905"/>
  <c r="J865"/>
  <c r="J801"/>
  <c r="J752"/>
  <c r="BK615"/>
  <c r="BK559"/>
  <c r="BK467"/>
  <c r="BK410"/>
  <c r="BK311"/>
  <c r="BK268"/>
  <c r="BK214"/>
  <c r="J1474"/>
  <c r="BK1403"/>
  <c r="BK1381"/>
  <c r="BK1328"/>
  <c r="J1298"/>
  <c r="BK1264"/>
  <c r="J1215"/>
  <c r="BK1175"/>
  <c r="J1131"/>
  <c r="J1058"/>
  <c r="BK1024"/>
  <c r="J976"/>
  <c r="BK914"/>
  <c r="J833"/>
  <c r="J766"/>
  <c r="J659"/>
  <c r="BK618"/>
  <c r="BK594"/>
  <c r="J571"/>
  <c r="BK482"/>
  <c r="J417"/>
  <c r="J328"/>
  <c r="J287"/>
  <c r="BK174"/>
  <c r="BK1413"/>
  <c r="BK1278"/>
  <c r="J1218"/>
  <c r="J1116"/>
  <c r="J1043"/>
  <c r="J970"/>
  <c r="J908"/>
  <c r="BK854"/>
  <c r="J821"/>
  <c r="BK768"/>
  <c r="J737"/>
  <c r="J677"/>
  <c r="J620"/>
  <c r="J559"/>
  <c r="BK504"/>
  <c r="J436"/>
  <c r="BK328"/>
  <c r="BK257"/>
  <c r="BK210"/>
  <c i="3" r="J1362"/>
  <c r="J1260"/>
  <c r="BK1192"/>
  <c r="BK1128"/>
  <c r="BK1082"/>
  <c r="BK975"/>
  <c r="J930"/>
  <c r="J900"/>
  <c r="BK847"/>
  <c r="J746"/>
  <c r="J709"/>
  <c r="J582"/>
  <c r="BK523"/>
  <c r="J459"/>
  <c r="BK283"/>
  <c r="J242"/>
  <c r="J186"/>
  <c r="BK1351"/>
  <c r="BK1329"/>
  <c r="BK1246"/>
  <c r="J1192"/>
  <c r="J1142"/>
  <c r="BK1114"/>
  <c r="J1052"/>
  <c r="J948"/>
  <c r="J866"/>
  <c r="J823"/>
  <c r="BK753"/>
  <c r="BK709"/>
  <c r="BK664"/>
  <c r="BK582"/>
  <c r="BK459"/>
  <c r="BK317"/>
  <c r="J288"/>
  <c r="J231"/>
  <c r="J206"/>
  <c r="J158"/>
  <c r="BK1145"/>
  <c r="BK1107"/>
  <c r="BK998"/>
  <c r="BK911"/>
  <c r="BK873"/>
  <c r="J826"/>
  <c r="BK751"/>
  <c r="BK700"/>
  <c r="J645"/>
  <c r="BK538"/>
  <c r="J511"/>
  <c r="BK425"/>
  <c r="J313"/>
  <c r="BK266"/>
  <c r="BK214"/>
  <c r="BK1364"/>
  <c r="BK1349"/>
  <c r="J1337"/>
  <c r="J1232"/>
  <c r="J1199"/>
  <c r="J998"/>
  <c r="BK925"/>
  <c r="BK868"/>
  <c r="BK746"/>
  <c r="BK706"/>
  <c r="BK674"/>
  <c r="BK625"/>
  <c r="BK520"/>
  <c r="J331"/>
  <c r="BK253"/>
  <c r="BK230"/>
  <c r="J1364"/>
  <c r="J1335"/>
  <c r="BK1241"/>
  <c r="J1157"/>
  <c r="BK1023"/>
  <c r="BK948"/>
  <c r="J917"/>
  <c r="BK817"/>
  <c r="J753"/>
  <c r="J691"/>
  <c r="J664"/>
  <c r="J625"/>
  <c r="BK470"/>
  <c r="J347"/>
  <c r="BK292"/>
  <c r="J241"/>
  <c r="J181"/>
  <c r="BK1345"/>
  <c r="J1313"/>
  <c r="BK1234"/>
  <c r="BK1157"/>
  <c r="BK1119"/>
  <c r="BK1052"/>
  <c r="J939"/>
  <c r="BK885"/>
  <c r="BK721"/>
  <c r="J655"/>
  <c r="BK607"/>
  <c r="BK517"/>
  <c r="J470"/>
  <c r="J323"/>
  <c r="BK258"/>
  <c r="J193"/>
  <c i="4" r="J1349"/>
  <c r="J1303"/>
  <c r="J1137"/>
  <c r="BK1100"/>
  <c r="J810"/>
  <c r="J724"/>
  <c r="J638"/>
  <c r="BK528"/>
  <c r="J350"/>
  <c r="J286"/>
  <c r="BK248"/>
  <c r="BK210"/>
  <c r="BK1196"/>
  <c r="J1120"/>
  <c r="J1077"/>
  <c r="J1035"/>
  <c r="J1024"/>
  <c r="BK1011"/>
  <c r="J988"/>
  <c r="J965"/>
  <c r="J938"/>
  <c r="J910"/>
  <c r="BK867"/>
  <c r="BK816"/>
  <c r="BK736"/>
  <c r="J700"/>
  <c r="BK654"/>
  <c r="BK597"/>
  <c r="BK518"/>
  <c r="J491"/>
  <c r="J420"/>
  <c r="BK319"/>
  <c r="BK286"/>
  <c r="J258"/>
  <c r="J210"/>
  <c r="BK1349"/>
  <c r="J1330"/>
  <c r="J1256"/>
  <c r="BK1166"/>
  <c r="BK1132"/>
  <c r="J1061"/>
  <c r="BK837"/>
  <c r="BK801"/>
  <c r="J736"/>
  <c r="BK632"/>
  <c r="J488"/>
  <c r="J309"/>
  <c r="J255"/>
  <c r="J236"/>
  <c r="J199"/>
  <c r="J1326"/>
  <c r="BK1241"/>
  <c r="BK1182"/>
  <c r="BK1091"/>
  <c r="J929"/>
  <c r="J915"/>
  <c r="BK856"/>
  <c r="J828"/>
  <c r="BK727"/>
  <c r="J694"/>
  <c r="J595"/>
  <c r="BK548"/>
  <c r="BK479"/>
  <c r="J299"/>
  <c r="J288"/>
  <c r="BK215"/>
  <c r="J183"/>
  <c r="BK1336"/>
  <c r="BK1324"/>
  <c r="J1241"/>
  <c r="BK1210"/>
  <c r="BK1118"/>
  <c r="J1100"/>
  <c r="J901"/>
  <c r="BK855"/>
  <c r="BK804"/>
  <c r="BK684"/>
  <c r="J657"/>
  <c r="BK638"/>
  <c r="BK559"/>
  <c r="J482"/>
  <c r="J343"/>
  <c r="J245"/>
  <c r="J186"/>
  <c r="BK1347"/>
  <c r="J1231"/>
  <c r="J1189"/>
  <c r="J1112"/>
  <c r="J944"/>
  <c r="J932"/>
  <c r="J895"/>
  <c r="J869"/>
  <c r="BK825"/>
  <c r="J712"/>
  <c r="BK619"/>
  <c r="J593"/>
  <c r="BK532"/>
  <c r="J479"/>
  <c r="BK352"/>
  <c r="BK309"/>
  <c r="J248"/>
  <c r="J214"/>
  <c r="J173"/>
  <c i="5" r="J157"/>
  <c r="BK129"/>
  <c r="BK157"/>
  <c r="BK165"/>
  <c r="BK152"/>
  <c r="BK139"/>
  <c i="6" r="BK228"/>
  <c r="BK218"/>
  <c r="J181"/>
  <c r="BK208"/>
  <c r="J168"/>
  <c r="J238"/>
  <c r="J213"/>
  <c r="J190"/>
  <c r="J135"/>
  <c r="J232"/>
  <c r="BK187"/>
  <c r="J157"/>
  <c r="BK242"/>
  <c r="BK198"/>
  <c r="J183"/>
  <c r="J131"/>
  <c r="BK206"/>
  <c r="BK193"/>
  <c r="J160"/>
  <c r="BK145"/>
  <c i="7" r="BK125"/>
  <c i="8" r="J127"/>
  <c i="9" r="J127"/>
  <c i="10" r="F39"/>
  <c i="1" r="BD104"/>
  <c i="11" r="J127"/>
  <c r="J139"/>
  <c i="12" r="BK128"/>
  <c r="J126"/>
  <c i="2" r="J1304"/>
  <c r="BK1270"/>
  <c r="J1238"/>
  <c r="J1210"/>
  <c r="J1159"/>
  <c r="BK1096"/>
  <c r="BK1055"/>
  <c r="J1030"/>
  <c r="BK997"/>
  <c r="BK911"/>
  <c r="J846"/>
  <c r="BK817"/>
  <c r="J793"/>
  <c r="BK722"/>
  <c r="BK662"/>
  <c r="J600"/>
  <c r="J564"/>
  <c r="J482"/>
  <c r="BK427"/>
  <c r="J407"/>
  <c r="BK304"/>
  <c r="J214"/>
  <c r="J180"/>
  <c r="BK1498"/>
  <c r="J1486"/>
  <c r="BK1478"/>
  <c r="J1391"/>
  <c r="J1328"/>
  <c r="BK1244"/>
  <c r="BK1122"/>
  <c r="J1027"/>
  <c r="J986"/>
  <c r="BK938"/>
  <c r="BK801"/>
  <c r="BK749"/>
  <c r="J728"/>
  <c r="J594"/>
  <c r="J412"/>
  <c r="BK290"/>
  <c r="J250"/>
  <c r="J206"/>
  <c r="J174"/>
  <c r="BK1501"/>
  <c r="BK1491"/>
  <c r="BK1484"/>
  <c r="BK1391"/>
  <c r="BK1344"/>
  <c r="BK1286"/>
  <c r="J1148"/>
  <c r="BK1058"/>
  <c r="J1016"/>
  <c r="J1002"/>
  <c r="BK908"/>
  <c r="J828"/>
  <c r="J758"/>
  <c r="J662"/>
  <c r="J637"/>
  <c r="BK588"/>
  <c r="BK498"/>
  <c r="BK425"/>
  <c r="J311"/>
  <c r="J279"/>
  <c r="BK255"/>
  <c r="BK198"/>
  <c r="BK1472"/>
  <c r="J1403"/>
  <c r="BK1298"/>
  <c r="J1234"/>
  <c r="BK1133"/>
  <c r="BK1065"/>
  <c r="J1018"/>
  <c r="J966"/>
  <c r="BK881"/>
  <c r="BK806"/>
  <c r="BK763"/>
  <c r="J740"/>
  <c r="BK552"/>
  <c r="BK438"/>
  <c r="J369"/>
  <c r="J304"/>
  <c r="J244"/>
  <c r="BK220"/>
  <c r="J1466"/>
  <c r="BK1401"/>
  <c r="J1358"/>
  <c r="BK1320"/>
  <c r="J1242"/>
  <c r="BK1194"/>
  <c r="J1133"/>
  <c r="J1065"/>
  <c r="BK1033"/>
  <c r="BK981"/>
  <c r="BK933"/>
  <c r="J881"/>
  <c r="J779"/>
  <c r="BK728"/>
  <c r="BK630"/>
  <c r="BK612"/>
  <c r="J588"/>
  <c r="BK574"/>
  <c r="BK521"/>
  <c r="J447"/>
  <c r="J334"/>
  <c r="BK294"/>
  <c r="J232"/>
  <c r="BK180"/>
  <c r="J1470"/>
  <c r="J1365"/>
  <c r="BK1148"/>
  <c r="J1046"/>
  <c r="BK968"/>
  <c r="BK897"/>
  <c r="J838"/>
  <c r="J796"/>
  <c r="BK752"/>
  <c r="J722"/>
  <c r="J650"/>
  <c r="J606"/>
  <c r="BK545"/>
  <c r="BK441"/>
  <c r="BK334"/>
  <c r="J253"/>
  <c r="J178"/>
  <c i="3" r="BK1335"/>
  <c r="BK1229"/>
  <c r="BK1206"/>
  <c r="J1147"/>
  <c r="J1101"/>
  <c r="J1026"/>
  <c r="J957"/>
  <c r="J911"/>
  <c r="J868"/>
  <c r="BK853"/>
  <c r="BK820"/>
  <c r="J667"/>
  <c r="J605"/>
  <c r="BK526"/>
  <c r="J479"/>
  <c r="J317"/>
  <c r="BK248"/>
  <c r="J190"/>
  <c r="BK1362"/>
  <c r="J1347"/>
  <c r="BK1260"/>
  <c r="BK1232"/>
  <c r="BK1147"/>
  <c r="J1107"/>
  <c r="BK1026"/>
  <c r="J954"/>
  <c r="BK902"/>
  <c r="BK865"/>
  <c r="J805"/>
  <c r="BK718"/>
  <c r="BK605"/>
  <c r="J540"/>
  <c r="BK391"/>
  <c r="J292"/>
  <c r="BK241"/>
  <c r="BK210"/>
  <c r="BK168"/>
  <c r="J1176"/>
  <c r="J1114"/>
  <c r="BK1060"/>
  <c r="BK954"/>
  <c r="J902"/>
  <c r="BK844"/>
  <c r="J817"/>
  <c r="BK733"/>
  <c r="J671"/>
  <c r="BK549"/>
  <c r="J514"/>
  <c r="BK484"/>
  <c r="J349"/>
  <c r="BK301"/>
  <c r="J271"/>
  <c r="BK231"/>
  <c r="J161"/>
  <c r="J1345"/>
  <c r="BK1266"/>
  <c r="BK1220"/>
  <c r="BK1130"/>
  <c r="BK942"/>
  <c r="J871"/>
  <c r="J844"/>
  <c r="J726"/>
  <c r="BK703"/>
  <c r="BK671"/>
  <c r="BK569"/>
  <c r="J468"/>
  <c r="BK323"/>
  <c r="J251"/>
  <c r="BK179"/>
  <c r="BK1361"/>
  <c r="J1331"/>
  <c r="BK1256"/>
  <c r="J1145"/>
  <c r="BK1010"/>
  <c r="J951"/>
  <c r="J891"/>
  <c r="J820"/>
  <c r="J743"/>
  <c r="BK667"/>
  <c r="BK606"/>
  <c r="BK479"/>
  <c r="BK349"/>
  <c r="BK307"/>
  <c r="J245"/>
  <c r="BK183"/>
  <c r="J156"/>
  <c r="J1325"/>
  <c r="J1236"/>
  <c r="BK1176"/>
  <c r="J1130"/>
  <c r="BK1068"/>
  <c r="BK945"/>
  <c r="BK891"/>
  <c r="J841"/>
  <c r="BK694"/>
  <c r="BK629"/>
  <c r="J596"/>
  <c r="J489"/>
  <c r="J391"/>
  <c r="J307"/>
  <c r="J283"/>
  <c r="J210"/>
  <c r="J179"/>
  <c i="4" r="J1336"/>
  <c r="J1226"/>
  <c r="J1173"/>
  <c r="BK1112"/>
  <c r="BK1088"/>
  <c r="BK756"/>
  <c r="J709"/>
  <c r="BK630"/>
  <c r="J387"/>
  <c r="BK271"/>
  <c r="BK214"/>
  <c r="BK179"/>
  <c r="BK1160"/>
  <c r="J1104"/>
  <c r="BK1045"/>
  <c r="BK1027"/>
  <c r="J1016"/>
  <c r="BK1000"/>
  <c r="BK976"/>
  <c r="J947"/>
  <c r="BK929"/>
  <c r="BK895"/>
  <c r="J858"/>
  <c r="J801"/>
  <c r="BK721"/>
  <c r="BK678"/>
  <c r="J630"/>
  <c r="J548"/>
  <c r="BK504"/>
  <c r="BK453"/>
  <c r="J337"/>
  <c r="BK298"/>
  <c r="BK245"/>
  <c r="BK168"/>
  <c r="J1347"/>
  <c r="BK1318"/>
  <c r="BK1246"/>
  <c r="BK1173"/>
  <c r="J1118"/>
  <c r="BK863"/>
  <c r="BK828"/>
  <c r="J756"/>
  <c r="BK715"/>
  <c r="J664"/>
  <c r="J513"/>
  <c r="BK313"/>
  <c r="BK283"/>
  <c r="J215"/>
  <c r="J177"/>
  <c r="BK1330"/>
  <c r="BK1314"/>
  <c r="J1224"/>
  <c r="J1166"/>
  <c r="BK1069"/>
  <c r="BK923"/>
  <c r="BK901"/>
  <c r="J853"/>
  <c r="J729"/>
  <c r="BK691"/>
  <c r="BK586"/>
  <c r="J528"/>
  <c r="BK473"/>
  <c r="BK343"/>
  <c r="J294"/>
  <c r="BK220"/>
  <c r="BK193"/>
  <c r="J175"/>
  <c r="BK1326"/>
  <c r="BK1248"/>
  <c r="BK1171"/>
  <c r="BK1114"/>
  <c r="BK1053"/>
  <c r="J875"/>
  <c r="J849"/>
  <c r="J721"/>
  <c r="J669"/>
  <c r="J654"/>
  <c r="BK593"/>
  <c r="BK510"/>
  <c r="BK358"/>
  <c r="BK288"/>
  <c r="BK230"/>
  <c r="BK158"/>
  <c r="J1318"/>
  <c r="BK1226"/>
  <c r="BK1147"/>
  <c r="BK965"/>
  <c r="BK947"/>
  <c r="BK920"/>
  <c r="J892"/>
  <c r="J867"/>
  <c r="J741"/>
  <c r="J697"/>
  <c r="BK596"/>
  <c r="BK539"/>
  <c r="J501"/>
  <c r="J453"/>
  <c r="BK336"/>
  <c r="J283"/>
  <c r="J230"/>
  <c i="5" r="BK162"/>
  <c r="J139"/>
  <c r="J134"/>
  <c r="J141"/>
  <c r="J147"/>
  <c r="BK143"/>
  <c i="6" r="BK224"/>
  <c r="BK202"/>
  <c r="J222"/>
  <c r="BK183"/>
  <c r="J137"/>
  <c r="BK230"/>
  <c r="J216"/>
  <c r="BK204"/>
  <c r="J154"/>
  <c r="BK238"/>
  <c r="BK191"/>
  <c r="BK160"/>
  <c r="BK131"/>
  <c r="J200"/>
  <c r="J170"/>
  <c r="BK236"/>
  <c r="J208"/>
  <c r="BK194"/>
  <c r="BK157"/>
  <c i="7" r="J125"/>
  <c i="8" r="J125"/>
  <c i="9" r="BK126"/>
  <c i="10" r="J125"/>
  <c i="11" r="J136"/>
  <c r="J132"/>
  <c r="BK135"/>
  <c r="J130"/>
  <c r="J138"/>
  <c r="BK138"/>
  <c r="J135"/>
  <c i="12" r="J123"/>
  <c r="J128"/>
  <c r="BK127"/>
  <c i="2" l="1" r="BK193"/>
  <c r="J193"/>
  <c r="J102"/>
  <c r="P259"/>
  <c r="P293"/>
  <c r="P303"/>
  <c r="BK368"/>
  <c r="J368"/>
  <c r="J107"/>
  <c r="BK497"/>
  <c r="J497"/>
  <c r="J109"/>
  <c r="R547"/>
  <c r="R643"/>
  <c r="P778"/>
  <c r="T896"/>
  <c r="P1034"/>
  <c r="R1241"/>
  <c r="P1285"/>
  <c r="R1327"/>
  <c r="BK1380"/>
  <c r="J1380"/>
  <c r="J126"/>
  <c r="T1408"/>
  <c r="T1461"/>
  <c r="T1487"/>
  <c r="R1497"/>
  <c r="R1494"/>
  <c i="3" r="BK155"/>
  <c r="BK185"/>
  <c r="J185"/>
  <c r="J101"/>
  <c r="R192"/>
  <c r="T257"/>
  <c r="P306"/>
  <c r="P316"/>
  <c r="P390"/>
  <c r="R568"/>
  <c r="T595"/>
  <c r="BK647"/>
  <c r="J647"/>
  <c r="J113"/>
  <c r="R647"/>
  <c r="T752"/>
  <c r="BK878"/>
  <c r="J878"/>
  <c r="J118"/>
  <c r="P938"/>
  <c r="BK1146"/>
  <c r="J1146"/>
  <c r="J123"/>
  <c r="P1182"/>
  <c r="R1235"/>
  <c r="T1261"/>
  <c r="BK1350"/>
  <c r="J1350"/>
  <c r="J128"/>
  <c i="4" r="P155"/>
  <c r="R192"/>
  <c r="P257"/>
  <c r="BK312"/>
  <c r="J312"/>
  <c r="J105"/>
  <c r="T386"/>
  <c r="BK585"/>
  <c r="J585"/>
  <c r="J109"/>
  <c r="P618"/>
  <c r="P668"/>
  <c r="P742"/>
  <c r="P854"/>
  <c r="R868"/>
  <c r="T868"/>
  <c r="BK891"/>
  <c r="J891"/>
  <c r="J119"/>
  <c r="P891"/>
  <c r="R891"/>
  <c r="T891"/>
  <c r="BK916"/>
  <c r="J916"/>
  <c r="J120"/>
  <c r="P916"/>
  <c r="R916"/>
  <c r="T916"/>
  <c r="BK1119"/>
  <c r="J1119"/>
  <c r="J122"/>
  <c r="T1119"/>
  <c r="R1172"/>
  <c r="R1309"/>
  <c r="T1335"/>
  <c r="T1345"/>
  <c r="T1342"/>
  <c i="5" r="T128"/>
  <c r="P154"/>
  <c r="R159"/>
  <c i="6" r="P130"/>
  <c r="R189"/>
  <c r="T189"/>
  <c r="BK215"/>
  <c r="J215"/>
  <c r="J104"/>
  <c r="R229"/>
  <c i="7" r="R124"/>
  <c r="R123"/>
  <c r="R122"/>
  <c i="11" r="BK134"/>
  <c r="J134"/>
  <c r="J102"/>
  <c i="2" r="T156"/>
  <c r="P186"/>
  <c r="R186"/>
  <c r="T186"/>
  <c r="BK259"/>
  <c r="J259"/>
  <c r="J103"/>
  <c r="T293"/>
  <c r="BK325"/>
  <c r="J325"/>
  <c r="J106"/>
  <c r="P368"/>
  <c r="T497"/>
  <c r="T547"/>
  <c r="P643"/>
  <c r="BK778"/>
  <c r="J778"/>
  <c r="J118"/>
  <c r="T1034"/>
  <c r="T1285"/>
  <c i="3" r="R390"/>
  <c r="T568"/>
  <c r="BK628"/>
  <c r="J628"/>
  <c r="J110"/>
  <c r="BK678"/>
  <c r="R752"/>
  <c r="P864"/>
  <c r="R878"/>
  <c r="R938"/>
  <c r="R1146"/>
  <c r="BK1182"/>
  <c r="J1182"/>
  <c r="J124"/>
  <c r="P1235"/>
  <c r="T1235"/>
  <c r="BK1319"/>
  <c r="J1319"/>
  <c r="J127"/>
  <c r="R1350"/>
  <c r="P1360"/>
  <c r="P1357"/>
  <c i="4" r="BK155"/>
  <c r="J155"/>
  <c r="J100"/>
  <c r="P192"/>
  <c r="T257"/>
  <c r="R302"/>
  <c r="T302"/>
  <c r="P386"/>
  <c r="T585"/>
  <c r="BK637"/>
  <c r="J637"/>
  <c r="J113"/>
  <c r="R637"/>
  <c r="R742"/>
  <c r="R854"/>
  <c r="R928"/>
  <c r="P1136"/>
  <c r="BK1172"/>
  <c r="J1172"/>
  <c r="J124"/>
  <c r="P1225"/>
  <c r="P1335"/>
  <c r="R1345"/>
  <c r="R1342"/>
  <c i="5" r="P128"/>
  <c r="BK159"/>
  <c r="J159"/>
  <c r="J103"/>
  <c i="6" r="R130"/>
  <c r="P195"/>
  <c r="BK229"/>
  <c r="J229"/>
  <c r="J105"/>
  <c i="7" r="P124"/>
  <c r="P123"/>
  <c r="P122"/>
  <c i="1" r="AU101"/>
  <c i="8" r="T124"/>
  <c r="T123"/>
  <c r="T122"/>
  <c i="9" r="T124"/>
  <c r="T123"/>
  <c r="T122"/>
  <c i="11" r="BK129"/>
  <c r="J129"/>
  <c r="J101"/>
  <c r="T134"/>
  <c i="12" r="BK122"/>
  <c r="J122"/>
  <c r="J99"/>
  <c i="2" r="P156"/>
  <c r="R193"/>
  <c r="T259"/>
  <c r="BK303"/>
  <c r="J303"/>
  <c r="J105"/>
  <c r="P325"/>
  <c r="R325"/>
  <c r="T325"/>
  <c r="R497"/>
  <c r="P578"/>
  <c r="T643"/>
  <c r="BK759"/>
  <c r="J759"/>
  <c r="J116"/>
  <c r="P759"/>
  <c r="R759"/>
  <c r="T759"/>
  <c r="BK896"/>
  <c r="J896"/>
  <c r="J119"/>
  <c r="BK969"/>
  <c r="J969"/>
  <c r="J120"/>
  <c r="R1034"/>
  <c r="T1241"/>
  <c r="T1327"/>
  <c r="T1380"/>
  <c r="R1408"/>
  <c r="P1461"/>
  <c r="P1487"/>
  <c r="BK1497"/>
  <c r="J1497"/>
  <c r="J132"/>
  <c i="3" r="R155"/>
  <c r="R185"/>
  <c r="BK192"/>
  <c r="J192"/>
  <c r="J102"/>
  <c r="BK257"/>
  <c r="J257"/>
  <c r="J103"/>
  <c r="T306"/>
  <c r="BK390"/>
  <c r="J390"/>
  <c r="J107"/>
  <c r="BK568"/>
  <c r="J568"/>
  <c r="J108"/>
  <c r="P595"/>
  <c r="P628"/>
  <c r="T647"/>
  <c r="P752"/>
  <c r="T864"/>
  <c r="T938"/>
  <c r="P1146"/>
  <c r="T1146"/>
  <c r="BK1235"/>
  <c r="J1235"/>
  <c r="J125"/>
  <c r="R1261"/>
  <c r="T1319"/>
  <c r="R1360"/>
  <c r="R1357"/>
  <c i="4" r="T155"/>
  <c r="P185"/>
  <c r="T192"/>
  <c r="BK302"/>
  <c r="J302"/>
  <c r="J104"/>
  <c r="R312"/>
  <c r="BK386"/>
  <c r="J386"/>
  <c r="J107"/>
  <c r="R585"/>
  <c r="T618"/>
  <c r="P637"/>
  <c r="R668"/>
  <c r="T668"/>
  <c r="BK854"/>
  <c r="J854"/>
  <c r="J116"/>
  <c r="P868"/>
  <c r="P928"/>
  <c r="P1119"/>
  <c r="R1136"/>
  <c r="T1136"/>
  <c r="BK1225"/>
  <c r="J1225"/>
  <c r="J125"/>
  <c r="R1225"/>
  <c r="T1225"/>
  <c r="P1309"/>
  <c r="BK1335"/>
  <c r="J1335"/>
  <c r="J128"/>
  <c r="BK1345"/>
  <c r="J1345"/>
  <c r="J131"/>
  <c i="5" r="BK128"/>
  <c r="J128"/>
  <c r="J100"/>
  <c r="P159"/>
  <c i="6" r="BK130"/>
  <c r="P189"/>
  <c r="BK195"/>
  <c r="J195"/>
  <c r="J102"/>
  <c r="R215"/>
  <c r="P229"/>
  <c i="7" r="BK124"/>
  <c r="BK123"/>
  <c r="J123"/>
  <c r="J99"/>
  <c i="8" r="R124"/>
  <c r="R123"/>
  <c r="R122"/>
  <c i="9" r="P124"/>
  <c r="P123"/>
  <c r="P122"/>
  <c i="1" r="AU103"/>
  <c i="11" r="P129"/>
  <c r="P125"/>
  <c r="P124"/>
  <c i="1" r="AU105"/>
  <c i="11" r="P134"/>
  <c i="12" r="P122"/>
  <c r="P121"/>
  <c i="1" r="AU106"/>
  <c i="11" r="T129"/>
  <c r="T125"/>
  <c r="T124"/>
  <c i="2" r="BK156"/>
  <c r="P193"/>
  <c r="R259"/>
  <c r="R293"/>
  <c r="T303"/>
  <c r="R368"/>
  <c r="BK578"/>
  <c r="J578"/>
  <c r="J114"/>
  <c r="BK643"/>
  <c r="J643"/>
  <c r="J115"/>
  <c r="T778"/>
  <c r="P896"/>
  <c r="P969"/>
  <c r="R969"/>
  <c r="T969"/>
  <c r="BK1013"/>
  <c r="J1013"/>
  <c r="J121"/>
  <c r="P1013"/>
  <c r="R1013"/>
  <c r="T1013"/>
  <c r="BK1241"/>
  <c r="J1241"/>
  <c r="J123"/>
  <c r="BK1285"/>
  <c r="J1285"/>
  <c r="J124"/>
  <c r="P1327"/>
  <c r="P1380"/>
  <c r="BK1408"/>
  <c r="J1408"/>
  <c r="J127"/>
  <c r="BK1461"/>
  <c r="J1461"/>
  <c r="J128"/>
  <c r="R1487"/>
  <c r="T1497"/>
  <c r="T1494"/>
  <c i="3" r="T155"/>
  <c r="T185"/>
  <c r="T192"/>
  <c r="R257"/>
  <c r="R306"/>
  <c r="R316"/>
  <c r="T390"/>
  <c r="R595"/>
  <c r="R628"/>
  <c r="P678"/>
  <c r="BK752"/>
  <c r="J752"/>
  <c r="J115"/>
  <c r="BK864"/>
  <c r="J864"/>
  <c r="J116"/>
  <c r="P878"/>
  <c r="BK938"/>
  <c r="J938"/>
  <c r="J121"/>
  <c r="P1129"/>
  <c r="T1129"/>
  <c r="T1182"/>
  <c r="P1261"/>
  <c r="R1319"/>
  <c r="T1350"/>
  <c r="T1360"/>
  <c r="T1357"/>
  <c i="4" r="R155"/>
  <c r="BK185"/>
  <c r="J185"/>
  <c r="J101"/>
  <c r="R185"/>
  <c r="T185"/>
  <c r="R257"/>
  <c r="P312"/>
  <c r="R386"/>
  <c r="BK618"/>
  <c r="J618"/>
  <c r="J110"/>
  <c r="BK668"/>
  <c r="J668"/>
  <c r="J114"/>
  <c r="BK742"/>
  <c r="J742"/>
  <c r="J115"/>
  <c r="T854"/>
  <c r="T928"/>
  <c r="R1119"/>
  <c r="T1172"/>
  <c r="T1309"/>
  <c i="5" r="R128"/>
  <c r="T154"/>
  <c i="6" r="BK189"/>
  <c r="J189"/>
  <c r="J101"/>
  <c r="T195"/>
  <c r="T229"/>
  <c i="8" r="P124"/>
  <c r="P123"/>
  <c r="P122"/>
  <c i="1" r="AU102"/>
  <c i="9" r="R124"/>
  <c r="R123"/>
  <c r="R122"/>
  <c i="11" r="R134"/>
  <c i="12" r="R122"/>
  <c r="R121"/>
  <c i="2" r="R156"/>
  <c r="R155"/>
  <c r="BK186"/>
  <c r="J186"/>
  <c r="J101"/>
  <c r="T193"/>
  <c r="BK293"/>
  <c r="J293"/>
  <c r="J104"/>
  <c r="R303"/>
  <c r="T368"/>
  <c r="P497"/>
  <c r="BK547"/>
  <c r="J547"/>
  <c r="J113"/>
  <c r="P547"/>
  <c r="R578"/>
  <c r="T578"/>
  <c r="R778"/>
  <c r="R896"/>
  <c r="BK1034"/>
  <c r="J1034"/>
  <c r="J122"/>
  <c r="P1241"/>
  <c r="R1285"/>
  <c r="BK1327"/>
  <c r="J1327"/>
  <c r="J125"/>
  <c r="R1380"/>
  <c r="P1408"/>
  <c r="R1461"/>
  <c r="BK1487"/>
  <c r="J1487"/>
  <c r="J129"/>
  <c r="P1497"/>
  <c r="P1494"/>
  <c i="3" r="P155"/>
  <c r="P185"/>
  <c r="P192"/>
  <c r="P257"/>
  <c r="BK306"/>
  <c r="J306"/>
  <c r="J104"/>
  <c r="BK316"/>
  <c r="J316"/>
  <c r="J105"/>
  <c r="T316"/>
  <c r="BK344"/>
  <c r="J344"/>
  <c r="J106"/>
  <c r="P344"/>
  <c r="R344"/>
  <c r="T344"/>
  <c r="P568"/>
  <c r="BK595"/>
  <c r="J595"/>
  <c r="J109"/>
  <c r="T628"/>
  <c r="P647"/>
  <c r="R678"/>
  <c r="T678"/>
  <c r="R864"/>
  <c r="T878"/>
  <c r="BK901"/>
  <c r="J901"/>
  <c r="J119"/>
  <c r="P901"/>
  <c r="R901"/>
  <c r="T901"/>
  <c r="BK926"/>
  <c r="J926"/>
  <c r="J120"/>
  <c r="P926"/>
  <c r="R926"/>
  <c r="T926"/>
  <c r="BK1129"/>
  <c r="J1129"/>
  <c r="J122"/>
  <c r="R1129"/>
  <c r="R1182"/>
  <c r="BK1261"/>
  <c r="J1261"/>
  <c r="J126"/>
  <c r="P1319"/>
  <c r="P1350"/>
  <c r="BK1360"/>
  <c r="J1360"/>
  <c r="J131"/>
  <c i="4" r="BK192"/>
  <c r="J192"/>
  <c r="J102"/>
  <c r="BK257"/>
  <c r="J257"/>
  <c r="J103"/>
  <c r="P302"/>
  <c r="T312"/>
  <c r="BK340"/>
  <c r="J340"/>
  <c r="J106"/>
  <c r="P340"/>
  <c r="R340"/>
  <c r="T340"/>
  <c r="P585"/>
  <c r="R618"/>
  <c r="T637"/>
  <c r="T742"/>
  <c r="BK868"/>
  <c r="J868"/>
  <c r="J118"/>
  <c r="BK928"/>
  <c r="J928"/>
  <c r="J121"/>
  <c r="BK1136"/>
  <c r="J1136"/>
  <c r="J123"/>
  <c r="P1172"/>
  <c r="BK1309"/>
  <c r="J1309"/>
  <c r="J127"/>
  <c r="R1335"/>
  <c r="P1345"/>
  <c r="P1342"/>
  <c i="5" r="BK154"/>
  <c r="J154"/>
  <c r="J102"/>
  <c r="R154"/>
  <c r="T159"/>
  <c i="6" r="T130"/>
  <c r="T129"/>
  <c r="T128"/>
  <c r="R195"/>
  <c r="P215"/>
  <c r="T215"/>
  <c i="7" r="T124"/>
  <c r="T123"/>
  <c r="T122"/>
  <c i="8" r="BK124"/>
  <c r="J124"/>
  <c r="J100"/>
  <c i="9" r="BK124"/>
  <c r="J124"/>
  <c r="J100"/>
  <c i="11" r="R129"/>
  <c r="R125"/>
  <c r="R124"/>
  <c i="12" r="T122"/>
  <c r="T121"/>
  <c i="2" r="BK1495"/>
  <c r="J1495"/>
  <c r="J131"/>
  <c i="3" r="BK1358"/>
  <c r="J1358"/>
  <c r="J130"/>
  <c i="4" r="BK1343"/>
  <c r="BK1342"/>
  <c r="J1342"/>
  <c r="J129"/>
  <c i="2" r="BK544"/>
  <c r="J544"/>
  <c r="J111"/>
  <c i="3" r="BK876"/>
  <c r="J876"/>
  <c r="J117"/>
  <c i="4" r="BK558"/>
  <c r="J558"/>
  <c r="J108"/>
  <c r="BK866"/>
  <c r="J866"/>
  <c r="J117"/>
  <c i="2" r="BK466"/>
  <c r="J466"/>
  <c r="J108"/>
  <c r="BK776"/>
  <c r="J776"/>
  <c r="J117"/>
  <c i="3" r="BK644"/>
  <c r="J644"/>
  <c r="J111"/>
  <c i="5" r="BK151"/>
  <c r="J151"/>
  <c r="J101"/>
  <c i="2" r="BK530"/>
  <c r="J530"/>
  <c r="J110"/>
  <c i="5" r="BK164"/>
  <c r="J164"/>
  <c r="J104"/>
  <c i="6" r="BK212"/>
  <c r="J212"/>
  <c r="J103"/>
  <c i="10" r="BK124"/>
  <c r="J124"/>
  <c r="J100"/>
  <c i="11" r="BK126"/>
  <c r="BK125"/>
  <c r="J125"/>
  <c r="J99"/>
  <c i="4" r="BK634"/>
  <c r="J634"/>
  <c r="J111"/>
  <c r="BK1251"/>
  <c r="J1251"/>
  <c r="J126"/>
  <c i="6" r="BK243"/>
  <c r="J243"/>
  <c r="J106"/>
  <c i="11" r="J126"/>
  <c r="J100"/>
  <c i="12" r="J91"/>
  <c r="BE123"/>
  <c r="F94"/>
  <c i="11" r="BK124"/>
  <c r="J124"/>
  <c r="J98"/>
  <c i="12" r="E109"/>
  <c r="BE126"/>
  <c r="BE124"/>
  <c r="BE125"/>
  <c r="BE127"/>
  <c r="BE128"/>
  <c i="11" r="E112"/>
  <c r="BE127"/>
  <c r="J118"/>
  <c r="BE135"/>
  <c r="BE132"/>
  <c r="F94"/>
  <c r="BE130"/>
  <c r="BE136"/>
  <c r="BE138"/>
  <c r="BE139"/>
  <c i="10" r="F94"/>
  <c r="E85"/>
  <c i="9" r="BK123"/>
  <c r="BK122"/>
  <c r="J122"/>
  <c r="J98"/>
  <c i="10" r="J116"/>
  <c r="BE125"/>
  <c i="9" r="F119"/>
  <c r="E85"/>
  <c r="J116"/>
  <c r="BE127"/>
  <c r="BE125"/>
  <c r="BE126"/>
  <c i="7" r="BK122"/>
  <c r="J122"/>
  <c r="J98"/>
  <c r="J124"/>
  <c r="J100"/>
  <c i="8" r="E85"/>
  <c r="BE126"/>
  <c r="F94"/>
  <c r="J116"/>
  <c r="BE125"/>
  <c r="BE127"/>
  <c i="6" r="J130"/>
  <c r="J100"/>
  <c i="7" r="J91"/>
  <c r="E110"/>
  <c r="F119"/>
  <c r="BE125"/>
  <c r="BE132"/>
  <c i="6" r="F94"/>
  <c r="BE133"/>
  <c r="BE137"/>
  <c r="BE157"/>
  <c r="BE163"/>
  <c r="BE168"/>
  <c r="BE190"/>
  <c r="BE192"/>
  <c r="BE216"/>
  <c r="BE131"/>
  <c r="BE151"/>
  <c r="BE181"/>
  <c r="BE185"/>
  <c r="BE213"/>
  <c r="BE236"/>
  <c r="BE238"/>
  <c r="BE240"/>
  <c i="5" r="BK127"/>
  <c r="BK126"/>
  <c r="J126"/>
  <c i="6" r="E85"/>
  <c r="J91"/>
  <c r="BE154"/>
  <c r="BE170"/>
  <c r="BE174"/>
  <c r="BE218"/>
  <c r="BE226"/>
  <c r="BE230"/>
  <c r="BE187"/>
  <c r="BE191"/>
  <c r="BE193"/>
  <c r="BE194"/>
  <c r="BE202"/>
  <c r="BE208"/>
  <c r="BE220"/>
  <c r="BE222"/>
  <c r="BE224"/>
  <c r="BE228"/>
  <c r="BE234"/>
  <c r="BE244"/>
  <c r="BE135"/>
  <c r="BE139"/>
  <c r="BE145"/>
  <c r="BE160"/>
  <c r="BE172"/>
  <c r="BE196"/>
  <c r="BE198"/>
  <c r="BE206"/>
  <c r="BE183"/>
  <c r="BE200"/>
  <c r="BE204"/>
  <c r="BE210"/>
  <c r="BE232"/>
  <c r="BE242"/>
  <c i="5" r="BE141"/>
  <c r="BE157"/>
  <c i="4" r="J1343"/>
  <c r="J130"/>
  <c i="5" r="E85"/>
  <c r="J120"/>
  <c r="BE129"/>
  <c r="BE155"/>
  <c r="BE160"/>
  <c r="BE134"/>
  <c r="BE162"/>
  <c i="4" r="BK636"/>
  <c r="J636"/>
  <c r="J112"/>
  <c i="5" r="F94"/>
  <c r="BE145"/>
  <c r="BE152"/>
  <c r="BE165"/>
  <c i="4" r="BK154"/>
  <c r="J154"/>
  <c r="J99"/>
  <c i="5" r="BE139"/>
  <c r="BE143"/>
  <c r="BE131"/>
  <c r="BE147"/>
  <c r="BE149"/>
  <c i="3" r="J678"/>
  <c r="J114"/>
  <c i="4" r="J91"/>
  <c r="BE158"/>
  <c r="BE161"/>
  <c r="BE177"/>
  <c r="BE179"/>
  <c r="BE183"/>
  <c r="BE199"/>
  <c r="BE251"/>
  <c r="BE292"/>
  <c r="BE303"/>
  <c r="BE343"/>
  <c r="BE473"/>
  <c r="BE482"/>
  <c r="BE504"/>
  <c r="BE586"/>
  <c r="BE642"/>
  <c r="BE684"/>
  <c r="BE691"/>
  <c r="BE700"/>
  <c r="BE736"/>
  <c r="BE769"/>
  <c r="BE795"/>
  <c r="BE807"/>
  <c r="BE831"/>
  <c r="BE898"/>
  <c r="BE907"/>
  <c r="BE917"/>
  <c r="BE927"/>
  <c r="BE929"/>
  <c r="BE944"/>
  <c r="BE947"/>
  <c r="BE976"/>
  <c r="BE1053"/>
  <c r="BE1077"/>
  <c r="BE1080"/>
  <c r="BE1088"/>
  <c r="BE1100"/>
  <c r="BE1109"/>
  <c r="BE1118"/>
  <c r="BE1196"/>
  <c r="BE1252"/>
  <c r="BE1303"/>
  <c r="BE1314"/>
  <c r="BE1330"/>
  <c r="BE1336"/>
  <c r="BE206"/>
  <c r="BE215"/>
  <c r="BE220"/>
  <c r="BE225"/>
  <c r="BE241"/>
  <c r="BE242"/>
  <c r="BE271"/>
  <c r="BE286"/>
  <c r="BE298"/>
  <c r="BE337"/>
  <c r="BE341"/>
  <c r="BE350"/>
  <c r="BE462"/>
  <c r="BE518"/>
  <c r="BE632"/>
  <c r="BE645"/>
  <c r="BE718"/>
  <c r="BE743"/>
  <c r="BE825"/>
  <c r="BE828"/>
  <c r="BE834"/>
  <c r="BE843"/>
  <c r="BE856"/>
  <c r="BE863"/>
  <c r="BF867"/>
  <c r="BE892"/>
  <c r="BE1061"/>
  <c r="BE1104"/>
  <c r="BE1160"/>
  <c r="BE1203"/>
  <c r="BF1246"/>
  <c r="BE1322"/>
  <c r="BE1347"/>
  <c r="BE1349"/>
  <c i="3" r="J155"/>
  <c r="J100"/>
  <c i="4" r="F150"/>
  <c r="BE168"/>
  <c r="BE255"/>
  <c r="BE352"/>
  <c r="BE358"/>
  <c r="BE476"/>
  <c r="BE516"/>
  <c r="BE530"/>
  <c r="BE667"/>
  <c r="BE669"/>
  <c r="BE678"/>
  <c r="BE712"/>
  <c r="BE724"/>
  <c r="BE756"/>
  <c r="BE782"/>
  <c r="BE810"/>
  <c r="BE813"/>
  <c r="BE816"/>
  <c r="BE837"/>
  <c r="BE851"/>
  <c r="BE869"/>
  <c r="BE895"/>
  <c r="BE920"/>
  <c r="BE932"/>
  <c r="BE1112"/>
  <c r="BE1125"/>
  <c r="BE1137"/>
  <c r="BE1162"/>
  <c r="BE1173"/>
  <c r="BE1210"/>
  <c r="BF1226"/>
  <c r="BF1231"/>
  <c r="BF1250"/>
  <c r="BE1256"/>
  <c r="BE1318"/>
  <c r="BE1326"/>
  <c r="BE1334"/>
  <c r="BE1339"/>
  <c r="BE1344"/>
  <c r="BE156"/>
  <c r="BE173"/>
  <c r="BE175"/>
  <c r="BE181"/>
  <c r="BE186"/>
  <c r="BE188"/>
  <c r="BE190"/>
  <c r="BE193"/>
  <c r="BE210"/>
  <c r="BE214"/>
  <c r="BE231"/>
  <c r="BE248"/>
  <c r="BE258"/>
  <c r="BE276"/>
  <c r="BE282"/>
  <c r="BE290"/>
  <c r="BE328"/>
  <c r="BE379"/>
  <c r="BE387"/>
  <c r="BE464"/>
  <c r="BE471"/>
  <c r="BE510"/>
  <c r="BE548"/>
  <c r="BE572"/>
  <c r="BE593"/>
  <c r="BE595"/>
  <c r="BE597"/>
  <c r="BE630"/>
  <c r="BE654"/>
  <c r="BE657"/>
  <c r="BE661"/>
  <c r="BE694"/>
  <c r="BE729"/>
  <c r="BE819"/>
  <c r="BE853"/>
  <c r="BE858"/>
  <c r="BE1069"/>
  <c r="BE1091"/>
  <c r="BE1094"/>
  <c r="BE1116"/>
  <c r="BE1147"/>
  <c r="BE1171"/>
  <c r="BE1222"/>
  <c r="BF1248"/>
  <c r="BE1332"/>
  <c r="BF1346"/>
  <c r="E85"/>
  <c r="BE230"/>
  <c r="BE253"/>
  <c r="BE283"/>
  <c r="BE288"/>
  <c r="BE294"/>
  <c r="BE296"/>
  <c r="BE299"/>
  <c r="BE336"/>
  <c r="BE460"/>
  <c r="BE479"/>
  <c r="BE501"/>
  <c r="BE513"/>
  <c r="BE528"/>
  <c r="BE539"/>
  <c r="BE555"/>
  <c r="BE559"/>
  <c r="BE596"/>
  <c r="BE608"/>
  <c r="BE638"/>
  <c r="BE649"/>
  <c r="BE697"/>
  <c r="BE703"/>
  <c r="BE709"/>
  <c r="BE715"/>
  <c r="BE727"/>
  <c r="BE733"/>
  <c r="BE741"/>
  <c r="BE804"/>
  <c r="BE849"/>
  <c r="BF855"/>
  <c r="BE861"/>
  <c r="BE875"/>
  <c r="BE881"/>
  <c r="BE890"/>
  <c r="BE901"/>
  <c r="BE904"/>
  <c r="BE910"/>
  <c r="BE915"/>
  <c r="BE923"/>
  <c r="BE935"/>
  <c r="BE938"/>
  <c r="BE941"/>
  <c r="BE950"/>
  <c r="BE954"/>
  <c r="BE965"/>
  <c r="BE988"/>
  <c r="BE1000"/>
  <c r="BE1011"/>
  <c r="BE1013"/>
  <c r="BE1016"/>
  <c r="BE1024"/>
  <c r="BE1027"/>
  <c r="BE1035"/>
  <c r="BE1045"/>
  <c r="BE1129"/>
  <c r="BE1132"/>
  <c r="BE1152"/>
  <c r="BE1166"/>
  <c r="BE1182"/>
  <c r="BE1189"/>
  <c r="BE1217"/>
  <c r="BE236"/>
  <c r="BE245"/>
  <c r="BE266"/>
  <c r="BE309"/>
  <c r="BE313"/>
  <c r="BE319"/>
  <c r="BE327"/>
  <c r="BE420"/>
  <c r="BE453"/>
  <c r="BE488"/>
  <c r="BE491"/>
  <c r="BE507"/>
  <c r="BE532"/>
  <c r="BE615"/>
  <c r="BE619"/>
  <c r="BE635"/>
  <c r="BE664"/>
  <c r="BE706"/>
  <c r="BE721"/>
  <c r="BE801"/>
  <c r="BE1097"/>
  <c r="BE1114"/>
  <c r="BE1120"/>
  <c r="BE1135"/>
  <c r="BE1219"/>
  <c r="BE1224"/>
  <c r="BF1236"/>
  <c r="BF1241"/>
  <c r="BE1310"/>
  <c r="BE1324"/>
  <c r="BE1328"/>
  <c i="2" r="BK546"/>
  <c r="J546"/>
  <c r="J112"/>
  <c i="3" r="F94"/>
  <c r="BE156"/>
  <c r="BE177"/>
  <c r="BE186"/>
  <c r="BE214"/>
  <c r="BE215"/>
  <c r="BE236"/>
  <c r="BE242"/>
  <c r="BE282"/>
  <c r="BE466"/>
  <c r="BE468"/>
  <c r="BE514"/>
  <c r="BE558"/>
  <c r="BE625"/>
  <c r="BE648"/>
  <c r="BE652"/>
  <c r="BE691"/>
  <c r="BE866"/>
  <c r="BE911"/>
  <c r="BE914"/>
  <c r="BE930"/>
  <c r="BE942"/>
  <c r="BE1172"/>
  <c r="BE1260"/>
  <c r="BE1335"/>
  <c r="BE1337"/>
  <c r="BE1349"/>
  <c r="BE173"/>
  <c r="BE190"/>
  <c r="BE199"/>
  <c r="BE230"/>
  <c r="BE283"/>
  <c r="BE341"/>
  <c r="BE345"/>
  <c r="BE355"/>
  <c r="BE391"/>
  <c r="BE501"/>
  <c r="BE511"/>
  <c r="BE540"/>
  <c r="BE618"/>
  <c r="BE655"/>
  <c r="BE721"/>
  <c r="BE823"/>
  <c r="BE826"/>
  <c r="BE829"/>
  <c r="BE835"/>
  <c r="BE847"/>
  <c r="BE885"/>
  <c r="BE957"/>
  <c r="BE975"/>
  <c r="BE1110"/>
  <c r="BE1114"/>
  <c r="BE1142"/>
  <c r="BE1162"/>
  <c r="BE1192"/>
  <c r="BE1206"/>
  <c r="BE1220"/>
  <c r="BE1246"/>
  <c r="BE1262"/>
  <c r="BE1320"/>
  <c r="BE1329"/>
  <c r="BE1341"/>
  <c r="BE1351"/>
  <c r="BE1354"/>
  <c r="BE1362"/>
  <c r="BE206"/>
  <c r="BE210"/>
  <c r="BE225"/>
  <c r="BE231"/>
  <c r="BE255"/>
  <c r="BE266"/>
  <c r="BE290"/>
  <c r="BE292"/>
  <c r="BE301"/>
  <c r="BE307"/>
  <c r="BE317"/>
  <c r="BE362"/>
  <c r="BE425"/>
  <c r="BE459"/>
  <c r="BE489"/>
  <c r="BE492"/>
  <c r="BE517"/>
  <c r="BE549"/>
  <c r="BE565"/>
  <c r="BE582"/>
  <c r="BE607"/>
  <c r="BE659"/>
  <c r="BE664"/>
  <c r="BE677"/>
  <c r="BE694"/>
  <c r="BE718"/>
  <c r="BE730"/>
  <c r="BE743"/>
  <c r="BE766"/>
  <c r="BE805"/>
  <c r="BE811"/>
  <c r="BE814"/>
  <c r="BE820"/>
  <c r="BE865"/>
  <c r="BE902"/>
  <c r="BE927"/>
  <c r="BE937"/>
  <c r="BE939"/>
  <c r="BE948"/>
  <c r="BE1034"/>
  <c r="BE1101"/>
  <c r="BE1122"/>
  <c r="BE1128"/>
  <c r="BE1139"/>
  <c r="BE1147"/>
  <c r="BE1213"/>
  <c r="BE1229"/>
  <c r="BE1236"/>
  <c r="BE1251"/>
  <c r="BE1343"/>
  <c i="2" r="J156"/>
  <c r="J100"/>
  <c i="3" r="E85"/>
  <c r="BE158"/>
  <c r="BE168"/>
  <c r="BE175"/>
  <c r="BE183"/>
  <c r="BE248"/>
  <c r="BE251"/>
  <c r="BE258"/>
  <c r="BE276"/>
  <c r="BE288"/>
  <c r="BE300"/>
  <c r="BE479"/>
  <c r="BE526"/>
  <c r="BE667"/>
  <c r="BE697"/>
  <c r="BE709"/>
  <c r="BE746"/>
  <c r="BE753"/>
  <c r="BE779"/>
  <c r="BE792"/>
  <c r="BE853"/>
  <c r="BE859"/>
  <c r="BE861"/>
  <c r="BE871"/>
  <c r="BE877"/>
  <c r="BE879"/>
  <c r="BE900"/>
  <c r="BE925"/>
  <c r="BE1023"/>
  <c r="BE1026"/>
  <c r="BE1052"/>
  <c r="BE1068"/>
  <c r="BE1090"/>
  <c r="BE1098"/>
  <c r="BE1104"/>
  <c r="BE1170"/>
  <c r="BE1183"/>
  <c r="BE161"/>
  <c r="BE179"/>
  <c r="BE181"/>
  <c r="BE245"/>
  <c r="BE253"/>
  <c r="BE271"/>
  <c r="BE286"/>
  <c r="BE313"/>
  <c r="BE323"/>
  <c r="BE331"/>
  <c r="BE332"/>
  <c r="BE340"/>
  <c r="BE383"/>
  <c r="BE523"/>
  <c r="BE538"/>
  <c r="BE640"/>
  <c r="BE712"/>
  <c r="BE724"/>
  <c r="BE726"/>
  <c r="BE736"/>
  <c r="BE863"/>
  <c r="BE868"/>
  <c r="BE905"/>
  <c r="BE908"/>
  <c r="BE920"/>
  <c r="BE933"/>
  <c r="BE945"/>
  <c r="BE951"/>
  <c r="BE960"/>
  <c r="BE1021"/>
  <c r="BE1044"/>
  <c r="BE1082"/>
  <c r="BE1124"/>
  <c r="BE1130"/>
  <c r="BE1135"/>
  <c r="BE1176"/>
  <c r="BE1227"/>
  <c r="BE1258"/>
  <c r="BE1266"/>
  <c r="BE1331"/>
  <c r="BE1345"/>
  <c r="BE1364"/>
  <c r="J91"/>
  <c r="BE188"/>
  <c r="BE193"/>
  <c r="BE220"/>
  <c r="BE241"/>
  <c r="BE296"/>
  <c r="BE347"/>
  <c r="BE349"/>
  <c r="BE470"/>
  <c r="BE477"/>
  <c r="BE484"/>
  <c r="BE498"/>
  <c r="BE520"/>
  <c r="BE528"/>
  <c r="BE542"/>
  <c r="BE569"/>
  <c r="BE596"/>
  <c r="BE603"/>
  <c r="BE605"/>
  <c r="BE606"/>
  <c r="BE629"/>
  <c r="BE642"/>
  <c r="BE645"/>
  <c r="BE671"/>
  <c r="BE674"/>
  <c r="BE679"/>
  <c r="BE688"/>
  <c r="BE700"/>
  <c r="BE703"/>
  <c r="BE706"/>
  <c r="BE733"/>
  <c r="BE751"/>
  <c r="BE817"/>
  <c r="BE838"/>
  <c r="BE841"/>
  <c r="BE844"/>
  <c r="BE873"/>
  <c r="BE891"/>
  <c r="BE917"/>
  <c r="BE954"/>
  <c r="BE964"/>
  <c r="BE986"/>
  <c r="BE998"/>
  <c r="BE1010"/>
  <c r="BE1060"/>
  <c r="BE1076"/>
  <c r="BE1107"/>
  <c r="BE1119"/>
  <c r="BE1126"/>
  <c r="BE1145"/>
  <c r="BE1157"/>
  <c r="BE1181"/>
  <c r="BE1199"/>
  <c r="BE1232"/>
  <c r="BE1234"/>
  <c r="BE1241"/>
  <c r="BE1256"/>
  <c r="BE1313"/>
  <c r="BE1325"/>
  <c r="BE1339"/>
  <c r="BE1347"/>
  <c r="BE1359"/>
  <c r="BE1361"/>
  <c i="2" r="E85"/>
  <c r="F94"/>
  <c r="J148"/>
  <c r="BE176"/>
  <c r="BE226"/>
  <c r="BE232"/>
  <c r="BE233"/>
  <c r="BE279"/>
  <c r="BE294"/>
  <c r="BE318"/>
  <c r="BE326"/>
  <c r="BE334"/>
  <c r="BE385"/>
  <c r="BE407"/>
  <c r="BE410"/>
  <c r="BE417"/>
  <c r="BE438"/>
  <c r="BE455"/>
  <c r="BE467"/>
  <c r="BE498"/>
  <c r="BE527"/>
  <c r="BE531"/>
  <c r="BE603"/>
  <c r="BE615"/>
  <c r="BE618"/>
  <c r="BE624"/>
  <c r="BE659"/>
  <c r="BE662"/>
  <c r="BE734"/>
  <c r="BE766"/>
  <c r="BE819"/>
  <c r="BE859"/>
  <c r="BE893"/>
  <c r="BE920"/>
  <c r="BE938"/>
  <c r="BE976"/>
  <c r="BE1002"/>
  <c r="BE1006"/>
  <c r="BE1012"/>
  <c r="BE1040"/>
  <c r="BE1065"/>
  <c r="BE1073"/>
  <c r="BE1075"/>
  <c r="BE1106"/>
  <c r="BE1137"/>
  <c r="BE1140"/>
  <c r="BE1215"/>
  <c r="BE1249"/>
  <c r="BE1259"/>
  <c r="BE1351"/>
  <c r="BE1379"/>
  <c r="BE1381"/>
  <c r="BE1466"/>
  <c r="BE1474"/>
  <c r="BE1478"/>
  <c r="BE159"/>
  <c r="BE178"/>
  <c r="BE206"/>
  <c r="BE257"/>
  <c r="BE273"/>
  <c r="BE275"/>
  <c r="BE281"/>
  <c r="BE283"/>
  <c r="BE289"/>
  <c r="BE328"/>
  <c r="BE412"/>
  <c r="BE420"/>
  <c r="BE422"/>
  <c r="BE441"/>
  <c r="BE507"/>
  <c r="BE591"/>
  <c r="BE627"/>
  <c r="BE722"/>
  <c r="BE758"/>
  <c r="BE801"/>
  <c r="BE821"/>
  <c r="BE836"/>
  <c r="BE865"/>
  <c r="BE887"/>
  <c r="BE908"/>
  <c r="BE911"/>
  <c r="BE979"/>
  <c r="BE984"/>
  <c r="BE986"/>
  <c r="BE992"/>
  <c r="BE1018"/>
  <c r="BE1030"/>
  <c r="BE1043"/>
  <c r="BE1055"/>
  <c r="BE1061"/>
  <c r="BE1078"/>
  <c r="BE1096"/>
  <c r="BE1270"/>
  <c r="BE1304"/>
  <c r="BE1344"/>
  <c r="BE1391"/>
  <c r="BE1409"/>
  <c r="BE1454"/>
  <c r="BE1462"/>
  <c r="BE180"/>
  <c r="BE182"/>
  <c r="BE187"/>
  <c r="BE210"/>
  <c r="BE215"/>
  <c r="BE247"/>
  <c r="BE250"/>
  <c r="BE253"/>
  <c r="BE255"/>
  <c r="BE260"/>
  <c r="BE277"/>
  <c r="BE427"/>
  <c r="BE436"/>
  <c r="BE463"/>
  <c r="BE482"/>
  <c r="BE508"/>
  <c r="BE521"/>
  <c r="BE579"/>
  <c r="BE585"/>
  <c r="BE588"/>
  <c r="BE597"/>
  <c r="BE606"/>
  <c r="BE609"/>
  <c r="BE612"/>
  <c r="BE817"/>
  <c r="BE833"/>
  <c r="BE862"/>
  <c r="BE895"/>
  <c r="BE900"/>
  <c r="BE997"/>
  <c r="BE1000"/>
  <c r="BE1021"/>
  <c r="BE1027"/>
  <c r="BE1035"/>
  <c r="BE1046"/>
  <c r="BE1131"/>
  <c r="BE1148"/>
  <c r="BE1159"/>
  <c r="BE1167"/>
  <c r="BE1175"/>
  <c r="BE1218"/>
  <c r="BE1223"/>
  <c r="BE1229"/>
  <c r="BE1264"/>
  <c r="BE1267"/>
  <c r="BE1281"/>
  <c r="BE1284"/>
  <c r="BE1286"/>
  <c r="BE1316"/>
  <c r="BE1328"/>
  <c r="BE1358"/>
  <c r="BE1377"/>
  <c r="BE1396"/>
  <c r="BE1401"/>
  <c r="BE1407"/>
  <c r="BE1482"/>
  <c r="BE157"/>
  <c r="BE189"/>
  <c r="BE268"/>
  <c r="BE300"/>
  <c r="BE304"/>
  <c r="BE317"/>
  <c r="BE457"/>
  <c r="BE504"/>
  <c r="BE506"/>
  <c r="BE545"/>
  <c r="BE548"/>
  <c r="BE571"/>
  <c r="BE574"/>
  <c r="BE577"/>
  <c r="BE600"/>
  <c r="BE630"/>
  <c r="BE642"/>
  <c r="BE656"/>
  <c r="BE677"/>
  <c r="BE692"/>
  <c r="BE737"/>
  <c r="BE740"/>
  <c r="BE749"/>
  <c r="BE777"/>
  <c r="BE803"/>
  <c r="BE806"/>
  <c r="BE810"/>
  <c r="BE838"/>
  <c r="BE846"/>
  <c r="BE905"/>
  <c r="BE914"/>
  <c r="BE933"/>
  <c r="BE970"/>
  <c r="BE1049"/>
  <c r="BE1069"/>
  <c r="BE1116"/>
  <c r="BE1135"/>
  <c r="BE1151"/>
  <c r="BE1191"/>
  <c r="BE1194"/>
  <c r="BE1202"/>
  <c r="BE1207"/>
  <c r="BE1210"/>
  <c r="BE1231"/>
  <c r="BE1242"/>
  <c r="BE1244"/>
  <c r="BE1275"/>
  <c r="BE1337"/>
  <c r="BE1386"/>
  <c r="BE1413"/>
  <c r="BE1470"/>
  <c r="BE1476"/>
  <c r="BE1480"/>
  <c r="BE1488"/>
  <c r="BE1498"/>
  <c r="BE1501"/>
  <c r="BE184"/>
  <c r="BE214"/>
  <c r="BE238"/>
  <c r="BE244"/>
  <c r="BE287"/>
  <c r="BE311"/>
  <c r="BE401"/>
  <c r="BE415"/>
  <c r="BE552"/>
  <c r="BE564"/>
  <c r="BE567"/>
  <c r="BE637"/>
  <c r="BE644"/>
  <c r="BE731"/>
  <c r="BE743"/>
  <c r="BE746"/>
  <c r="BE752"/>
  <c r="BE755"/>
  <c r="BE760"/>
  <c r="BE771"/>
  <c r="BE793"/>
  <c r="BE796"/>
  <c r="BE799"/>
  <c r="BE854"/>
  <c r="BE881"/>
  <c r="BE884"/>
  <c r="BE951"/>
  <c r="BE964"/>
  <c r="BE966"/>
  <c r="BE968"/>
  <c r="BE981"/>
  <c r="BE1014"/>
  <c r="BE1024"/>
  <c r="BE1033"/>
  <c r="BE1087"/>
  <c r="BE1119"/>
  <c r="BE1133"/>
  <c r="BE1234"/>
  <c r="BE1238"/>
  <c r="BE1240"/>
  <c r="BE1273"/>
  <c r="BE1320"/>
  <c r="BE1326"/>
  <c r="BE1403"/>
  <c r="BE1405"/>
  <c r="BE1472"/>
  <c r="BE1484"/>
  <c r="BE1486"/>
  <c r="BE1491"/>
  <c r="BE1496"/>
  <c r="BE1499"/>
  <c r="BE162"/>
  <c r="BE169"/>
  <c r="BE174"/>
  <c r="BE191"/>
  <c r="BE194"/>
  <c r="BE198"/>
  <c r="BE220"/>
  <c r="BE243"/>
  <c r="BE285"/>
  <c r="BE290"/>
  <c r="BE361"/>
  <c r="BE369"/>
  <c r="BE425"/>
  <c r="BE447"/>
  <c r="BE555"/>
  <c r="BE559"/>
  <c r="BE594"/>
  <c r="BE620"/>
  <c r="BE634"/>
  <c r="BE650"/>
  <c r="BE653"/>
  <c r="BE707"/>
  <c r="BE728"/>
  <c r="BE761"/>
  <c r="BE763"/>
  <c r="BE768"/>
  <c r="BE773"/>
  <c r="BE779"/>
  <c r="BE828"/>
  <c r="BE897"/>
  <c r="BE973"/>
  <c r="BE1003"/>
  <c r="BE1016"/>
  <c r="BE1052"/>
  <c r="BE1058"/>
  <c r="BE1122"/>
  <c r="BE1183"/>
  <c r="BE1236"/>
  <c r="BE1278"/>
  <c r="BE1298"/>
  <c r="BE1314"/>
  <c r="BE1365"/>
  <c r="BE1372"/>
  <c r="BE1374"/>
  <c r="F38"/>
  <c i="1" r="BC96"/>
  <c i="3" r="F39"/>
  <c i="1" r="BD97"/>
  <c i="6" r="F39"/>
  <c i="1" r="BD100"/>
  <c i="7" r="F37"/>
  <c i="1" r="BB101"/>
  <c i="8" r="F37"/>
  <c i="1" r="BB102"/>
  <c i="8" r="F38"/>
  <c i="1" r="BC102"/>
  <c i="9" r="F36"/>
  <c i="1" r="BA103"/>
  <c i="9" r="F39"/>
  <c i="1" r="BD103"/>
  <c i="11" r="F36"/>
  <c i="1" r="BA105"/>
  <c i="11" r="F39"/>
  <c i="1" r="BD105"/>
  <c i="12" r="F39"/>
  <c i="1" r="BD106"/>
  <c i="12" r="J36"/>
  <c i="1" r="AW106"/>
  <c i="2" r="F39"/>
  <c i="1" r="BD96"/>
  <c i="4" r="F37"/>
  <c i="1" r="BB98"/>
  <c i="2" r="F36"/>
  <c i="1" r="BA96"/>
  <c i="3" r="J36"/>
  <c i="1" r="AW97"/>
  <c i="4" r="F39"/>
  <c i="1" r="BD98"/>
  <c i="2" r="F37"/>
  <c i="1" r="BB96"/>
  <c i="4" r="F38"/>
  <c i="1" r="BC98"/>
  <c r="AS94"/>
  <c i="3" r="F36"/>
  <c i="1" r="BA97"/>
  <c i="3" r="F37"/>
  <c i="1" r="BB97"/>
  <c i="5" r="F36"/>
  <c i="1" r="BA99"/>
  <c i="5" r="F38"/>
  <c i="1" r="BC99"/>
  <c i="5" r="F39"/>
  <c i="1" r="BD99"/>
  <c i="5" r="J36"/>
  <c i="1" r="AW99"/>
  <c i="5" r="F37"/>
  <c i="1" r="BB99"/>
  <c i="6" r="F36"/>
  <c i="1" r="BA100"/>
  <c i="5" r="J32"/>
  <c i="6" r="J36"/>
  <c i="1" r="AW100"/>
  <c i="6" r="F37"/>
  <c i="1" r="BB100"/>
  <c i="7" r="F38"/>
  <c i="1" r="BC101"/>
  <c i="7" r="F39"/>
  <c i="1" r="BD101"/>
  <c i="8" r="F39"/>
  <c i="1" r="BD102"/>
  <c i="9" r="F37"/>
  <c i="1" r="BB103"/>
  <c i="9" r="F38"/>
  <c i="1" r="BC103"/>
  <c i="10" r="F36"/>
  <c i="1" r="BA104"/>
  <c i="11" r="J36"/>
  <c i="1" r="AW105"/>
  <c i="11" r="F38"/>
  <c i="1" r="BC105"/>
  <c i="12" r="F38"/>
  <c i="1" r="BC106"/>
  <c i="2" r="J36"/>
  <c i="1" r="AW96"/>
  <c i="3" r="F38"/>
  <c i="1" r="BC97"/>
  <c i="6" r="F38"/>
  <c i="1" r="BC100"/>
  <c i="7" r="F36"/>
  <c i="1" r="BA101"/>
  <c i="7" r="J36"/>
  <c i="1" r="AW101"/>
  <c i="8" r="F36"/>
  <c i="1" r="BA102"/>
  <c i="8" r="J36"/>
  <c i="1" r="AW102"/>
  <c i="9" r="J36"/>
  <c i="1" r="AW103"/>
  <c i="10" r="J35"/>
  <c i="1" r="AV104"/>
  <c r="AT104"/>
  <c i="11" r="F37"/>
  <c i="1" r="BB105"/>
  <c i="12" r="F37"/>
  <c i="1" r="BB106"/>
  <c i="12" r="F36"/>
  <c i="1" r="BA106"/>
  <c i="6" l="1" r="BK129"/>
  <c r="BK128"/>
  <c r="J128"/>
  <c i="3" r="P646"/>
  <c i="2" r="P546"/>
  <c i="4" r="R154"/>
  <c i="6" r="R129"/>
  <c r="R128"/>
  <c i="2" r="T546"/>
  <c i="6" r="P129"/>
  <c r="P128"/>
  <c i="1" r="AU100"/>
  <c i="3" r="P154"/>
  <c r="P153"/>
  <c i="1" r="AU97"/>
  <c i="5" r="R127"/>
  <c r="R126"/>
  <c i="2" r="BK155"/>
  <c r="J155"/>
  <c r="J99"/>
  <c i="4" r="P636"/>
  <c i="3" r="R154"/>
  <c i="2" r="T155"/>
  <c r="T154"/>
  <c i="5" r="T127"/>
  <c r="T126"/>
  <c i="3" r="R646"/>
  <c i="4" r="T636"/>
  <c i="3" r="T154"/>
  <c i="4" r="T154"/>
  <c r="T153"/>
  <c i="3" r="T646"/>
  <c i="5" r="P127"/>
  <c r="P126"/>
  <c i="1" r="AU99"/>
  <c i="4" r="P154"/>
  <c r="P153"/>
  <c i="1" r="AU98"/>
  <c i="2" r="P155"/>
  <c r="P154"/>
  <c i="1" r="AU96"/>
  <c i="3" r="BK154"/>
  <c r="J154"/>
  <c r="J99"/>
  <c i="4" r="R636"/>
  <c i="3" r="BK646"/>
  <c r="J646"/>
  <c r="J112"/>
  <c i="2" r="R546"/>
  <c r="R154"/>
  <c i="10" r="BK123"/>
  <c r="J123"/>
  <c r="J99"/>
  <c i="12" r="BK121"/>
  <c r="J121"/>
  <c r="J98"/>
  <c i="2" r="BK1494"/>
  <c r="J1494"/>
  <c r="J130"/>
  <c i="3" r="BK1357"/>
  <c r="J1357"/>
  <c r="J129"/>
  <c i="8" r="BK123"/>
  <c r="J123"/>
  <c r="J99"/>
  <c i="9" r="J123"/>
  <c r="J99"/>
  <c i="1" r="AG99"/>
  <c i="5" r="J98"/>
  <c r="J127"/>
  <c r="J99"/>
  <c i="4" r="BK153"/>
  <c r="J153"/>
  <c r="J98"/>
  <c i="6" r="J32"/>
  <c i="1" r="AG100"/>
  <c i="3" r="F35"/>
  <c i="1" r="AZ97"/>
  <c i="4" r="F35"/>
  <c i="1" r="AZ98"/>
  <c i="5" r="F35"/>
  <c i="1" r="AZ99"/>
  <c i="6" r="F35"/>
  <c i="1" r="AZ100"/>
  <c r="BC95"/>
  <c r="BC94"/>
  <c r="W32"/>
  <c i="2" r="J35"/>
  <c i="1" r="AV96"/>
  <c r="AT96"/>
  <c i="7" r="J35"/>
  <c i="1" r="AV101"/>
  <c r="AT101"/>
  <c i="9" r="J35"/>
  <c i="1" r="AV103"/>
  <c r="AT103"/>
  <c i="11" r="J32"/>
  <c i="1" r="AG105"/>
  <c i="12" r="J35"/>
  <c i="1" r="AV106"/>
  <c r="AT106"/>
  <c i="4" r="J35"/>
  <c i="1" r="AV98"/>
  <c i="8" r="J35"/>
  <c i="1" r="AV102"/>
  <c r="AT102"/>
  <c i="11" r="J35"/>
  <c i="1" r="AV105"/>
  <c r="AT105"/>
  <c r="BD95"/>
  <c r="BD94"/>
  <c r="W33"/>
  <c i="3" r="J35"/>
  <c i="1" r="AV97"/>
  <c r="AT97"/>
  <c i="4" r="F36"/>
  <c i="1" r="BA98"/>
  <c r="BA95"/>
  <c r="AW95"/>
  <c i="6" r="J35"/>
  <c i="1" r="AV100"/>
  <c r="AT100"/>
  <c r="AN100"/>
  <c i="12" r="F35"/>
  <c i="1" r="AZ106"/>
  <c i="4" r="J36"/>
  <c i="1" r="AW98"/>
  <c i="5" r="J35"/>
  <c i="1" r="AV99"/>
  <c r="AT99"/>
  <c r="AN99"/>
  <c i="7" r="F35"/>
  <c i="1" r="AZ101"/>
  <c i="9" r="F35"/>
  <c i="1" r="AZ103"/>
  <c i="9" r="J32"/>
  <c i="1" r="AG103"/>
  <c i="11" r="F35"/>
  <c i="1" r="AZ105"/>
  <c r="BB95"/>
  <c r="BB94"/>
  <c r="AX94"/>
  <c i="2" r="F35"/>
  <c i="1" r="AZ96"/>
  <c i="7" r="J32"/>
  <c i="1" r="AG101"/>
  <c i="8" r="F35"/>
  <c i="1" r="AZ102"/>
  <c i="10" r="F35"/>
  <c i="1" r="AZ104"/>
  <c i="3" l="1" r="R153"/>
  <c r="T153"/>
  <c i="4" r="R153"/>
  <c i="3" r="BK153"/>
  <c r="J153"/>
  <c i="10" r="BK122"/>
  <c r="J122"/>
  <c i="6" r="J129"/>
  <c r="J99"/>
  <c i="2" r="BK154"/>
  <c r="J154"/>
  <c r="J98"/>
  <c i="8" r="BK122"/>
  <c r="J122"/>
  <c r="J98"/>
  <c i="6" r="J98"/>
  <c i="1" r="AN105"/>
  <c i="11" r="J41"/>
  <c i="1" r="AN103"/>
  <c i="9" r="J41"/>
  <c i="1" r="AN101"/>
  <c i="7" r="J41"/>
  <c i="6" r="J41"/>
  <c i="5" r="J41"/>
  <c i="1" r="AU95"/>
  <c r="AU94"/>
  <c i="3" r="J32"/>
  <c i="1" r="AG97"/>
  <c r="AZ95"/>
  <c r="AV95"/>
  <c r="AT95"/>
  <c i="10" r="J32"/>
  <c i="1" r="AG104"/>
  <c i="4" r="J32"/>
  <c i="1" r="AG98"/>
  <c r="AT98"/>
  <c r="AX95"/>
  <c i="12" r="J32"/>
  <c i="1" r="AG106"/>
  <c r="AY94"/>
  <c r="W31"/>
  <c r="BA94"/>
  <c r="W30"/>
  <c r="AY95"/>
  <c i="12" l="1" r="J41"/>
  <c i="3" r="J41"/>
  <c r="J98"/>
  <c i="10" r="J98"/>
  <c r="J41"/>
  <c i="1" r="AN98"/>
  <c i="4" r="J41"/>
  <c i="1" r="AN104"/>
  <c r="AN106"/>
  <c r="AN97"/>
  <c r="AW94"/>
  <c r="AK30"/>
  <c i="8" r="J32"/>
  <c i="1" r="AG102"/>
  <c i="2" r="J32"/>
  <c i="1" r="AG96"/>
  <c r="AN96"/>
  <c r="AZ94"/>
  <c r="W29"/>
  <c i="8" l="1" r="J41"/>
  <c i="2" r="J41"/>
  <c i="1" r="AN102"/>
  <c r="AG95"/>
  <c r="AG94"/>
  <c r="AK26"/>
  <c r="AV94"/>
  <c r="AK29"/>
  <c r="AK35"/>
  <c l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<sst xmlns="http://schemas.openxmlformats.org/spreadsheetml/2006/main">
  <si>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</si>
  <si>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</si>
  <si>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</si>
  <si>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</si>
  <si>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</si>
  <si>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{93580455-b966-465e-9284-c66cbdb2eee4}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</si>
  <si>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</si>
  <si>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</si>
  <si>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</si>
  <si>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</si>
  <si>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</si>
  <si>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</si>
  <si>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</si>
  <si>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</si>
  <si>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WAJSAR9901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</si>
  <si>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</si>
  <si>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</si>
  <si>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SOCIÁLNÍ REHABILITACE NOVÉ MĚSTO NAD METUJÍ</t>
  </si>
  <si>
    <t>KSO:</t>
  </si>
  <si>
    <t>CC-CZ:</t>
  </si>
  <si>
    <t>Místo:</t>
  </si>
  <si>
    <t>P.Č. 961, 2340, K.Ú. NOVÉ MĚSTO NAD METUJÍ</t>
  </si>
  <si>
    <t>Datum:</t>
  </si>
  <si>
    <t>22. 11. 2024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</si>
  <si>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</si>
  <si>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</si>
  <si>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</si>
  <si>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</si>
  <si>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</si>
  <si>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</si>
  <si>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</si>
  <si>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03637182</t>
  </si>
  <si>
    <t>ATELIER ARCHITEKTURY A URBANISMU, s.r.o.</t>
  </si>
  <si>
    <t>True</t>
  </si>
  <si>
    <t>Zpracovatel:</t>
  </si>
  <si>
    <t>60898887</t>
  </si>
  <si>
    <t>JIŘÍ KOCIÁN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</si>
  <si>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</si>
  <si>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</si>
  <si>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</si>
  <si>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</si>
  <si>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</si>
  <si>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</si>
  <si>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</si>
  <si>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</si>
  <si>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</si>
  <si>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</si>
  <si>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</si>
  <si>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</si>
  <si>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</si>
  <si>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</si>
  <si>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</si>
  <si>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</si>
  <si>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</si>
  <si>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</si>
  <si>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</si>
  <si>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</si>
  <si>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</si>
  <si>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</si>
  <si>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</si>
  <si>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</si>
  <si>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</si>
  <si>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</si>
  <si>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</si>
  <si>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</si>
  <si>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</si>
  <si>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</si>
  <si>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</si>
  <si>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</si>
  <si>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</si>
  <si>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</si>
  <si>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</si>
  <si>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</si>
  <si>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</si>
  <si>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</si>
  <si>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</si>
  <si>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</si>
  <si>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</si>
  <si>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</si>
  <si>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</si>
  <si>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</si>
  <si>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</si>
  <si>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</si>
  <si>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</si>
  <si>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</si>
  <si>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{93aa0b30-c9cf-49f9-8ba8-e2e2ece2d81c}</t>
  </si>
  <si>
    <t>2</t>
  </si>
  <si>
    <t>/</t>
  </si>
  <si>
    <t>001</t>
  </si>
  <si>
    <t>SO 01</t>
  </si>
  <si>
    <t>Soupis</t>
  </si>
  <si>
    <t>{be802b6a-7e0a-46e6-b701-2073636d3fd2}</t>
  </si>
  <si>
    <t>002</t>
  </si>
  <si>
    <t>SO 02</t>
  </si>
  <si>
    <t>{5a589dcf-362f-4c76-9422-f0c1ccc99f68}</t>
  </si>
  <si>
    <t>003</t>
  </si>
  <si>
    <t xml:space="preserve">SO 03 </t>
  </si>
  <si>
    <t>{81e6cbf3-9485-44bf-84f7-1c81e20fa43e}</t>
  </si>
  <si>
    <t>004</t>
  </si>
  <si>
    <t>SO 04 - PARKOVIŠTĚ</t>
  </si>
  <si>
    <t>{74819773-323a-48c8-bb35-2ef72d4d550c}</t>
  </si>
  <si>
    <t>005</t>
  </si>
  <si>
    <t>SO 05 - OSTATNÍ ZPEVNĚNÉ PLOCHY A SADOVÉ ÚPRAVY</t>
  </si>
  <si>
    <t>{de125a40-df23-498f-a52c-6e564d8623f3}</t>
  </si>
  <si>
    <t>006</t>
  </si>
  <si>
    <t>SO 06 - OPLOCENÍ</t>
  </si>
  <si>
    <t>{b155a254-c688-49c0-ae76-c67b2354fda5}</t>
  </si>
  <si>
    <t>007</t>
  </si>
  <si>
    <t>SO 07 - PŘÍPOJKY INŽENÝRSKÝCH SÍTÍ</t>
  </si>
  <si>
    <t>{d031df82-d7ec-40c8-b0cc-e976c5209615}</t>
  </si>
  <si>
    <t>008</t>
  </si>
  <si>
    <t>SO 08 - AREÁLOVÉ ROZVODY INŽENÝRSKÝCH SÍTÍ</t>
  </si>
  <si>
    <t>{333db8e6-ffc5-4b16-82a1-58aae7d42317}</t>
  </si>
  <si>
    <t>009</t>
  </si>
  <si>
    <t>SO 09 - LIKVIDACE SRÁŽKOVÝCH VOD</t>
  </si>
  <si>
    <t>{a5cb6930-be0d-4e07-84b5-ed7529733ba1}</t>
  </si>
  <si>
    <t>010</t>
  </si>
  <si>
    <t>SO 10 - DEMOLICE STÁVAJÍCÍ ČOV</t>
  </si>
  <si>
    <t>{7d266714-b2de-423c-a55e-52f280a2cc78}</t>
  </si>
  <si>
    <t>011</t>
  </si>
  <si>
    <t>SO 11 - VRN</t>
  </si>
  <si>
    <t>{4c69fae8-6586-47f4-8dfe-27c1ce627eed}</t>
  </si>
  <si>
    <t>KRYCÍ LIST SOUPISU PRACÍ</t>
  </si>
  <si>
    <t>Objekt:</t>
  </si>
  <si>
    <t>01 - SOCIÁLNÍ REHABILITACE NOVÉ MĚSTO NAD METUJÍ</t>
  </si>
  <si>
    <t>Soupis:</t>
  </si>
  <si>
    <t>001 - SO 01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</si>
  <si>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</si>
  <si>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</si>
  <si>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</si>
  <si>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</si>
  <si>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</si>
  <si>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</si>
  <si>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</si>
  <si>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21 - Zakládání - úprava podloží a základové spáry</t>
  </si>
  <si>
    <t xml:space="preserve">    27 - Zakládání - základy</t>
  </si>
  <si>
    <t xml:space="preserve">    31 - Zdi pozemních staveb</t>
  </si>
  <si>
    <t xml:space="preserve">    34 - Stěny a příčky</t>
  </si>
  <si>
    <t xml:space="preserve">    41 - Stropy a stropní konstrukce pozemních staveb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</si>
  <si>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</si>
  <si>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</si>
  <si>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</si>
  <si>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</si>
  <si>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</si>
  <si>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</si>
  <si>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</si>
  <si>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</si>
  <si>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</si>
  <si>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</si>
  <si>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ZTI a plynovod</t>
  </si>
  <si>
    <t xml:space="preserve">    731 - Ústřední vytápění 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</si>
  <si>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</si>
  <si>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</si>
  <si>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</si>
  <si>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</si>
  <si>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</si>
  <si>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</si>
  <si>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</si>
  <si>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</si>
  <si>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</si>
  <si>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</si>
  <si>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</si>
  <si>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 xml:space="preserve">    790 - Ostatní konstrukce a práce</t>
  </si>
  <si>
    <t>M - Práce a dodávky M</t>
  </si>
  <si>
    <t xml:space="preserve">    21-M - Elektromontáže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</si>
  <si>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</si>
  <si>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</si>
  <si>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</si>
  <si>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</si>
  <si>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</si>
  <si>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</si>
  <si>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</si>
  <si>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</si>
  <si>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</si>
  <si>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</si>
  <si>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</si>
  <si>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</si>
  <si>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</si>
  <si>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</si>
  <si>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</si>
  <si>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</si>
  <si>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</si>
  <si>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</si>
  <si>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</si>
  <si>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</si>
  <si>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</si>
  <si>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</si>
  <si>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4</t>
  </si>
  <si>
    <t>-808673335</t>
  </si>
  <si>
    <t>VV</t>
  </si>
  <si>
    <t>21,35*12,75+7,0*8,0</t>
  </si>
  <si>
    <t>122251104</t>
  </si>
  <si>
    <t>Odkopávky a prokopávky nezapažené v hornině třídy těžitelnosti I skupiny 3 objem do 500 m3 strojně</t>
  </si>
  <si>
    <t>m3</t>
  </si>
  <si>
    <t>-1287220443</t>
  </si>
  <si>
    <t>* hloubení odkopávky pro zakládání stavby na spodní úroveň štěrkového podsypu pod podkladní betonovou deskou</t>
  </si>
  <si>
    <t>(21,35*12,75+7,0*8,0)*0,45</t>
  </si>
  <si>
    <t>3</t>
  </si>
  <si>
    <t>132251253</t>
  </si>
  <si>
    <t>Hloubení rýh nezapažených š do 2000 mm v hornině třídy těžitelnosti I skupiny 3 objem do 100 m3 strojně</t>
  </si>
  <si>
    <t>-990265061</t>
  </si>
  <si>
    <t>* pro základové pasy</t>
  </si>
  <si>
    <t xml:space="preserve">"prům. š. 1,40 m"    (20,10+18,90+1,25*2+6,9*2)*1,40*0,75</t>
  </si>
  <si>
    <t xml:space="preserve">"prům. š. 1,30 m"      5,9*2*1,30*0,75</t>
  </si>
  <si>
    <t>* pro základové patky</t>
  </si>
  <si>
    <t xml:space="preserve">"prům. š. 1,40 m"     1,40*1,40*0,75*4</t>
  </si>
  <si>
    <t>Součet</t>
  </si>
  <si>
    <t>162351103</t>
  </si>
  <si>
    <t>Vodorovné přemístění přes 50 do 500 m výkopku/sypaniny z horniny třídy těžitelnosti I skupiny 1 až 3</t>
  </si>
  <si>
    <t>736090631</t>
  </si>
  <si>
    <t xml:space="preserve">"odvoz ornice na meziskládku"     328,213*0,05   </t>
  </si>
  <si>
    <t xml:space="preserve">"odvoz vytěženého výkopku na meziskládku"    147,696+75,45</t>
  </si>
  <si>
    <t xml:space="preserve">"odvoz výkopku z meziskládky na zásypy"     58,0</t>
  </si>
  <si>
    <t>5</t>
  </si>
  <si>
    <t>162751117</t>
  </si>
  <si>
    <t>Vodorovné přemístění přes 9 000 do 10000 m výkopku/sypaniny z horniny třídy těžitelnosti I skupiny 1 až 3</t>
  </si>
  <si>
    <t>-478681206</t>
  </si>
  <si>
    <t xml:space="preserve">"odvoz přebytečného výkopku na řízenou skládku"    147,696+75,45-58,0</t>
  </si>
  <si>
    <t>6</t>
  </si>
  <si>
    <t>167151101</t>
  </si>
  <si>
    <t>Nakládání výkopku z hornin třídy těžitelnosti I skupiny 1 až 3 do 100 m3</t>
  </si>
  <si>
    <t>2012493496</t>
  </si>
  <si>
    <t xml:space="preserve">"nakládání výkopku pro zásypy na meziskládce"    58,0</t>
  </si>
  <si>
    <t>7</t>
  </si>
  <si>
    <t>167151111</t>
  </si>
  <si>
    <t>Nakládání výkopku z hornin třídy těžitelnosti I skupiny 1 až 3 přes 100 m3</t>
  </si>
  <si>
    <t>713077918</t>
  </si>
  <si>
    <t xml:space="preserve">"nakládání přebytečného výkopku na meziskládce - odvoz na skládku"    165,146</t>
  </si>
  <si>
    <t>8</t>
  </si>
  <si>
    <t>171152501</t>
  </si>
  <si>
    <t>Zhutnění podloží z hornin soudržných nebo nesoudržných pod násypy</t>
  </si>
  <si>
    <t>1819288907</t>
  </si>
  <si>
    <t>9</t>
  </si>
  <si>
    <t>171201231</t>
  </si>
  <si>
    <t>Poplatek za uložení zeminy a kamení na recyklační skládce (skládkovné) kód odpadu 17 05 04</t>
  </si>
  <si>
    <t>t</t>
  </si>
  <si>
    <t>-630587132</t>
  </si>
  <si>
    <t>165,146*1,8</t>
  </si>
  <si>
    <t>10</t>
  </si>
  <si>
    <t>174151102</t>
  </si>
  <si>
    <t>Zásyp v prostoru s omezeným pohybem stroje sypaninou se zhutněním</t>
  </si>
  <si>
    <t>-1888553000</t>
  </si>
  <si>
    <t xml:space="preserve">"obsyp základových konstrukcí pod úrovní terénu"    58,0</t>
  </si>
  <si>
    <t>Zakládání - úprava podloží a základové spáry</t>
  </si>
  <si>
    <t>11</t>
  </si>
  <si>
    <t>218111112</t>
  </si>
  <si>
    <t>Odvětrání radonu vodorovné drenážní kladené do štěrkového podsypu z plastových perforovaných trubek DN přes 60 do 80 mm</t>
  </si>
  <si>
    <t>m</t>
  </si>
  <si>
    <t>1673788919</t>
  </si>
  <si>
    <t xml:space="preserve">"odsávací perforované potrubí"    6,34*3+7,34*2</t>
  </si>
  <si>
    <t>218111122</t>
  </si>
  <si>
    <t>Odvětrání radonu vodorovné sběrné kladené do štěrkového podsypu z plastových trubek DN přes 110 do 125 mm</t>
  </si>
  <si>
    <t>365517157</t>
  </si>
  <si>
    <t xml:space="preserve">"sběrné potrubí"   13,10</t>
  </si>
  <si>
    <t>13</t>
  </si>
  <si>
    <t>218121112</t>
  </si>
  <si>
    <t>Odvětrání radonu svislé z plastových trubek DN přes 110 do 125 mm</t>
  </si>
  <si>
    <t>1222267957</t>
  </si>
  <si>
    <t xml:space="preserve">"stoupací potrubí"    6,0</t>
  </si>
  <si>
    <t>27</t>
  </si>
  <si>
    <t>Zakládání - základy</t>
  </si>
  <si>
    <t>14</t>
  </si>
  <si>
    <t>271532211a</t>
  </si>
  <si>
    <t>Podsyp pod základové konstrukce se zhutněním z hrubého kameniva frakce 0 až 63 mm</t>
  </si>
  <si>
    <t>-86753301</t>
  </si>
  <si>
    <t>* skl. PD1, PD2, PD3</t>
  </si>
  <si>
    <t>* štěrkový podsyp tl. 250 mm pod podkladní betonovou desku</t>
  </si>
  <si>
    <t>(3,575*8,60-0,33*0,99+9,175*7,60+3,25*8,60)*0,25</t>
  </si>
  <si>
    <t>15</t>
  </si>
  <si>
    <t>273313511</t>
  </si>
  <si>
    <t>Základové desky z betonu tř. C 12/15 XC0</t>
  </si>
  <si>
    <t>1128285892</t>
  </si>
  <si>
    <t>* podkladní beton pod základové pasy</t>
  </si>
  <si>
    <t>(17,50*2+1,0*2+8,2*2)*0,70*0,10</t>
  </si>
  <si>
    <t>7,20*2*0,60*0,10</t>
  </si>
  <si>
    <t>0,62*0,40*2*0,10</t>
  </si>
  <si>
    <t>* podkladní beton pod základové patky</t>
  </si>
  <si>
    <t>0,7*0,7*0,10*4</t>
  </si>
  <si>
    <t>16</t>
  </si>
  <si>
    <t>273321511</t>
  </si>
  <si>
    <t>Základové desky ze ŽB bez zvýšených nároků na prostředí tř. C 25/30 XC2</t>
  </si>
  <si>
    <t>1225314440</t>
  </si>
  <si>
    <t>* podkladní betonová deska</t>
  </si>
  <si>
    <t>(17,0*8,10+3,75*0,99*2)*0,15</t>
  </si>
  <si>
    <t>17</t>
  </si>
  <si>
    <t>273351121</t>
  </si>
  <si>
    <t>Zřízení bednění základových desek</t>
  </si>
  <si>
    <t>-1695676231</t>
  </si>
  <si>
    <t>(17,0*2+1,0*2+9,1*2)*0,15</t>
  </si>
  <si>
    <t>18</t>
  </si>
  <si>
    <t>273351122</t>
  </si>
  <si>
    <t>Odstranění bednění základových desek</t>
  </si>
  <si>
    <t>725577471</t>
  </si>
  <si>
    <t>19</t>
  </si>
  <si>
    <t>273362021</t>
  </si>
  <si>
    <t>Výztuž základových desek svařovanými sítěmi Kari</t>
  </si>
  <si>
    <t>-231609370</t>
  </si>
  <si>
    <t>* síť KARI 5/150x5/150 mm = 2,105 kg/m2</t>
  </si>
  <si>
    <t>(17,0*8,10+3,75*0,99*2)*1,15*0,002105</t>
  </si>
  <si>
    <t>20</t>
  </si>
  <si>
    <t>274321511</t>
  </si>
  <si>
    <t>Základové pasy ze ŽB bez zvýšených nároků na prostředí tř. C 25/30 XC2</t>
  </si>
  <si>
    <t>-614269715</t>
  </si>
  <si>
    <t>* základové pasy</t>
  </si>
  <si>
    <t>(17,50*2+1,0*2+8,30*2)*0,60*0,40</t>
  </si>
  <si>
    <t>7,30*2*0,50*0,40</t>
  </si>
  <si>
    <t>0,63*0,30*0,40*2</t>
  </si>
  <si>
    <t>274351121</t>
  </si>
  <si>
    <t>Zřízení bednění základových pasů rovného</t>
  </si>
  <si>
    <t>-1471782598</t>
  </si>
  <si>
    <t>(17,50*2+1,0*2+8,30*2)*0,40*2</t>
  </si>
  <si>
    <t>7,30*2*0,40*2</t>
  </si>
  <si>
    <t>(0,63*2+0,30)*0,40*2</t>
  </si>
  <si>
    <t>22</t>
  </si>
  <si>
    <t>274351122</t>
  </si>
  <si>
    <t>Odstranění bednění základových pasů rovného</t>
  </si>
  <si>
    <t>-228606475</t>
  </si>
  <si>
    <t>23</t>
  </si>
  <si>
    <t>275321511</t>
  </si>
  <si>
    <t>Základové patky ze ŽB bez zvýšených nároků na prostředí tř. C 25/30 XC2</t>
  </si>
  <si>
    <t>-551267475</t>
  </si>
  <si>
    <t>* základové patky</t>
  </si>
  <si>
    <t>0,6*0,6*0,4*4</t>
  </si>
  <si>
    <t>0,3*0,3*0,5*4</t>
  </si>
  <si>
    <t>24</t>
  </si>
  <si>
    <t>275351121</t>
  </si>
  <si>
    <t>Zřízení bednění základových patek</t>
  </si>
  <si>
    <t>-966567516</t>
  </si>
  <si>
    <t>0,6*4*0,4*4</t>
  </si>
  <si>
    <t>0,3*4*0,5*4</t>
  </si>
  <si>
    <t>25</t>
  </si>
  <si>
    <t>275351122</t>
  </si>
  <si>
    <t>Odstranění bednění základových patek</t>
  </si>
  <si>
    <t>-758491611</t>
  </si>
  <si>
    <t>26</t>
  </si>
  <si>
    <t>275361821a</t>
  </si>
  <si>
    <t>Výztuž základových pasů, patek a zdí betonářskou ocelí 10 505 (R)</t>
  </si>
  <si>
    <t>-1074686272</t>
  </si>
  <si>
    <t>* základové patky, pasy a základové zdi</t>
  </si>
  <si>
    <t xml:space="preserve">"viz výkres výztuže"     0,69168</t>
  </si>
  <si>
    <t>279113142</t>
  </si>
  <si>
    <t>Základová zeď tl přes 150 do 200 mm z tvárnic ztraceného bednění včetně výplně z betonu tř. C 20/25</t>
  </si>
  <si>
    <t>2083886017</t>
  </si>
  <si>
    <t>* základová zeď tl. 200 mm, výška 500 mm</t>
  </si>
  <si>
    <t>0,5*0,5*2</t>
  </si>
  <si>
    <t>28</t>
  </si>
  <si>
    <t>279113143</t>
  </si>
  <si>
    <t>Základová zeď tl přes 200 do 250 mm z tvárnic ztraceného bednění včetně výplně z betonu tř. C 20/25</t>
  </si>
  <si>
    <t>-1951726776</t>
  </si>
  <si>
    <t>* základová zeď tl. 250 mm, výška 500 mm</t>
  </si>
  <si>
    <t>(17,0*2+1,0*2+8,6*2+7,6*2)*0,50</t>
  </si>
  <si>
    <t>29</t>
  </si>
  <si>
    <t>279-9001</t>
  </si>
  <si>
    <t>Vložení zemnícího pásku FeZn 30/4 mm do základů s vývody FeZn prům. 10 mm nad terén, D+M</t>
  </si>
  <si>
    <t>-917451817</t>
  </si>
  <si>
    <t xml:space="preserve">"aplikace do základových pasů"     55,6</t>
  </si>
  <si>
    <t>30</t>
  </si>
  <si>
    <t>310001102</t>
  </si>
  <si>
    <t>Vytvoření prostupů průřezu do 0,02 m2 v monolitických betonových zdech tl přes 0,5 do 1 m osazením trub, dílců nebo tvarovek do bednění</t>
  </si>
  <si>
    <t>kus</t>
  </si>
  <si>
    <t>2026916372</t>
  </si>
  <si>
    <t xml:space="preserve">"vytvoření prostupů v základech pro inženýrské sítě"     12,0</t>
  </si>
  <si>
    <t>31</t>
  </si>
  <si>
    <t>M</t>
  </si>
  <si>
    <t>28614207</t>
  </si>
  <si>
    <t>trubka kanalizační PP plnostěnná jednovrstvá DN 160x1000mm SN10</t>
  </si>
  <si>
    <t>-720538813</t>
  </si>
  <si>
    <t xml:space="preserve">"dodávka"    12,0*1,01</t>
  </si>
  <si>
    <t>Zdi pozemních staveb</t>
  </si>
  <si>
    <t>32</t>
  </si>
  <si>
    <t>311270161</t>
  </si>
  <si>
    <t>Zdivo z vápenopískových přesných plných tvárnic 6DF s elektroinstalačními kanály do P15 tl 175 mm</t>
  </si>
  <si>
    <t>1280562341</t>
  </si>
  <si>
    <t xml:space="preserve">"obvodové zdivo"    (17,0*2+1,0*2+8,75*2)*(3,025-0,50)</t>
  </si>
  <si>
    <t xml:space="preserve">        "odpočet otvorů"   -(1,75*1,44+1,0*0,625*3+1,0*2,315+2,5*2,315+1,5*2,315*2+4,25*2,315+1,5*1,25+1,05*2,315)</t>
  </si>
  <si>
    <t xml:space="preserve">"vnitřní zdivo"     (7,75+5,02)*(3,19-0,50)</t>
  </si>
  <si>
    <t xml:space="preserve">      "odpočet otvorů"   -(0,9*2,15+1,0*2,15*2)</t>
  </si>
  <si>
    <t xml:space="preserve">      "odpočet překladů"   -(1,25*7+1,5+1,75*3+2,0+2,75)*0,24</t>
  </si>
  <si>
    <t xml:space="preserve">                                                 -4,75*0,37</t>
  </si>
  <si>
    <t>33</t>
  </si>
  <si>
    <t>311279125</t>
  </si>
  <si>
    <t>Zakládací vrstva vápenopískového zdiva tloušťky 175 mm z tepelněizolačních tvárnic</t>
  </si>
  <si>
    <t>-8612364</t>
  </si>
  <si>
    <t>* zakládací vrstva z tepelně izolačních tvárnic - 2 řady</t>
  </si>
  <si>
    <t xml:space="preserve">"obvodové zdivo"    (17,0*2+1,0*2+8,75*2)*2</t>
  </si>
  <si>
    <t xml:space="preserve">"vnitřní zdivo"     (7,75+5,02)*2</t>
  </si>
  <si>
    <t>34</t>
  </si>
  <si>
    <t>317278002</t>
  </si>
  <si>
    <t>Překlad nosný vápenopískový š 115 mm v 240 mm na maltu M5 dl 1250 mm</t>
  </si>
  <si>
    <t>1099612471</t>
  </si>
  <si>
    <t xml:space="preserve">"viz tabulka překladů - 1. NP"    5</t>
  </si>
  <si>
    <t>35</t>
  </si>
  <si>
    <t>317278111</t>
  </si>
  <si>
    <t>Překlad nosný vápenopískový š 175 mm v 240 mm na maltu M5 dl 1250 mm</t>
  </si>
  <si>
    <t>320997573</t>
  </si>
  <si>
    <t xml:space="preserve">"viz tabulka překladů - 1. NP"    7</t>
  </si>
  <si>
    <t>36</t>
  </si>
  <si>
    <t>317278121</t>
  </si>
  <si>
    <t>Překlad nosný vápenopískový š 175 mm v 240 mm na maltu M5 dl 1500 mm</t>
  </si>
  <si>
    <t>1792262142</t>
  </si>
  <si>
    <t xml:space="preserve">"viz tabulka překladů - 1. NP"    1</t>
  </si>
  <si>
    <t>37</t>
  </si>
  <si>
    <t>317278131</t>
  </si>
  <si>
    <t>Překlad nosný vápenopískový š 175 mm v 240 mm na maltu M5 dl 1750 mm</t>
  </si>
  <si>
    <t>827147307</t>
  </si>
  <si>
    <t xml:space="preserve">"viz tabulka překladů - 1. NP"    3</t>
  </si>
  <si>
    <t>38</t>
  </si>
  <si>
    <t>317278141</t>
  </si>
  <si>
    <t>Překlad nosný vápenopískový š 175 mm v 240 mm na maltu M5 dl 2000 mm</t>
  </si>
  <si>
    <t>259970057</t>
  </si>
  <si>
    <t>39</t>
  </si>
  <si>
    <t>317278171</t>
  </si>
  <si>
    <t>Překlad nosný vápenopískový š 175 mm v 240 mm na maltu M5 dl 2750 mm</t>
  </si>
  <si>
    <t>-690401903</t>
  </si>
  <si>
    <t>40</t>
  </si>
  <si>
    <t>317321411</t>
  </si>
  <si>
    <t>Překlad ze ŽB tř. C 25/30</t>
  </si>
  <si>
    <t>1122457708</t>
  </si>
  <si>
    <t xml:space="preserve">"překlad nad oknem š. 4,25 m"    4,75*0,175*0,625</t>
  </si>
  <si>
    <t>41</t>
  </si>
  <si>
    <t>317351107</t>
  </si>
  <si>
    <t>Zřízení bednění překladů v do 4 m</t>
  </si>
  <si>
    <t>901124260</t>
  </si>
  <si>
    <t xml:space="preserve">"překlad nad oknem š. 4,25 m"    4,75*0,625*2+4,25*0,175</t>
  </si>
  <si>
    <t>42</t>
  </si>
  <si>
    <t>317351108</t>
  </si>
  <si>
    <t>Odstranění bednění překladů v do 4 m</t>
  </si>
  <si>
    <t>1063029591</t>
  </si>
  <si>
    <t>43</t>
  </si>
  <si>
    <t>317361821</t>
  </si>
  <si>
    <t>Výztuž překladů a říms z betonářské oceli 10 505</t>
  </si>
  <si>
    <t>191461680</t>
  </si>
  <si>
    <t>* množství výztuže 180 kg/1 m3 betonu</t>
  </si>
  <si>
    <t xml:space="preserve">"překlad nad oknem š. 4,25 m"    4,75*0,175*0,625*0,180</t>
  </si>
  <si>
    <t>Stěny a příčky</t>
  </si>
  <si>
    <t>44</t>
  </si>
  <si>
    <t>342271351</t>
  </si>
  <si>
    <t>Příčka z vápenopískových přesných děrovaných tvárnic 4DF s elektroinstalačními kanály přes P15 do P25 tl 115 mm</t>
  </si>
  <si>
    <t>-133911458</t>
  </si>
  <si>
    <t>* vnitřní příčky</t>
  </si>
  <si>
    <t>(3,65+12,825+2,615*3+7,575+1,52+3,40)*(3,19-0,50)</t>
  </si>
  <si>
    <t xml:space="preserve">       "odpočet dveřních otvorů"    -(1,0*2,15*3+0,9*2,15+0,8*2,15)</t>
  </si>
  <si>
    <t xml:space="preserve">      "odpočet překladů"   -1,25*0,24*5</t>
  </si>
  <si>
    <t>45</t>
  </si>
  <si>
    <t>342279113</t>
  </si>
  <si>
    <t>Zakládací vrstva příček tl 115 mm z vápenopískových vyrovnávacích tvárnic</t>
  </si>
  <si>
    <t>-1297508364</t>
  </si>
  <si>
    <t>* zakládací vrstva z vyrovnávacích tvárnic - 2 řady</t>
  </si>
  <si>
    <t>(3,65+12,825+2,615*3+7,575+1,52+3,40)*2</t>
  </si>
  <si>
    <t>Stropy a stropní konstrukce pozemních staveb</t>
  </si>
  <si>
    <t>46</t>
  </si>
  <si>
    <t>417321515</t>
  </si>
  <si>
    <t>Ztužující pásy a věnce ze ŽB tř. C 25/30</t>
  </si>
  <si>
    <t>-2034299780</t>
  </si>
  <si>
    <t>* věnce V1</t>
  </si>
  <si>
    <t>* věnce 175/250 mm na zdivu tl. 175 mm</t>
  </si>
  <si>
    <t xml:space="preserve">"obvodové zdivo"    (17,0*2+1,0*2+8,75*2)*0,175*0,250</t>
  </si>
  <si>
    <t xml:space="preserve">      "odpočet žb překladu dl. 4,75 - část výšky"   -4,75*0,175*0,250</t>
  </si>
  <si>
    <t xml:space="preserve">"vnitřní zdivo"     (7,75*2)*0,175*0,250</t>
  </si>
  <si>
    <t>47</t>
  </si>
  <si>
    <t>417351115</t>
  </si>
  <si>
    <t>Zřízení bednění ztužujících věnců</t>
  </si>
  <si>
    <t>1508071224</t>
  </si>
  <si>
    <t xml:space="preserve">"obvodové zdivo"    (17,0*2+1,0*2+8,75*2)*0,250*2</t>
  </si>
  <si>
    <t xml:space="preserve">      "odpočet žb překladu dl. 4,75 - část výšky"   -4,75*0,250*2</t>
  </si>
  <si>
    <t xml:space="preserve">"vnitřní zdivo"     (7,75*2)*0,250*2+2,615*0,175</t>
  </si>
  <si>
    <t>48</t>
  </si>
  <si>
    <t>417351116</t>
  </si>
  <si>
    <t>Odstranění bednění ztužujících věnců</t>
  </si>
  <si>
    <t>302338221</t>
  </si>
  <si>
    <t>49</t>
  </si>
  <si>
    <t>417361821</t>
  </si>
  <si>
    <t>Výztuž ztužujících pásů a věnců betonářskou ocelí 10 505</t>
  </si>
  <si>
    <t>202527630</t>
  </si>
  <si>
    <t>* množství výztuže 150 kg/1 m3 betonu</t>
  </si>
  <si>
    <t xml:space="preserve">"obvodové zdivo"    (17,0*2+1,0*2+8,75*2)*0,175*0,250*0,150</t>
  </si>
  <si>
    <t xml:space="preserve">      "odpočet žb překladu dl. 4,75 - část výšky"   -4,75*0,175*0,250*0,150</t>
  </si>
  <si>
    <t xml:space="preserve">"vnitřní zdivo"     (7,75*2)*0,175*0,250*0,150</t>
  </si>
  <si>
    <t>61</t>
  </si>
  <si>
    <t>Úprava povrchů vnitřních</t>
  </si>
  <si>
    <t>50</t>
  </si>
  <si>
    <t>612131121</t>
  </si>
  <si>
    <t>Penetrační disperzní nátěr vnitřních stěn nanášený ručně</t>
  </si>
  <si>
    <t>441177753</t>
  </si>
  <si>
    <t xml:space="preserve">"penetrace pod omítky"    21,652+254,175</t>
  </si>
  <si>
    <t>51</t>
  </si>
  <si>
    <t>612321121</t>
  </si>
  <si>
    <t>Vápenocementová omítka hladká jednovrstvá vnitřních stěn nanášená ručně, tl. jádrové omítky do 10 mm</t>
  </si>
  <si>
    <t>1429324815</t>
  </si>
  <si>
    <t>* pod keramické obklady</t>
  </si>
  <si>
    <t>* 1. NP</t>
  </si>
  <si>
    <t xml:space="preserve">"m.č. 104"    (2,34+2,505)*2,40+0,625*2*0,275-(1,0*2,15)</t>
  </si>
  <si>
    <t xml:space="preserve">"m.č. 106"    (1,60*2+2,615)*2,40+0,625*2*0,175-(0,8*2,15+1,0*0,625)</t>
  </si>
  <si>
    <t>52</t>
  </si>
  <si>
    <t>612341121</t>
  </si>
  <si>
    <t>Sádrová omítka hladká jednovrstvá vnitřních stěn nanášená ručně tl. do 10 mm</t>
  </si>
  <si>
    <t>-814495734</t>
  </si>
  <si>
    <t>*1. NP</t>
  </si>
  <si>
    <t xml:space="preserve">"m.č. 101"     (5,11*2+0,44*2+5,02+1,635)*2,40+(1,50+2,315*2)*0,175</t>
  </si>
  <si>
    <t xml:space="preserve">                        -(1,50*2,315+1,0*2,15*4+0,9*2,15)</t>
  </si>
  <si>
    <t xml:space="preserve">"m.č. 102"     (3,65*2+4,035*2)*2,685+(2,5+2,315*2)*0,175</t>
  </si>
  <si>
    <t xml:space="preserve">                        -(2,5*2,315+1,0*2,15)</t>
  </si>
  <si>
    <t xml:space="preserve">"m.č. 103"     (3,65*2+4,60*2)*2,685+(1,75+1,44*2+1,0+2,315*2)*0,175</t>
  </si>
  <si>
    <t xml:space="preserve">                        -(1,75*1,44+1,0*2,315+1,0*2,15) </t>
  </si>
  <si>
    <t xml:space="preserve">"m.č. 104"     (2,34+2,505)*2,40+(1,0+0,625*2)*0,175-1,0*2,15</t>
  </si>
  <si>
    <t xml:space="preserve">      "odpočet keram. obkladů"   -(2,34+2,505)*2,40-0,625*2*0,175+(1,0*2,15)</t>
  </si>
  <si>
    <t xml:space="preserve">"m.č. 105"    (2,455*2+2,615*2)*2,685+(1,0+0,625*2)*0,175</t>
  </si>
  <si>
    <t xml:space="preserve">                       -(1,0*0,625+1,0*2,15)</t>
  </si>
  <si>
    <t xml:space="preserve">     "odpočet dekorační stěrky"    -1,86*1,38</t>
  </si>
  <si>
    <t xml:space="preserve">"m.č. 106"    (1,60*2+2,615)*2,40+(1,0+0,625*2)*0,175</t>
  </si>
  <si>
    <t xml:space="preserve">                       -(1,0*0,625+0,8*2,15)</t>
  </si>
  <si>
    <t xml:space="preserve">     "odpočet keram. obkladů" -(1,60*2+2,615)*2,40-0,625*2*0,175+(0,8*2,15+1,0*0,625)</t>
  </si>
  <si>
    <t xml:space="preserve">"m.č. 107"    (5,71*2+2,615*2)*2,625+(1,05+2,315*2)*0,175</t>
  </si>
  <si>
    <t xml:space="preserve">                       -(1,05*2,315+0,9*2,15)</t>
  </si>
  <si>
    <t xml:space="preserve">"m.č. 108"    (3,40+6,02*2)*2,685+(1,5+2,315*2+1,5+1,25*2)*0,175</t>
  </si>
  <si>
    <t xml:space="preserve">                       -(1,5*2,315+1,5*1,25+0,9*2,15) </t>
  </si>
  <si>
    <t xml:space="preserve">"m.č. 109"   (4,025*2+1,52*2)*2,30</t>
  </si>
  <si>
    <t xml:space="preserve">                      -(0,9*2,15*3+0,8*2,15)</t>
  </si>
  <si>
    <t xml:space="preserve">"m.č. 110"     (7,025*2+3,385)*2,685+(4,25+2,315*2)*0,175</t>
  </si>
  <si>
    <t xml:space="preserve">                        -4,25*2,315</t>
  </si>
  <si>
    <t xml:space="preserve">      "odpočet SDK předstěny"    -3,6*0,86</t>
  </si>
  <si>
    <t xml:space="preserve">     "odpočet dekorační stěrky"   -3,03*0,50</t>
  </si>
  <si>
    <t>53</t>
  </si>
  <si>
    <t>619991011</t>
  </si>
  <si>
    <t>Obalení konstrukcí a prvků fólií přilepenou lepící páskou</t>
  </si>
  <si>
    <t>1998466437</t>
  </si>
  <si>
    <t>* vnější výplně otvorů z vnitřní strany</t>
  </si>
  <si>
    <t xml:space="preserve">        "1. NP"  (1,75*1,44+1,0*0,625*3+1,0*2,315+2,5*2,315+1,5*2,315*2+4,25*2,315+1,5*1,25+1,05*2,315)</t>
  </si>
  <si>
    <t>* keram. obklady</t>
  </si>
  <si>
    <t xml:space="preserve">"m.č. 104"    (2,34*2+2,505*2)*2,40+0,625*2*0,275-(1,0*2,15+1,0*0,625)</t>
  </si>
  <si>
    <t xml:space="preserve">"m.č. 106"    (1,60*2+2,615*2)*2,40+0,625*2*0,175-(0,8*2,15+1,0*0,625)</t>
  </si>
  <si>
    <t>62</t>
  </si>
  <si>
    <t>Úprava povrchů vnějších</t>
  </si>
  <si>
    <t>54</t>
  </si>
  <si>
    <t>622131121</t>
  </si>
  <si>
    <t>Penetrační nátěr vnějších stěn nanášený ručně</t>
  </si>
  <si>
    <t>428779004</t>
  </si>
  <si>
    <t>* skl. ST3 - sokl pod terénem</t>
  </si>
  <si>
    <t>(17,0*2+1,0*2+9,1*2)*0,85</t>
  </si>
  <si>
    <t>* skl. ST1a - sokl nad terénem</t>
  </si>
  <si>
    <t>(17,0*2+1,0*2+9,1*2)*0,49</t>
  </si>
  <si>
    <t>* ozn. ST1</t>
  </si>
  <si>
    <t xml:space="preserve">"pohled severní"    17,54*2,87-4,4</t>
  </si>
  <si>
    <t>* ozn. ST2</t>
  </si>
  <si>
    <t xml:space="preserve">"pohled jižní"   (17,74+1,0*2)*2,87-13,31</t>
  </si>
  <si>
    <t xml:space="preserve">"pohled východní"    9,435*2,87+9,435*2,41/2-7,78</t>
  </si>
  <si>
    <t xml:space="preserve">"pohled západní"   9,435*2,87+9,435*2,41/2-8,1</t>
  </si>
  <si>
    <t>* venkovní pohledová stěna VS1</t>
  </si>
  <si>
    <t>0,405*3,45*4</t>
  </si>
  <si>
    <t>* venkovní pohledová stěna VS1a</t>
  </si>
  <si>
    <t>0,190*3,45*2</t>
  </si>
  <si>
    <t>55</t>
  </si>
  <si>
    <t>622142001</t>
  </si>
  <si>
    <t>Sklovláknité pletivo vnějších stěn vtlačené do tmelu</t>
  </si>
  <si>
    <t>1370080159</t>
  </si>
  <si>
    <t>56</t>
  </si>
  <si>
    <t>622151021</t>
  </si>
  <si>
    <t>Penetrační akrylátový nátěr vnějších mozaikových tenkovrstvých omítek stěn</t>
  </si>
  <si>
    <t>581108419</t>
  </si>
  <si>
    <t>* ozn. ST1a</t>
  </si>
  <si>
    <t xml:space="preserve">"pohled jižní"      15,11*0,15</t>
  </si>
  <si>
    <t xml:space="preserve">"pohled východní"      8,0*0,15</t>
  </si>
  <si>
    <t xml:space="preserve">"pohled západní"      7,06*0,15</t>
  </si>
  <si>
    <t>57</t>
  </si>
  <si>
    <t>622213001a</t>
  </si>
  <si>
    <t>Montáž kontaktního zateplení vnějších stěn z polystyrénových desek lepením na dřevo tl do 40 mm včetně přestěrkování izolačních desek a vložení sklovláknité výztužné tkaniny a včetně profilů k zateplovacímu systému</t>
  </si>
  <si>
    <t>-1778681048</t>
  </si>
  <si>
    <t>0,405*3,45*2</t>
  </si>
  <si>
    <t>58</t>
  </si>
  <si>
    <t>28376072</t>
  </si>
  <si>
    <t>deska EPS grafitová fasádní λ=0,030-0,031 tl 40mm</t>
  </si>
  <si>
    <t>1667239887</t>
  </si>
  <si>
    <t xml:space="preserve">"dodávka desek"    2,795*1,05</t>
  </si>
  <si>
    <t>59</t>
  </si>
  <si>
    <t>622213011a</t>
  </si>
  <si>
    <t>Montáž kontaktního zateplení vnějších stěn polystyrénových desek lepením na dřevo tl přes 40 do 80 mm včetně přestěrkování izolačních desek a vložení sklovláknité výztužné tkaniny a včetně profilů k zateplovacímu systému</t>
  </si>
  <si>
    <t>1023314171</t>
  </si>
  <si>
    <t>60</t>
  </si>
  <si>
    <t>28376073</t>
  </si>
  <si>
    <t>deska EPS grafitová fasádní λ=0,030-0,031 tl 50mm</t>
  </si>
  <si>
    <t>189610562</t>
  </si>
  <si>
    <t xml:space="preserve">"dodávka desek"   1,311*1,05</t>
  </si>
  <si>
    <t>622213031a</t>
  </si>
  <si>
    <t>Montáž kontaktního zateplení vnějších stěn polystyrénových desek lepením na dřevo tl přes 120 do 160 mm včetně přestěrkování izolačních desek a vložení sklovláknité výztužné tkaniny a včetně profilů k zateplovacímu systému</t>
  </si>
  <si>
    <t>1027440077</t>
  </si>
  <si>
    <t>28376078</t>
  </si>
  <si>
    <t>deska EPS grafitová fasádní λ=0,030-0,031 tl 140mm</t>
  </si>
  <si>
    <t>1131010992</t>
  </si>
  <si>
    <t xml:space="preserve">"dodávka desek"   2,795*1,05</t>
  </si>
  <si>
    <t>63</t>
  </si>
  <si>
    <t>622211061a</t>
  </si>
  <si>
    <t>Montáž kontaktního zateplení vnějších stěn lepením a mechanickým kotvením polystyrénových desek do betonu a zdiva tl přes 240 mm včetně přestěrkování izolačních desek a vložení sklovláknité výztužné tkaniny a včetně profilů k zateplovacímu systému</t>
  </si>
  <si>
    <t>1564607879</t>
  </si>
  <si>
    <t>64</t>
  </si>
  <si>
    <t>28376084</t>
  </si>
  <si>
    <t>deska EPS grafitová fasádní λ=0,030-0,031 tl 260mm</t>
  </si>
  <si>
    <t>1128875081</t>
  </si>
  <si>
    <t xml:space="preserve">"dodávka fasádních desek"    45,94*1,05</t>
  </si>
  <si>
    <t>65</t>
  </si>
  <si>
    <t>622221061a</t>
  </si>
  <si>
    <t>Montáž kontaktního zateplení vnějších stěn lepením a mechanickým kotvením desek z minerální vlny s podélnou orientací do zdiva a betonu tl přes 240mm</t>
  </si>
  <si>
    <t>415463399</t>
  </si>
  <si>
    <t>* včetně dodávky a montáže dřevěných roštů (desky vloženy mezi rošt):</t>
  </si>
  <si>
    <t>* svislý dřevěný rošt KVH smrk včetně čiré impregnace, rozměry 80x140 mm</t>
  </si>
  <si>
    <t>* vodorovný dřevěný rošt KVH smrk včetně čiré impregnace, rozměry 60x120 mm</t>
  </si>
  <si>
    <t>66</t>
  </si>
  <si>
    <t>63152264</t>
  </si>
  <si>
    <t>deska tepelně izolační minerální kontaktních fasád podélné vlákno λ=0,034 tl 120mm</t>
  </si>
  <si>
    <t>1111624558</t>
  </si>
  <si>
    <t xml:space="preserve">"dodávka desek"   104,36*1,05</t>
  </si>
  <si>
    <t>67</t>
  </si>
  <si>
    <t>63152265</t>
  </si>
  <si>
    <t>deska tepelně izolační minerální kontaktních fasád podélné vlákno λ=0,034 tl 140mm</t>
  </si>
  <si>
    <t>-1056833410</t>
  </si>
  <si>
    <t>109,578*1,05 'Přepočtené koeficientem množství</t>
  </si>
  <si>
    <t>68</t>
  </si>
  <si>
    <t>622251105</t>
  </si>
  <si>
    <t>Příplatek k cenám kontaktního zateplení vnějších stěn za zápustnou montáž a použití tepelněizolačních zátek z minerální vlny</t>
  </si>
  <si>
    <t>343446039</t>
  </si>
  <si>
    <t>69</t>
  </si>
  <si>
    <t>622331121a</t>
  </si>
  <si>
    <t>Fasádní betonová stěrka vnějších stěn nanášená ručně (světle šedá textura) včetně systémového podkladního nátěru</t>
  </si>
  <si>
    <t>1164090324</t>
  </si>
  <si>
    <t xml:space="preserve">"pohled severní"    18,35*2,87-4,40</t>
  </si>
  <si>
    <t xml:space="preserve">        "ostění"    11,38*0,185</t>
  </si>
  <si>
    <t>* ozn. VS1 + VS1a</t>
  </si>
  <si>
    <t xml:space="preserve">"pohled východní"    0,72*2,87</t>
  </si>
  <si>
    <t xml:space="preserve">"pohled západní"    0,72*2,87</t>
  </si>
  <si>
    <t>70</t>
  </si>
  <si>
    <t>622331121b</t>
  </si>
  <si>
    <t>Fasádní betonová stěrka střešních přesahů nanášená ručně (světle šedá textura) včetně systémového podkladního nátěru</t>
  </si>
  <si>
    <t>-709681233</t>
  </si>
  <si>
    <t xml:space="preserve">"střešní přesahy -štíty"    8,0</t>
  </si>
  <si>
    <t>71</t>
  </si>
  <si>
    <t>622511112</t>
  </si>
  <si>
    <t>Tenkovrstvá akrylátová mozaiková střednězrnná omítka vnějších stěn</t>
  </si>
  <si>
    <t>175648227</t>
  </si>
  <si>
    <t>72</t>
  </si>
  <si>
    <t>629991011</t>
  </si>
  <si>
    <t>Zakrytí výplní otvorů a svislých ploch fólií přilepenou lepící páskou</t>
  </si>
  <si>
    <t>-1836924342</t>
  </si>
  <si>
    <t xml:space="preserve">* vnější výplně otvorů </t>
  </si>
  <si>
    <t>Podlahy a podlahové konstrukce</t>
  </si>
  <si>
    <t>73</t>
  </si>
  <si>
    <t>632451254</t>
  </si>
  <si>
    <t>Potěr cementový samonivelační litý C30 tl přes 45 do 50 mm</t>
  </si>
  <si>
    <t>-743212908</t>
  </si>
  <si>
    <t>* skl. PD1</t>
  </si>
  <si>
    <t xml:space="preserve">"m.č. 102"      14,32</t>
  </si>
  <si>
    <t xml:space="preserve">"m.č. 103"      16,63</t>
  </si>
  <si>
    <t xml:space="preserve">"m.č. 108"      20,05</t>
  </si>
  <si>
    <t xml:space="preserve">"m.č. 110"      23,28</t>
  </si>
  <si>
    <t>* skl. PD2</t>
  </si>
  <si>
    <t xml:space="preserve">"m.č. 101"     15,25</t>
  </si>
  <si>
    <t xml:space="preserve">"m.č. 107"     14,96</t>
  </si>
  <si>
    <t xml:space="preserve">"m.č. 109"      6,01</t>
  </si>
  <si>
    <t>* skl. PD3</t>
  </si>
  <si>
    <t xml:space="preserve">"m.č. 104"      5,81</t>
  </si>
  <si>
    <t xml:space="preserve">"m.č. 105"      6,32</t>
  </si>
  <si>
    <t xml:space="preserve">"m.č. 106"      4,13</t>
  </si>
  <si>
    <t>74</t>
  </si>
  <si>
    <t>632451293</t>
  </si>
  <si>
    <t>Příplatek k cementovému samonivelačnímu litému potěru C30 ZKD 5 mm tl přes 50 mm</t>
  </si>
  <si>
    <t>2079909578</t>
  </si>
  <si>
    <t xml:space="preserve">"m.č. 102"      14,32*4</t>
  </si>
  <si>
    <t xml:space="preserve">"m.č. 103"      16,63*4</t>
  </si>
  <si>
    <t xml:space="preserve">"m.č. 108"      20,05*4</t>
  </si>
  <si>
    <t xml:space="preserve">"m.č. 110"      23,28*4</t>
  </si>
  <si>
    <t xml:space="preserve">"m.č. 101"     15,25*3</t>
  </si>
  <si>
    <t xml:space="preserve">"m.č. 107"     14,96*3</t>
  </si>
  <si>
    <t xml:space="preserve">"m.č. 109"      6,01*3</t>
  </si>
  <si>
    <t xml:space="preserve">"m.č. 104"      5,81*3</t>
  </si>
  <si>
    <t xml:space="preserve">"m.č. 105"      6,32*3</t>
  </si>
  <si>
    <t xml:space="preserve">"m.č. 106"      4,13*3</t>
  </si>
  <si>
    <t>94</t>
  </si>
  <si>
    <t>Lešení a stavební výtahy</t>
  </si>
  <si>
    <t>75</t>
  </si>
  <si>
    <t>941321111</t>
  </si>
  <si>
    <t>Montáž lešení řadového modulového těžkého zatížení do 300 kg/m2 š od 0,9 do 1,2 m v do 10 m</t>
  </si>
  <si>
    <t>-1611503603</t>
  </si>
  <si>
    <t xml:space="preserve">"pohled jižní"      (17,74+1,2*2)*3,10+(8,76+1,2*6)*2,80</t>
  </si>
  <si>
    <t xml:space="preserve">"pohled severní"      (18,35+1,2*2)*3,30</t>
  </si>
  <si>
    <t xml:space="preserve">"pohled východní"    (9,745+1,2*2)*4,40</t>
  </si>
  <si>
    <t xml:space="preserve">"pohled západní"      (9,745+1,2*2)*4,40</t>
  </si>
  <si>
    <t>76</t>
  </si>
  <si>
    <t>941321211</t>
  </si>
  <si>
    <t>Příplatek k lešení řadovému modulovému těžkému š 1,2 m v přes 10 do 25 m za první a ZKD den použití</t>
  </si>
  <si>
    <t>-1614331811</t>
  </si>
  <si>
    <t xml:space="preserve">"celkem za 40 dní použití"     282,473*40</t>
  </si>
  <si>
    <t>77</t>
  </si>
  <si>
    <t>941321811</t>
  </si>
  <si>
    <t>Demontáž lešení řadového modulového těžkého zatížení do 300 kg/m2 š od 0,9 do 1,2 m v do 10 m</t>
  </si>
  <si>
    <t>-34411026</t>
  </si>
  <si>
    <t>78</t>
  </si>
  <si>
    <t>941321311</t>
  </si>
  <si>
    <t>Odborná prohlídka lešení řadového modulového těžkého s podlahami zatížení do 300 kg/m2 š od 0,9 do 1,5 m v do 25 m pl do 500 m2 nezakrytého</t>
  </si>
  <si>
    <t>-1897691981</t>
  </si>
  <si>
    <t>79</t>
  </si>
  <si>
    <t>949101111</t>
  </si>
  <si>
    <t>Lešení pomocné pro objekty pozemních staveb s lešeňovou podlahou v do 1,9 m zatížení do 150 kg/m2</t>
  </si>
  <si>
    <t>-472736766</t>
  </si>
  <si>
    <t>* pro montáž SDK podhledů</t>
  </si>
  <si>
    <t xml:space="preserve">"m.č. 102"     14,32</t>
  </si>
  <si>
    <t xml:space="preserve">"m.č. 103"     16,63</t>
  </si>
  <si>
    <t xml:space="preserve">"m.č. 104"       5,81</t>
  </si>
  <si>
    <t xml:space="preserve">"m.č. 105"       6,32</t>
  </si>
  <si>
    <t xml:space="preserve">"m.č. 106"       4,13</t>
  </si>
  <si>
    <t xml:space="preserve">"m.č. 108"     20,05</t>
  </si>
  <si>
    <t xml:space="preserve">"m.č. 109"       6,01</t>
  </si>
  <si>
    <t xml:space="preserve">"m.č. 110"     23,28</t>
  </si>
  <si>
    <t>80</t>
  </si>
  <si>
    <t>993111111</t>
  </si>
  <si>
    <t>Dovoz a odvoz lešení řadového do 10 km včetně naložení a složení</t>
  </si>
  <si>
    <t>987179495</t>
  </si>
  <si>
    <t>81</t>
  </si>
  <si>
    <t>993111119</t>
  </si>
  <si>
    <t>Příplatek k ceně dovozu a odvozu lešení řadového ZKD 10 km přes 10 km</t>
  </si>
  <si>
    <t>-1044257934</t>
  </si>
  <si>
    <t>* celková vzdálenost do 50 km</t>
  </si>
  <si>
    <t>282,473*4</t>
  </si>
  <si>
    <t>95</t>
  </si>
  <si>
    <t>Různé dokončovací konstrukce a práce pozemních staveb</t>
  </si>
  <si>
    <t>82</t>
  </si>
  <si>
    <t>952901111</t>
  </si>
  <si>
    <t>Vyčištění budov bytové a občanské výstavby při výšce podlaží do 4 m</t>
  </si>
  <si>
    <t>21715902</t>
  </si>
  <si>
    <t>* kompletní úklid</t>
  </si>
  <si>
    <t>998</t>
  </si>
  <si>
    <t>Přesun hmot</t>
  </si>
  <si>
    <t>83</t>
  </si>
  <si>
    <t>998011001</t>
  </si>
  <si>
    <t>Přesun hmot pro budovy zděné v do 6 m</t>
  </si>
  <si>
    <t>1477734782</t>
  </si>
  <si>
    <t>PSV</t>
  </si>
  <si>
    <t>Práce a dodávky PSV</t>
  </si>
  <si>
    <t>711</t>
  </si>
  <si>
    <t>Izolace proti vodě, vlhkosti a plynům</t>
  </si>
  <si>
    <t>84</t>
  </si>
  <si>
    <t>711111001</t>
  </si>
  <si>
    <t>Provedení izolace proti zemní vlhkosti vodorovné za studena nátěrem penetračním</t>
  </si>
  <si>
    <t>-1551978219</t>
  </si>
  <si>
    <t>* aplikace na podkladní betonovou desku</t>
  </si>
  <si>
    <t>17,0*8,10+3,75*0,99*2</t>
  </si>
  <si>
    <t>85</t>
  </si>
  <si>
    <t>711112001</t>
  </si>
  <si>
    <t>Provedení izolace proti zemní vlhkosti svislé za studena nátěrem penetračním</t>
  </si>
  <si>
    <t>703320960</t>
  </si>
  <si>
    <t>* skl. ST1a</t>
  </si>
  <si>
    <t>86</t>
  </si>
  <si>
    <t>11163150</t>
  </si>
  <si>
    <t>lak penetrační asfaltový</t>
  </si>
  <si>
    <t>925012828</t>
  </si>
  <si>
    <t xml:space="preserve">"na ploše vodorovné"    145,125*0,0003</t>
  </si>
  <si>
    <t xml:space="preserve">"na ploše svislé"                 26,558*0,00035</t>
  </si>
  <si>
    <t>87</t>
  </si>
  <si>
    <t>711141559</t>
  </si>
  <si>
    <t>Provedení izolace proti zemní vlhkosti pásy přitavením vodorovné NAIP</t>
  </si>
  <si>
    <t>-2013863342</t>
  </si>
  <si>
    <t>* 2x aplikace</t>
  </si>
  <si>
    <t>(17,0*8,10+3,75*0,99*2)*2</t>
  </si>
  <si>
    <t>88</t>
  </si>
  <si>
    <t>711142559</t>
  </si>
  <si>
    <t>Provedení izolace proti zemní vlhkosti pásy přitavením svislé NAIP</t>
  </si>
  <si>
    <t>1231428301</t>
  </si>
  <si>
    <t>89</t>
  </si>
  <si>
    <t>62856011</t>
  </si>
  <si>
    <t>pás asfaltový natavitelný modifikovaný SBS s vložkou z hliníkové fólie s textilií a spalitelnou PE fólií nebo jemnozrnným minerálním posypem na horním povrchu tl 4,0mm</t>
  </si>
  <si>
    <t>-2071778790</t>
  </si>
  <si>
    <t xml:space="preserve">"na ploše vodorovné"   290,25*1,1655</t>
  </si>
  <si>
    <t xml:space="preserve">"na ploše svislé"                26,558*1,2155</t>
  </si>
  <si>
    <t>90</t>
  </si>
  <si>
    <t>711161222</t>
  </si>
  <si>
    <t>Izolace proti zemní vlhkosti nopovou fólií s textilií svislá, nopek v 8,0 mm, tl do 0,6 mm - D+M</t>
  </si>
  <si>
    <t>641921075</t>
  </si>
  <si>
    <t>* ochrana TI pod terénem - skl. ST3</t>
  </si>
  <si>
    <t>91</t>
  </si>
  <si>
    <t>711161383</t>
  </si>
  <si>
    <t>Izolace proti zemní vlhkosti nopovou fólií ukončení horní lištou - D+M</t>
  </si>
  <si>
    <t>-957643149</t>
  </si>
  <si>
    <t>17,0*2+1,0*2+9,1*2</t>
  </si>
  <si>
    <t>92</t>
  </si>
  <si>
    <t>998711201</t>
  </si>
  <si>
    <t>Přesun hmot procentní pro izolace proti vodě, vlhkosti a plynům v objektech v do 6 m</t>
  </si>
  <si>
    <t>%</t>
  </si>
  <si>
    <t>-1250900250</t>
  </si>
  <si>
    <t>712</t>
  </si>
  <si>
    <t>Povlakové krytiny</t>
  </si>
  <si>
    <t>93</t>
  </si>
  <si>
    <t>712-001</t>
  </si>
  <si>
    <t xml:space="preserve">D+M, střešní hydroizolační fóliová krytina z měkčeného PVC tl. 2,0 mm s polyesterovou výztužnou vložkou určenou pro fixaci mechan. kotvením včetně aplikace všech detailů a potřebného klempířského oplechování - kompletní provedení </t>
  </si>
  <si>
    <t>291251245</t>
  </si>
  <si>
    <t xml:space="preserve">* včetně veškerých klempířských prvků </t>
  </si>
  <si>
    <t>* včetně opracování veškerých detailů</t>
  </si>
  <si>
    <t>* skl. SK2 - plochá střecha nad parkovacím stáním</t>
  </si>
  <si>
    <t>6,545*4,90</t>
  </si>
  <si>
    <t xml:space="preserve">"oplechování svislých stěn"    5,20</t>
  </si>
  <si>
    <t>712771221</t>
  </si>
  <si>
    <t>Provedení drenážní vrstvy vegetační střechy z plastových nopových fólií v nopů do 25 mm do 5°</t>
  </si>
  <si>
    <t>1811355278</t>
  </si>
  <si>
    <t>6,262*4,592</t>
  </si>
  <si>
    <t>69334152</t>
  </si>
  <si>
    <t>fólie profilovaná (nopová) perforovaná HDPE s hydroakumulační a drenážní funkcí do vegetačních střech s výškou nopů 20mm</t>
  </si>
  <si>
    <t>-303328236</t>
  </si>
  <si>
    <t>6,262*4,592*1,1025</t>
  </si>
  <si>
    <t>96</t>
  </si>
  <si>
    <t>712771271</t>
  </si>
  <si>
    <t>Provedení filtrační vrstvy vegetační střechy z textilií sklon do 5°</t>
  </si>
  <si>
    <t>-2146838244</t>
  </si>
  <si>
    <t>97</t>
  </si>
  <si>
    <t>69311020</t>
  </si>
  <si>
    <t>geotextilie netkaná separační, ochranná, filtrační, drenážní PP 130g/m2</t>
  </si>
  <si>
    <t>580128170</t>
  </si>
  <si>
    <t>6,262*4,592*1,1</t>
  </si>
  <si>
    <t>98</t>
  </si>
  <si>
    <t>712771301</t>
  </si>
  <si>
    <t>Provedení hydroakumulační vrstvy z lehčeného kameniva do 100 mm vegetační střechy sklon do 5°</t>
  </si>
  <si>
    <t>352880768</t>
  </si>
  <si>
    <t>99</t>
  </si>
  <si>
    <t>58761500</t>
  </si>
  <si>
    <t>kamenivo keramické lehké frakce 1/4</t>
  </si>
  <si>
    <t>-820338371</t>
  </si>
  <si>
    <t>6,262*4,592*0,07*1,05</t>
  </si>
  <si>
    <t>100</t>
  </si>
  <si>
    <t>712771321</t>
  </si>
  <si>
    <t>Provedení hydroakumulační vrstvy z hydrofilních minerálních pásů vegetační střechy sklon do 5°</t>
  </si>
  <si>
    <t>1036421798</t>
  </si>
  <si>
    <t>101</t>
  </si>
  <si>
    <t>63151495a</t>
  </si>
  <si>
    <t>deska tepelně izolační minerální plochých střech hydrofilní 70kPa λ=0,037 tl 30mm, vodní kapacita 45 l/m2, drenážní schopnost 1,48 l/ms</t>
  </si>
  <si>
    <t>1265294610</t>
  </si>
  <si>
    <t>6,262*4,592*1,05</t>
  </si>
  <si>
    <t>102</t>
  </si>
  <si>
    <t>712771551</t>
  </si>
  <si>
    <t>Výsadba vegetativních částí rostlin do 20 ks/m2 vegetační střechy sklon do 5°</t>
  </si>
  <si>
    <t>210623443</t>
  </si>
  <si>
    <t>103</t>
  </si>
  <si>
    <t>00572610</t>
  </si>
  <si>
    <t>sazenice trvalek pro vegetační střechy (Rozchodníky, netřesky, vybrané cibuloviny a hlíznaté rostliny)</t>
  </si>
  <si>
    <t>1131746074</t>
  </si>
  <si>
    <t>6,262*4,592*20</t>
  </si>
  <si>
    <t>104</t>
  </si>
  <si>
    <t>712311101</t>
  </si>
  <si>
    <t>Provedení povlakové krytiny střech do 10° za studena lakem penetračním nebo asfaltovým</t>
  </si>
  <si>
    <t>-624187874</t>
  </si>
  <si>
    <t>105</t>
  </si>
  <si>
    <t>712811101</t>
  </si>
  <si>
    <t>Provedení povlakové krytiny vytažením na konstrukce za studena nátěrem penetračním</t>
  </si>
  <si>
    <t>1339163610</t>
  </si>
  <si>
    <t xml:space="preserve">"aplikace na svislé stěny"    5,20</t>
  </si>
  <si>
    <t>106</t>
  </si>
  <si>
    <t>14829726</t>
  </si>
  <si>
    <t xml:space="preserve">"na ploše vodorovné"    28,755*0,0003</t>
  </si>
  <si>
    <t xml:space="preserve">"na ploše svislé"                  5,20*0,00035</t>
  </si>
  <si>
    <t>107</t>
  </si>
  <si>
    <t>712391172</t>
  </si>
  <si>
    <t>Provedení povlakové krytiny střech do 10° ochranné textilní vrstvy</t>
  </si>
  <si>
    <t>1984013040</t>
  </si>
  <si>
    <t>108</t>
  </si>
  <si>
    <t>69311014</t>
  </si>
  <si>
    <t>geotextilie tkaná PES 300/50kN/m</t>
  </si>
  <si>
    <t>-176497517</t>
  </si>
  <si>
    <t>6,262*4,592*1,155</t>
  </si>
  <si>
    <t>109</t>
  </si>
  <si>
    <t>712341559</t>
  </si>
  <si>
    <t>Provedení povlakové krytiny střech do 10° pásy NAIP přitavením v plné ploše</t>
  </si>
  <si>
    <t>2016014120</t>
  </si>
  <si>
    <t>* parozábrana</t>
  </si>
  <si>
    <t>110</t>
  </si>
  <si>
    <t>712841559</t>
  </si>
  <si>
    <t>Provedení povlakové krytiny vytažením na konstrukce pásy přitavením NAIP</t>
  </si>
  <si>
    <t>-1886701039</t>
  </si>
  <si>
    <t>111</t>
  </si>
  <si>
    <t>302188413</t>
  </si>
  <si>
    <t xml:space="preserve">"na ploše vodorovné"    28,755*1,1655</t>
  </si>
  <si>
    <t xml:space="preserve">"na ploše svislé"                 5,20*1,2155</t>
  </si>
  <si>
    <t>112</t>
  </si>
  <si>
    <t>998712201</t>
  </si>
  <si>
    <t>Přesun hmot procentní pro krytiny povlakové v objektech v do 6 m</t>
  </si>
  <si>
    <t>852675145</t>
  </si>
  <si>
    <t>713</t>
  </si>
  <si>
    <t>Izolace tepelné</t>
  </si>
  <si>
    <t>113</t>
  </si>
  <si>
    <t>713111121</t>
  </si>
  <si>
    <t>Montáž izolace tepelné spodem stropů s uchycením drátem rohoží, pásů, dílců, desek</t>
  </si>
  <si>
    <t>1395024941</t>
  </si>
  <si>
    <t>* skl. PH1 - zateplený podhled</t>
  </si>
  <si>
    <t>16,65*7,75+3,4*1,0*2</t>
  </si>
  <si>
    <t>* skl. PH1 - zateplený podhled - 2x montáž (celková tl. 240 mm)</t>
  </si>
  <si>
    <t>(17,0*8,1+3,75*1,0*2)*2</t>
  </si>
  <si>
    <t>114</t>
  </si>
  <si>
    <t>63148153</t>
  </si>
  <si>
    <t>deska tepelně izolační minerální univerzální λ=0,035 tl 80mm</t>
  </si>
  <si>
    <t>645377608</t>
  </si>
  <si>
    <t>(16,65*7,75+3,4*1,0*2)*1,05</t>
  </si>
  <si>
    <t>115</t>
  </si>
  <si>
    <t>63148155</t>
  </si>
  <si>
    <t>deska tepelně izolační minerální univerzální λ=0,035 tl 120mm</t>
  </si>
  <si>
    <t>-207027240</t>
  </si>
  <si>
    <t>(17,0*8,1+3,75*1,0*2)*2*1,05</t>
  </si>
  <si>
    <t>116</t>
  </si>
  <si>
    <t>713111124</t>
  </si>
  <si>
    <t>Montáž izolace tepelné spodem stropů nastřelením rohoží, pásů, dílců, desek</t>
  </si>
  <si>
    <t>-661085812</t>
  </si>
  <si>
    <t>117</t>
  </si>
  <si>
    <t>28376531</t>
  </si>
  <si>
    <t>deska izolační PIR s oboustrannou kompozitní fólií s hliníkovou vložkou pro šikmé střechy λ=0,022 tl 80mm</t>
  </si>
  <si>
    <t>-1243535651</t>
  </si>
  <si>
    <t>118</t>
  </si>
  <si>
    <t>713121111</t>
  </si>
  <si>
    <t>Montáž izolace tepelné podlah volně kladenými rohožemi, pásy, dílci, deskami 1 vrstva</t>
  </si>
  <si>
    <t>2092911940</t>
  </si>
  <si>
    <t>119</t>
  </si>
  <si>
    <t>28616309a</t>
  </si>
  <si>
    <t>deska systémová izolační s montážními výstupky, celková výška 33 mm</t>
  </si>
  <si>
    <t>663920377</t>
  </si>
  <si>
    <t xml:space="preserve">"m.č. 102"      14,32*1,05</t>
  </si>
  <si>
    <t xml:space="preserve">"m.č. 103"      16,63*1,05</t>
  </si>
  <si>
    <t xml:space="preserve">"m.č. 108"      20,05*1,05</t>
  </si>
  <si>
    <t xml:space="preserve">"m.č. 110"      23,28*1,05</t>
  </si>
  <si>
    <t xml:space="preserve">"m.č. 101"     15,25*1,05</t>
  </si>
  <si>
    <t xml:space="preserve">"m.č. 107"     14,96*1,05</t>
  </si>
  <si>
    <t xml:space="preserve">"m.č. 109"      6,01*1,05</t>
  </si>
  <si>
    <t xml:space="preserve">"m.č. 104"      5,81*1,05</t>
  </si>
  <si>
    <t xml:space="preserve">"m.č. 105"      6,32*1,05</t>
  </si>
  <si>
    <t xml:space="preserve">"m.č. 106"      4,13*1,05</t>
  </si>
  <si>
    <t>120</t>
  </si>
  <si>
    <t>713121111a</t>
  </si>
  <si>
    <t>Montáž izolace tepelné podlah kladenými rohožemi, pásy, dílci, deskami 1 vrstva - lepeny + mechanické kotvení k podkladu</t>
  </si>
  <si>
    <t>-386407557</t>
  </si>
  <si>
    <t>121</t>
  </si>
  <si>
    <t>28372361</t>
  </si>
  <si>
    <t>deska EPS 150 pro konstrukce s vysokým zatížením λ=0,035 tl 220mm</t>
  </si>
  <si>
    <t>-1035936579</t>
  </si>
  <si>
    <t>122</t>
  </si>
  <si>
    <t>713131141</t>
  </si>
  <si>
    <t xml:space="preserve">Montáž izolace tepelné stěn lepením celoplošně rohoží, pásů, dílců, desek </t>
  </si>
  <si>
    <t>-124001734</t>
  </si>
  <si>
    <t>* skl. ST3 - 2x aplikace</t>
  </si>
  <si>
    <t>(17,0*2+1,0*2+9,1*2)*0,85*2</t>
  </si>
  <si>
    <t>0,20*3,45*2</t>
  </si>
  <si>
    <t>123</t>
  </si>
  <si>
    <t>28376363</t>
  </si>
  <si>
    <t>deska perimetrická pro zateplení spodních staveb 200kPa λ=0,034 tl 200mm</t>
  </si>
  <si>
    <t>1483874282</t>
  </si>
  <si>
    <t>* skl. ST3</t>
  </si>
  <si>
    <t>(17,0*2+1,0*2+9,1*2)*0,85*1,05</t>
  </si>
  <si>
    <t>124</t>
  </si>
  <si>
    <t>28376349</t>
  </si>
  <si>
    <t>deska perimetrická pro zateplení spodních staveb 200kPa λ=0,034 tl 60mm</t>
  </si>
  <si>
    <t>801835146</t>
  </si>
  <si>
    <t>125</t>
  </si>
  <si>
    <t>63148152</t>
  </si>
  <si>
    <t>deska tepelně izolační minerální univerzální λ=0,035 tl 60mm</t>
  </si>
  <si>
    <t>1493760001</t>
  </si>
  <si>
    <t>0,20*3,45*2*1,05</t>
  </si>
  <si>
    <t>126</t>
  </si>
  <si>
    <t>713131245</t>
  </si>
  <si>
    <t>Montáž izolace tepelné stěn lepením celoplošně v kombinaci s mechanickým kotvením rohoží, pásů, dílců, desek tl přes 240 mm</t>
  </si>
  <si>
    <t>-1069278880</t>
  </si>
  <si>
    <t>127</t>
  </si>
  <si>
    <t>1120382788</t>
  </si>
  <si>
    <t>(17,0*2+1,0*2+9,1*2)*0,49*1,05</t>
  </si>
  <si>
    <t>128</t>
  </si>
  <si>
    <t>2018866220</t>
  </si>
  <si>
    <t>129</t>
  </si>
  <si>
    <t>713141321</t>
  </si>
  <si>
    <t>Montáž izolace tepelné střech plochých lepené asfaltem zplna, spádová vrstva</t>
  </si>
  <si>
    <t>-1581256261</t>
  </si>
  <si>
    <t>130</t>
  </si>
  <si>
    <t>28376142</t>
  </si>
  <si>
    <t>klín izolační spád do 5% EPS 150</t>
  </si>
  <si>
    <t>1580135655</t>
  </si>
  <si>
    <t>6,262*4,592*(0,02+0,078)/2*1,05</t>
  </si>
  <si>
    <t>131</t>
  </si>
  <si>
    <t>713291333</t>
  </si>
  <si>
    <t>Montáž izolace tepelné parotěsné zábrany podlah folií</t>
  </si>
  <si>
    <t>1295312073</t>
  </si>
  <si>
    <t>* skl. PH1 - aplikace pod záklop z OSB desek</t>
  </si>
  <si>
    <t>17,0*8,1+3,75*1,0*2</t>
  </si>
  <si>
    <t>132</t>
  </si>
  <si>
    <t>28329034</t>
  </si>
  <si>
    <t>fólie kontaktní (pouze na TI) difuzně propustná pro doplňkovou hydroizolační vrstvu, třívrstvá mikroporézní PP 115-121g/m2 s integrovanou samolepící páskou</t>
  </si>
  <si>
    <t>1691572725</t>
  </si>
  <si>
    <t>(17,0*8,1+3,75*1,0*2)*1,265</t>
  </si>
  <si>
    <t>133</t>
  </si>
  <si>
    <t>998713201</t>
  </si>
  <si>
    <t>Přesun hmot procentní pro izolace tepelné v objektech v do 6 m</t>
  </si>
  <si>
    <t>-2009664491</t>
  </si>
  <si>
    <t>721</t>
  </si>
  <si>
    <t>Zdravotechnika - ZTI a plynovod</t>
  </si>
  <si>
    <t>134</t>
  </si>
  <si>
    <t>721-0001</t>
  </si>
  <si>
    <t>D+M, ZTI a plynovod - dle samostatného položkového rozpočtu</t>
  </si>
  <si>
    <t>kpl</t>
  </si>
  <si>
    <t>1892146190</t>
  </si>
  <si>
    <t>135</t>
  </si>
  <si>
    <t>721279152</t>
  </si>
  <si>
    <t xml:space="preserve">Montáž hlavice ventilační DN 75 </t>
  </si>
  <si>
    <t>-1092010624</t>
  </si>
  <si>
    <t xml:space="preserve">"ozn. OS06"    1</t>
  </si>
  <si>
    <t>136</t>
  </si>
  <si>
    <t>62851026a</t>
  </si>
  <si>
    <t>odvětrání kanalizace s integrovanou PVC manžetou DN 70</t>
  </si>
  <si>
    <t>-1372995824</t>
  </si>
  <si>
    <t>* podrobnější popis - viz výpis ostatních výrobků</t>
  </si>
  <si>
    <t xml:space="preserve">"ozn. OS06"     1</t>
  </si>
  <si>
    <t>137</t>
  </si>
  <si>
    <t>721279153</t>
  </si>
  <si>
    <t xml:space="preserve">Montáž hlavice ventilační DN 100 </t>
  </si>
  <si>
    <t>-1575837437</t>
  </si>
  <si>
    <t xml:space="preserve">"ozn. OS07"    2</t>
  </si>
  <si>
    <t>138</t>
  </si>
  <si>
    <t>62851027a</t>
  </si>
  <si>
    <t>odvětrání kanalizace s integrovanou PVC manžetou DN 100</t>
  </si>
  <si>
    <t>-2093583253</t>
  </si>
  <si>
    <t xml:space="preserve">"ozn. OS07"   2</t>
  </si>
  <si>
    <t>139</t>
  </si>
  <si>
    <t>721279153a</t>
  </si>
  <si>
    <t xml:space="preserve">Montáž hlavice ventilační DN 125 - odvětrání radonu </t>
  </si>
  <si>
    <t>750319294</t>
  </si>
  <si>
    <t xml:space="preserve">"ozn. OS09"    1</t>
  </si>
  <si>
    <t>140</t>
  </si>
  <si>
    <t>62851028a</t>
  </si>
  <si>
    <t>odvětrávací komínek radonu s integrovanou PVC manžetou DN 125</t>
  </si>
  <si>
    <t>1872302691</t>
  </si>
  <si>
    <t xml:space="preserve">"ozn. OS09"   1</t>
  </si>
  <si>
    <t>731</t>
  </si>
  <si>
    <t xml:space="preserve">Ústřední vytápění </t>
  </si>
  <si>
    <t>141</t>
  </si>
  <si>
    <t>731-0001</t>
  </si>
  <si>
    <t>D+M, Ústřední vytápění - dle samostatného položkového rozpočtu</t>
  </si>
  <si>
    <t>-1666750039</t>
  </si>
  <si>
    <t>762</t>
  </si>
  <si>
    <t>Konstrukce tesařské</t>
  </si>
  <si>
    <t>142</t>
  </si>
  <si>
    <t>762083122</t>
  </si>
  <si>
    <t>Impregnace řeziva proti dřevokaznému hmyzu, houbám a plísním máčením třída ohrožení 3 a 4</t>
  </si>
  <si>
    <t>1063576953</t>
  </si>
  <si>
    <t xml:space="preserve">* skl. SK1 </t>
  </si>
  <si>
    <t xml:space="preserve">"prkenné bednění"    18,35*(5,80+5,35)*2*0,025*1,1</t>
  </si>
  <si>
    <t>* kontralatě 60/40 mm</t>
  </si>
  <si>
    <t>(5,80*18+5,35*18)*0,06*0,04*1,1</t>
  </si>
  <si>
    <t xml:space="preserve">"dřevěný rošt rovnoběžně s vazníky - rošt KVH 60x40 mm"    255,0*0,06*0,04*1,1</t>
  </si>
  <si>
    <t xml:space="preserve">"dřevěný rošt kolmo na vazníky - rošt KVH 80x80 mm"    272,0*0,08*0,08*1,1</t>
  </si>
  <si>
    <t>* skl. ST2a - štítová stěna s dřevěným obkladem</t>
  </si>
  <si>
    <t xml:space="preserve">"vodorovný dřevěný rošt - KVH 60x120 mm"     56,0*0,06*0,12*1,1</t>
  </si>
  <si>
    <t xml:space="preserve">"svislý dřevěný rošt - KVH 80x140 mm"      52,0*0,08*0,14*1,1</t>
  </si>
  <si>
    <t xml:space="preserve">"obklad střešní římsy"    ((5,77+5,31)*2*0,64+17,74*0,64)*2*0,04*0,04*1,1</t>
  </si>
  <si>
    <t xml:space="preserve">"střešní podhled - rošt KVH 60x40 mm"   8,76*1,62*2*0,06*0,04*1,1 </t>
  </si>
  <si>
    <t>143</t>
  </si>
  <si>
    <t>762341210</t>
  </si>
  <si>
    <t>Montáž bednění střech rovných a šikmých sklonu do 60° z hrubých prken na sraz tl do 32 mm</t>
  </si>
  <si>
    <t>1103994005</t>
  </si>
  <si>
    <t>* skl. SK1 - 2x montáž</t>
  </si>
  <si>
    <t>18,35*(5,80+5,35)*2</t>
  </si>
  <si>
    <t>144</t>
  </si>
  <si>
    <t>60515111</t>
  </si>
  <si>
    <t>řezivo jehličnaté boční prkno 20-30mm</t>
  </si>
  <si>
    <t>1839371348</t>
  </si>
  <si>
    <t>18,35*(5,80+5,35)*2*0,025*1,1</t>
  </si>
  <si>
    <t>145</t>
  </si>
  <si>
    <t>762341285a</t>
  </si>
  <si>
    <t>Montáž bednění střech rovných a šikmých sklonu do 60° z desek cementovláknitých</t>
  </si>
  <si>
    <t>1609411782</t>
  </si>
  <si>
    <t>146</t>
  </si>
  <si>
    <t>59030984a</t>
  </si>
  <si>
    <t>deska cementovláknitá tl 20 mm</t>
  </si>
  <si>
    <t>-660405616</t>
  </si>
  <si>
    <t xml:space="preserve">"střešní přesahy -štíty"    8,0*1,1</t>
  </si>
  <si>
    <t>147</t>
  </si>
  <si>
    <t>762342511</t>
  </si>
  <si>
    <t>Montáž kontralatí na podklad bez tepelné izolace</t>
  </si>
  <si>
    <t>-335326258</t>
  </si>
  <si>
    <t>* skl. SK1</t>
  </si>
  <si>
    <t>5,80*18+5,35*18</t>
  </si>
  <si>
    <t>148</t>
  </si>
  <si>
    <t>60514106</t>
  </si>
  <si>
    <t>řezivo jehličnaté lať pevnostní třída S10-13 průřez 40x60mm</t>
  </si>
  <si>
    <t>345136892</t>
  </si>
  <si>
    <t>149</t>
  </si>
  <si>
    <t>762395000</t>
  </si>
  <si>
    <t>Spojovací prostředky krovů, bednění, laťování, nadstřešních konstrukcí</t>
  </si>
  <si>
    <t>1896592805</t>
  </si>
  <si>
    <t xml:space="preserve">"prkenné bednění"    18,35*(5,80+5,35)*2*0,025</t>
  </si>
  <si>
    <t>(5,80*18+5,35*18)*0,06*0,04</t>
  </si>
  <si>
    <t xml:space="preserve">"střešní přesahy -štíty - deska cementovláknitá"    8,0*0,02</t>
  </si>
  <si>
    <t>150</t>
  </si>
  <si>
    <t>762421235a</t>
  </si>
  <si>
    <t>Montáž obložení stropu deskami cementovláknitými včetně povrchové úpravy</t>
  </si>
  <si>
    <t>-2124349633</t>
  </si>
  <si>
    <t xml:space="preserve">"obklad střešní římsy"    (5,77+5,31)*2*0,64+17,74*0,64</t>
  </si>
  <si>
    <t>151</t>
  </si>
  <si>
    <t>-2024227217</t>
  </si>
  <si>
    <t xml:space="preserve">"obklad střešní římsy"    ((5,77+5,31)*2*0,64+17,74*0,64)*1,1</t>
  </si>
  <si>
    <t>152</t>
  </si>
  <si>
    <t>762429001</t>
  </si>
  <si>
    <t>Montáž obložení stropu podkladový rošt</t>
  </si>
  <si>
    <t>1506234664</t>
  </si>
  <si>
    <t xml:space="preserve">"dřevěný rošt kolmo na vazníky - rošt KVH 80x80 mm"    272,0</t>
  </si>
  <si>
    <t xml:space="preserve">"dřevěný rošt rovnoběžně s vazníky - rošt KVH 60x40 mm"    255,0</t>
  </si>
  <si>
    <t xml:space="preserve">"obklad střešní římsy"    ((5,77+5,31)*2*0,64+17,74*0,64)*2</t>
  </si>
  <si>
    <t xml:space="preserve">"střešní podhled"   8,76*1,62*2</t>
  </si>
  <si>
    <t>153</t>
  </si>
  <si>
    <t>61223260</t>
  </si>
  <si>
    <t>hranol konstrukční KVH lepený průřezu 40x60-280mm nepohledový</t>
  </si>
  <si>
    <t>1316995441</t>
  </si>
  <si>
    <t>154</t>
  </si>
  <si>
    <t>61223263</t>
  </si>
  <si>
    <t>hranol konstrukční KVH lepený průřezu 80x80-280mm nepohledový</t>
  </si>
  <si>
    <t>1547391505</t>
  </si>
  <si>
    <t>155</t>
  </si>
  <si>
    <t>60514106a</t>
  </si>
  <si>
    <t>řezivo jehličnaté lať pevnostní třída S10-13 průřez 40x40mm</t>
  </si>
  <si>
    <t>-1628859712</t>
  </si>
  <si>
    <t>156</t>
  </si>
  <si>
    <t>762431235</t>
  </si>
  <si>
    <t>Montáž obložení stěn deskami cementovláknitými</t>
  </si>
  <si>
    <t>-372111773</t>
  </si>
  <si>
    <t>0,35*3,45*4</t>
  </si>
  <si>
    <t>0,10*3,45*2</t>
  </si>
  <si>
    <t>12,5*2</t>
  </si>
  <si>
    <t>157</t>
  </si>
  <si>
    <t>2138843707</t>
  </si>
  <si>
    <t>0,35*3,45*4*1,1</t>
  </si>
  <si>
    <t>0,10*3,45*2*1,1</t>
  </si>
  <si>
    <t>12,5*2*1,1</t>
  </si>
  <si>
    <t>158</t>
  </si>
  <si>
    <t>762439001</t>
  </si>
  <si>
    <t>Montáž obložení stěn podkladový rošt</t>
  </si>
  <si>
    <t>440406861</t>
  </si>
  <si>
    <t xml:space="preserve">"svislý dřevěný rošt - KVH 80x140 mm"      52,0</t>
  </si>
  <si>
    <t xml:space="preserve">"vodorovný dřevěný rošt - KVH 60x120 mm"     56,0</t>
  </si>
  <si>
    <t>159</t>
  </si>
  <si>
    <t>61223262</t>
  </si>
  <si>
    <t>hranol konstrukční KVH lepený průřezu 60x60-280mm nepohledový</t>
  </si>
  <si>
    <t>232956343</t>
  </si>
  <si>
    <t>160</t>
  </si>
  <si>
    <t>1386863689</t>
  </si>
  <si>
    <t>161</t>
  </si>
  <si>
    <t>762495000</t>
  </si>
  <si>
    <t>Spojovací prostředky pro montáž olištování, obložení stropů, střešních podhledů a stěn</t>
  </si>
  <si>
    <t>-1202324986</t>
  </si>
  <si>
    <t xml:space="preserve">"dřevěný rošt kolmo na vazníky - rošt KVH 80x80 mm"     136,0</t>
  </si>
  <si>
    <t xml:space="preserve">"dřevěný rošt rovnoběžně s vazníky - rošt KVH 60x40 mm"    136,0</t>
  </si>
  <si>
    <t xml:space="preserve">"svislý dřevěný rošt - KVH 80x140 mm"     25,0</t>
  </si>
  <si>
    <t xml:space="preserve">"vodorovný dřevěný rošt - KVH 60x120 mm"     25,0</t>
  </si>
  <si>
    <t xml:space="preserve">"střešní podhled - rošt KVH 60x40 mm"   8,76*1,62</t>
  </si>
  <si>
    <t>162</t>
  </si>
  <si>
    <t>762810047</t>
  </si>
  <si>
    <t>Záklop stropů z desek OSB tl 25 mm na pero a drážku šroubovaných na rošt</t>
  </si>
  <si>
    <t>133148455</t>
  </si>
  <si>
    <t>* skl. PH1</t>
  </si>
  <si>
    <t xml:space="preserve">"pochůzná plocha v podstřešním prostoru"    16,65*3,20</t>
  </si>
  <si>
    <t>163</t>
  </si>
  <si>
    <t>762810147a</t>
  </si>
  <si>
    <t>Záklop stropů z cementotřískových desek tl 24 mm na pero a drážku šroubovaných na rošt včetně pohledového povrchového nátěru ze spodní strany</t>
  </si>
  <si>
    <t>207273671</t>
  </si>
  <si>
    <t>6,80*5,40</t>
  </si>
  <si>
    <t>164</t>
  </si>
  <si>
    <t>762895000</t>
  </si>
  <si>
    <t>Spojovací prostředky pro montáž záklopu, stropnice a podbíjení</t>
  </si>
  <si>
    <t>1174156653</t>
  </si>
  <si>
    <t xml:space="preserve">"pochůzná plocha v podstřešním prostoru - OSB desky"    16,65*3,20*0,025</t>
  </si>
  <si>
    <t xml:space="preserve">"cementotříškové desky"     6,80*5,40*0,024</t>
  </si>
  <si>
    <t>165</t>
  </si>
  <si>
    <t>762-90001</t>
  </si>
  <si>
    <t>D+M, dřevěná atika přístřešku nad parkovacím stáním - 2x vodorovný hranol 100x60 mm nad sebou, mezi nimi podpěrné sloupky, ze 3 stran atiky včetně horní plochy opláštění cementotřískovou deskou tl. 24 mm - spád zajišťují dř. latě 60x40 mm rovněž opláštěné</t>
  </si>
  <si>
    <t>-1616307923</t>
  </si>
  <si>
    <t xml:space="preserve">"atika - přístřešek nad parkovacím stáním"    22,80</t>
  </si>
  <si>
    <t>166</t>
  </si>
  <si>
    <t>998762201</t>
  </si>
  <si>
    <t>Přesun hmot procentní pro kce tesařské v objektech v do 6 m</t>
  </si>
  <si>
    <t>-1131643626</t>
  </si>
  <si>
    <t>763</t>
  </si>
  <si>
    <t>Konstrukce suché výstavby</t>
  </si>
  <si>
    <t>167</t>
  </si>
  <si>
    <t>763111314a</t>
  </si>
  <si>
    <t>SDK příčka tl 100 mm, oboustranné opláštění dřevěnými biodeskami tl. 20 mm, nosné systémové profily s izolací EI 30 Rw do 45 dB</t>
  </si>
  <si>
    <t>-329475610</t>
  </si>
  <si>
    <t>* ozn. SD 05</t>
  </si>
  <si>
    <t xml:space="preserve">"mezi m.č. 101 a 110"      3,385*2,685-0,9*1,985 </t>
  </si>
  <si>
    <t>168</t>
  </si>
  <si>
    <t>763113351a</t>
  </si>
  <si>
    <t>SDK předstěna instalační tl 100 mm, nosné systémové profily, desky 2xDFRIH2 12,5 s izolací EI 90 Rw do 62 dB</t>
  </si>
  <si>
    <t>736800853</t>
  </si>
  <si>
    <t>* ozn. SD 04</t>
  </si>
  <si>
    <t xml:space="preserve">"m.č. 104"     2,34*2,40-1,0*0,625</t>
  </si>
  <si>
    <t xml:space="preserve">"m.č. 110"     3,60*0,86</t>
  </si>
  <si>
    <t>169</t>
  </si>
  <si>
    <t>763113351aa</t>
  </si>
  <si>
    <t>SDK předstěna instalační tl 150 mm, nosné systémové profily, desky 2xDFRIH2 12,5 s izolací EI 90 Rw do 62 dB</t>
  </si>
  <si>
    <t>1776918650</t>
  </si>
  <si>
    <t>* ozn. SD 03</t>
  </si>
  <si>
    <t xml:space="preserve">"m.č. 108"    3,40*2,685</t>
  </si>
  <si>
    <t>170</t>
  </si>
  <si>
    <t>763113351ab</t>
  </si>
  <si>
    <t>SDK předstěna instalační tl 175 mm, nosné systémové profily, desky 2xDFRIH2 12,5 s izolací EI 90 Rw do 62 dB</t>
  </si>
  <si>
    <t>874123527</t>
  </si>
  <si>
    <t>* ozn. SD 02</t>
  </si>
  <si>
    <t xml:space="preserve">"m.č. 106"     2,615*2,40</t>
  </si>
  <si>
    <t>171</t>
  </si>
  <si>
    <t>763113353a</t>
  </si>
  <si>
    <t>SDK předstěna instalační tl 200 mm, nosné systémové profily, desky 2xDFRIH2 12,5 s izolací EI 90 Rw do 62 dB</t>
  </si>
  <si>
    <t>-468238165</t>
  </si>
  <si>
    <t>* ozn. SD 01</t>
  </si>
  <si>
    <t xml:space="preserve">"m.č. 104"    2,615*2,40</t>
  </si>
  <si>
    <t>172</t>
  </si>
  <si>
    <t>763131421</t>
  </si>
  <si>
    <t>SDK podhled desky 2xA 12,5 bez izolace dvouvrstvá spodní kce profil CD+UD</t>
  </si>
  <si>
    <t>-391512545</t>
  </si>
  <si>
    <t>* skl. PH2</t>
  </si>
  <si>
    <t>173</t>
  </si>
  <si>
    <t>763131432</t>
  </si>
  <si>
    <t>SDK podhled deska 1xDF 15 bez izolace dvouvrstvá spodní kce profil CD+UD REI 90</t>
  </si>
  <si>
    <t>32626968</t>
  </si>
  <si>
    <t>174</t>
  </si>
  <si>
    <t>763131461</t>
  </si>
  <si>
    <t>SDK podhled desky 2xH2 12,5 bez izolace dvouvrstvá spodní kce profil CD+UD</t>
  </si>
  <si>
    <t>1431399958</t>
  </si>
  <si>
    <t>175</t>
  </si>
  <si>
    <t>763131751</t>
  </si>
  <si>
    <t>Montáž parotěsné zábrany do SDK podhledu</t>
  </si>
  <si>
    <t>5130236</t>
  </si>
  <si>
    <t>176</t>
  </si>
  <si>
    <t>28329276</t>
  </si>
  <si>
    <t>fólie PE vyztužená pro parotěsnou vrstvu (reakce na oheň - třída E) 140g/m2</t>
  </si>
  <si>
    <t>1189771197</t>
  </si>
  <si>
    <t xml:space="preserve">"m.č. 101"     15,25*1,1235</t>
  </si>
  <si>
    <t xml:space="preserve">"m.č. 102"     14,32*1,1235</t>
  </si>
  <si>
    <t xml:space="preserve">"m.č. 103"     16,63*1,1235</t>
  </si>
  <si>
    <t xml:space="preserve">"m.č. 104"       5,81*1,1235</t>
  </si>
  <si>
    <t xml:space="preserve">"m.č. 105"       6,32*1,1235</t>
  </si>
  <si>
    <t xml:space="preserve">"m.č. 106"       4,13*1,1235</t>
  </si>
  <si>
    <t xml:space="preserve">"m.č. 107"     14,96*1,1235</t>
  </si>
  <si>
    <t xml:space="preserve">"m.č. 108"     20,05*1,1235</t>
  </si>
  <si>
    <t xml:space="preserve">"m.č. 109"       6,01*1,1235</t>
  </si>
  <si>
    <t xml:space="preserve">"m.č. 110"     23,28*1,1235</t>
  </si>
  <si>
    <t>177</t>
  </si>
  <si>
    <t>763732114</t>
  </si>
  <si>
    <t>Montáž střešní konstrukce z příhradových vazníků konstrukční dl přes 9 do 12,5 m</t>
  </si>
  <si>
    <t>-1368836627</t>
  </si>
  <si>
    <t>10,05*18</t>
  </si>
  <si>
    <t>178</t>
  </si>
  <si>
    <t>60512201a</t>
  </si>
  <si>
    <t>příhradový vazník sedlový sušený impregnovaný dl do 12,5m</t>
  </si>
  <si>
    <t>-1199756390</t>
  </si>
  <si>
    <t>10,05*18*1,02</t>
  </si>
  <si>
    <t>179</t>
  </si>
  <si>
    <t>998763200</t>
  </si>
  <si>
    <t>Přesun hmot procentní pro dřevostavby v objektech v do 6 m</t>
  </si>
  <si>
    <t>41131988</t>
  </si>
  <si>
    <t>764</t>
  </si>
  <si>
    <t>Konstrukce klempířské</t>
  </si>
  <si>
    <t>180</t>
  </si>
  <si>
    <t>764121431</t>
  </si>
  <si>
    <t>Krytina střechy rovné drážkováním z tabulí z Al plechu sklonu do 30°</t>
  </si>
  <si>
    <t>-1108171700</t>
  </si>
  <si>
    <t>18,35*(5,80+5,35)</t>
  </si>
  <si>
    <t>181</t>
  </si>
  <si>
    <t>764212663</t>
  </si>
  <si>
    <t>Oplechování rovné okapové hrany z Pz s povrchovou úpravou rš 250 mm</t>
  </si>
  <si>
    <t>-1114565595</t>
  </si>
  <si>
    <t>* viz výpis klempířských výrobků - prvky střechy</t>
  </si>
  <si>
    <t xml:space="preserve">"ozn. KL10"      36,7</t>
  </si>
  <si>
    <t>182</t>
  </si>
  <si>
    <t>764214607a</t>
  </si>
  <si>
    <t>Oplechování horních ploch a atik bez rohů z Pz s povrch úpravou mechanicky kotvené rš 650 mm</t>
  </si>
  <si>
    <t>-1701410470</t>
  </si>
  <si>
    <t xml:space="preserve">"ozn. KL04"      24,80</t>
  </si>
  <si>
    <t>183</t>
  </si>
  <si>
    <t>764215646</t>
  </si>
  <si>
    <t>Příplatek za zvýšenou pracnost při oplechování rohů nadezdívek(atik)z Pz s povrch úprav rš přes 400 mm</t>
  </si>
  <si>
    <t>-717115317</t>
  </si>
  <si>
    <t xml:space="preserve">"ozn. KL04"     4</t>
  </si>
  <si>
    <t>184</t>
  </si>
  <si>
    <t>764222403</t>
  </si>
  <si>
    <t>Oplechování štítu závětrnou lištou z Al plechu rš 250 mm</t>
  </si>
  <si>
    <t>1822105346</t>
  </si>
  <si>
    <t xml:space="preserve">"ozn. KL13"      22,2</t>
  </si>
  <si>
    <t>185</t>
  </si>
  <si>
    <t>764223455</t>
  </si>
  <si>
    <t>Sněhový zachytávač krytiny z Al plechu průběžný jednotrubkový</t>
  </si>
  <si>
    <t>-1720094752</t>
  </si>
  <si>
    <t xml:space="preserve">"ozn. KL11"      18,3*6</t>
  </si>
  <si>
    <t>186</t>
  </si>
  <si>
    <t>764226444a</t>
  </si>
  <si>
    <t>Oplechování parapetů rovných celoplošně lepené z Al plechu eloxovaného do rš 300 mm</t>
  </si>
  <si>
    <t>898576816</t>
  </si>
  <si>
    <t>* podrobnější popis viz výpis klempířských prvků - tabulka venkovních parapetů</t>
  </si>
  <si>
    <t xml:space="preserve">"ozn. KL01"    1,00*3</t>
  </si>
  <si>
    <t xml:space="preserve">"ozn. KL02"    1,50</t>
  </si>
  <si>
    <t xml:space="preserve">"ozn. KL03"    1,75</t>
  </si>
  <si>
    <t>187</t>
  </si>
  <si>
    <t>764226465</t>
  </si>
  <si>
    <t>Příplatek za zvýšenou pracnost oplechování rohů parapetů rovných z Al plechu rš do 400 mm</t>
  </si>
  <si>
    <t>1235008673</t>
  </si>
  <si>
    <t xml:space="preserve">"ozn. KL01"    3*2</t>
  </si>
  <si>
    <t xml:space="preserve">"ozn. KL02"    2</t>
  </si>
  <si>
    <t xml:space="preserve">"ozn. KL03"    2</t>
  </si>
  <si>
    <t>188</t>
  </si>
  <si>
    <t>764511602</t>
  </si>
  <si>
    <t>Žlab podokapní půlkruhový z Pz s povrchovou úpravou rš 330 mm</t>
  </si>
  <si>
    <t>-846594153</t>
  </si>
  <si>
    <t xml:space="preserve">"ozn. KL09"      36,7</t>
  </si>
  <si>
    <t>189</t>
  </si>
  <si>
    <t>764511622</t>
  </si>
  <si>
    <t>Roh nebo kout půlkruhového podokapního žlabu z Pz s povrchovou úpravou rš 330 mm</t>
  </si>
  <si>
    <t>-458233981</t>
  </si>
  <si>
    <t xml:space="preserve">"ozn. KL09"      4</t>
  </si>
  <si>
    <t>190</t>
  </si>
  <si>
    <t>764521444</t>
  </si>
  <si>
    <t>Kotlík oválný (trychtýřový) pro podokapní žlaby z Al plechu 330/100 mm</t>
  </si>
  <si>
    <t>-953743350</t>
  </si>
  <si>
    <t>191</t>
  </si>
  <si>
    <t>764522467a</t>
  </si>
  <si>
    <t>Pohledové (krycí) oplechování žlabu navazující na tvar a spád střechy z Al plechu rš 760 mm</t>
  </si>
  <si>
    <t>608731526</t>
  </si>
  <si>
    <t xml:space="preserve">"ozn. KL08"      36,7</t>
  </si>
  <si>
    <t>192</t>
  </si>
  <si>
    <t>764528422</t>
  </si>
  <si>
    <t>Svody kruhové včetně objímek, kolen, odskoků z Al plechu průměru 100 mm</t>
  </si>
  <si>
    <t>-967854538</t>
  </si>
  <si>
    <t xml:space="preserve">"ozn. KL05"      3,00</t>
  </si>
  <si>
    <t xml:space="preserve">"ozn. KL06"      3,00</t>
  </si>
  <si>
    <t xml:space="preserve">"ozn. KL07"      3,00</t>
  </si>
  <si>
    <t>193</t>
  </si>
  <si>
    <t>998764201</t>
  </si>
  <si>
    <t>Přesun hmot procentní pro konstrukce klempířské v objektech v do 6 m</t>
  </si>
  <si>
    <t>314424707</t>
  </si>
  <si>
    <t>765</t>
  </si>
  <si>
    <t>Krytina skládaná</t>
  </si>
  <si>
    <t>194</t>
  </si>
  <si>
    <t>765111203a</t>
  </si>
  <si>
    <t>Montáž krytiny okapní jednoduchá větrací mřížka</t>
  </si>
  <si>
    <t>-1694013965</t>
  </si>
  <si>
    <t xml:space="preserve">"provětrávací štěrbina"     9*2</t>
  </si>
  <si>
    <t>195</t>
  </si>
  <si>
    <t>59244119</t>
  </si>
  <si>
    <t>mřížka ochranná větrací v 67 mm</t>
  </si>
  <si>
    <t>54288928</t>
  </si>
  <si>
    <t xml:space="preserve">"provětrávací štěrbina"     9*2*1,05</t>
  </si>
  <si>
    <t>196</t>
  </si>
  <si>
    <t>765191023</t>
  </si>
  <si>
    <t>Montáž pojistné hydroizolační nebo parotěsné kladené ve sklonu přes 20° s lepenými spoji na bednění</t>
  </si>
  <si>
    <t>-787492948</t>
  </si>
  <si>
    <t>197</t>
  </si>
  <si>
    <t>28329043</t>
  </si>
  <si>
    <t>fólie PUR/PP difuzně propustná s nakašírovanou PP strukturovanou rohoží v 8 mm pod hladkou plechovou krytinu, integrovaná samolepící páska, 380 g/m2</t>
  </si>
  <si>
    <t>-1763868319</t>
  </si>
  <si>
    <t xml:space="preserve">"difúzní fólie"     18,35*(5,80+5,35)*1,1</t>
  </si>
  <si>
    <t>198</t>
  </si>
  <si>
    <t>28329089a</t>
  </si>
  <si>
    <t>fólie hydroizolační pro DHV (reakce na oheň - třída B) 210g/m2</t>
  </si>
  <si>
    <t>1450764623</t>
  </si>
  <si>
    <t xml:space="preserve">"pojistná hydroizolace"     18,35*(5,80+5,35)*1,1</t>
  </si>
  <si>
    <t>199</t>
  </si>
  <si>
    <t>765191031</t>
  </si>
  <si>
    <t>Lepení těsnících pásků pod kontralatě</t>
  </si>
  <si>
    <t>944992380</t>
  </si>
  <si>
    <t>200</t>
  </si>
  <si>
    <t>28355058</t>
  </si>
  <si>
    <t xml:space="preserve">páska těsnící jednostranně lepící pěnová pod kontralatě </t>
  </si>
  <si>
    <t>1888447614</t>
  </si>
  <si>
    <t>(5,80*18+5,35*18)*1,1</t>
  </si>
  <si>
    <t>201</t>
  </si>
  <si>
    <t>998765201</t>
  </si>
  <si>
    <t>Přesun hmot procentní pro krytiny skládané v objektech v do 6 m</t>
  </si>
  <si>
    <t>-437598544</t>
  </si>
  <si>
    <t>766</t>
  </si>
  <si>
    <t>Konstrukce truhlářské</t>
  </si>
  <si>
    <t>202</t>
  </si>
  <si>
    <t>766-10001</t>
  </si>
  <si>
    <t xml:space="preserve">D+M - dveře vnitřní dřevěné 900x2100 mm, plné, jednokřídlové, L/P,  padací práh, zárubeň dřevěná obložková bezfalcová, laminát HPL, tl. stěny 195 mm, rozetové kování, klika/klika </t>
  </si>
  <si>
    <t>-1565302069</t>
  </si>
  <si>
    <t>* podrobný popis viz tabulka dveří</t>
  </si>
  <si>
    <t xml:space="preserve">"ozn. D1 - levé"       1</t>
  </si>
  <si>
    <t xml:space="preserve">"ozn. D2 - pravé"     1</t>
  </si>
  <si>
    <t>203</t>
  </si>
  <si>
    <t>766-10002</t>
  </si>
  <si>
    <t xml:space="preserve">D+M - dveře vnitřní dřevěné 900x2100 mm, plné, jednokřídlové, P,  bez prahu, zárubeň dřevěná obložková bezfalcová, laminát HPL, tl. stěny 135 mm, rozetové kování, klika/klika , zámek pro WC</t>
  </si>
  <si>
    <t>-907532539</t>
  </si>
  <si>
    <t xml:space="preserve">"ozn. D3 - pravé"     1</t>
  </si>
  <si>
    <t>204</t>
  </si>
  <si>
    <t>766-10003</t>
  </si>
  <si>
    <t xml:space="preserve">D+M - dveře vnitřní dřevěné 900x2100 mm, plné, jednokřídlové, P,  bez prahu, zárubeň dřevěná obložková bezfalcová, laminát HPL, tl. stěny 135 mm, rozetové kování, klika/klika </t>
  </si>
  <si>
    <t>-1204458299</t>
  </si>
  <si>
    <t xml:space="preserve">"ozn. D4 - pravé"     1</t>
  </si>
  <si>
    <t>205</t>
  </si>
  <si>
    <t>766-10004</t>
  </si>
  <si>
    <t xml:space="preserve">D+M - dveře vnitřní dřevěné 800x2100 mm, plné, jednokřídlové, P,  padací práh, zárubeň dřevěná obložková bezfalcová, laminát HPL, tl. stěny 135 mm, rozetové kování, koule/klika </t>
  </si>
  <si>
    <t>-1943487140</t>
  </si>
  <si>
    <t xml:space="preserve">"ozn. D5 - pravé"     1</t>
  </si>
  <si>
    <t>206</t>
  </si>
  <si>
    <t>766-10005</t>
  </si>
  <si>
    <t xml:space="preserve">D+M - dveře vnitřní dřevěné 700x2100 mm, plné, jednokřídlové, L,  bez prahu, zárubeň dřevěná obložková bezfalcová, laminát HPL, tl. stěny 135 mm, rozetové kování, klika/klika , zámek pro WC</t>
  </si>
  <si>
    <t>-440370622</t>
  </si>
  <si>
    <t xml:space="preserve">"ozn. D6 - levé"     1</t>
  </si>
  <si>
    <t>207</t>
  </si>
  <si>
    <t>766-10006</t>
  </si>
  <si>
    <t xml:space="preserve">D+M - dveře vnitřní dřevěné 800x2100 mm, plné, jednokřídlové, P,  bez prahu, zárubeň dřevěná obložková bezfalcová, laminát HPL, tl. stěny 135 mm, rozetové kování, klika/klika </t>
  </si>
  <si>
    <t>-1962739994</t>
  </si>
  <si>
    <t xml:space="preserve">"ozn. D7 - pravé"     1</t>
  </si>
  <si>
    <t>208</t>
  </si>
  <si>
    <t>766-10007</t>
  </si>
  <si>
    <t xml:space="preserve">D+M - dveře vnitřní dřevěné 800x2100 mm, plné, jednokřídlové, P,  bez prahu, zárubeň dřevěná obložková bezfalcová, laminát HPL, tl. stěny 195 mm, rozetové kování, klika/klika </t>
  </si>
  <si>
    <t>708842390</t>
  </si>
  <si>
    <t xml:space="preserve">"ozn. D8 - pravé"     1</t>
  </si>
  <si>
    <t>209</t>
  </si>
  <si>
    <t>766-10008</t>
  </si>
  <si>
    <t xml:space="preserve">D+M - dveře vnitřní dřevěné 900x2100 mm, prosklené, dvoukřídlové, L, s fixním bočním světlíkem a s fixním nadsvětlíkem, bez prahu, zárubeň dřevěná rámová, dýhované, tl. stěny 100 mm, rozetové kování, klika/klika </t>
  </si>
  <si>
    <t>261061308</t>
  </si>
  <si>
    <t xml:space="preserve">"ozn. D9 - levé"     1</t>
  </si>
  <si>
    <t>210</t>
  </si>
  <si>
    <t>766-10009</t>
  </si>
  <si>
    <t>D+M - dveře vnější dřevohliníkové 900x2240 mm, plné, jednokřídlové, L, tepelně izolační, Ud=max. 1,2 W/m2K, osazení na kompozitivní úhelníky, bezpečnostní štítové kování, madlo/klika, systémový bezbariérový práh s přerušeným tepelným mostem</t>
  </si>
  <si>
    <t>185674850</t>
  </si>
  <si>
    <t>"otvor 1050x2315 mm</t>
  </si>
  <si>
    <t xml:space="preserve">"ozn. VD1 - levé"     1</t>
  </si>
  <si>
    <t>211</t>
  </si>
  <si>
    <t>766-10010</t>
  </si>
  <si>
    <t>D+M - dveře vnější dřevohliníkové 900x2240 mm, plné, L, s fixním bočním proskleným světlíkem, tepelně izolační, Ud=max. 1,2 W/m2K, osazení na kompoz. úhelníky, bezpečn. štítové kování, madlo/klika, systém. bezbariérový práh s přerušeným tepelným mostem</t>
  </si>
  <si>
    <t>895254281</t>
  </si>
  <si>
    <t>"otvor 1500x2315 mm</t>
  </si>
  <si>
    <t xml:space="preserve">"ozn. VD2 - levé"     1</t>
  </si>
  <si>
    <t>212</t>
  </si>
  <si>
    <t>766-10011</t>
  </si>
  <si>
    <t>-1878626084</t>
  </si>
  <si>
    <t xml:space="preserve">"ozn. VD3 - levé"     1</t>
  </si>
  <si>
    <t>213</t>
  </si>
  <si>
    <t>766231113</t>
  </si>
  <si>
    <t>Montáž sklápěcích půdních schodů</t>
  </si>
  <si>
    <t>-696051810</t>
  </si>
  <si>
    <t xml:space="preserve">"ozn. OS01"     1</t>
  </si>
  <si>
    <t>214</t>
  </si>
  <si>
    <t>61233173a</t>
  </si>
  <si>
    <t>schody půdní stahovací kovové protipožární 900x700 mm, dřevěné víko s tepelnou izolací a pozinkovaným plechem</t>
  </si>
  <si>
    <t>503830391</t>
  </si>
  <si>
    <t>215</t>
  </si>
  <si>
    <t>766417421</t>
  </si>
  <si>
    <t>Montáž provětrávané fasády pl přes 5 m2 z dřevěných profilů š přes 60 do 80 mm tl do 20 mm</t>
  </si>
  <si>
    <t>1700206085</t>
  </si>
  <si>
    <t>* ozn. ST2 + ST2a</t>
  </si>
  <si>
    <t xml:space="preserve">     "ostění"    15,01*0,28</t>
  </si>
  <si>
    <t xml:space="preserve">     "ostění"    15,81*0,28</t>
  </si>
  <si>
    <t xml:space="preserve">"pohled západní"      9,435*2,87+9,435*2,41/2-8,1</t>
  </si>
  <si>
    <t xml:space="preserve">    "ostění"    12,76*0,28</t>
  </si>
  <si>
    <t>216</t>
  </si>
  <si>
    <t>60514114aa</t>
  </si>
  <si>
    <t>řezivo jehličnaté lať impregnovaná, rozměr latě 70x19 mm (sibiřský - evropský modřín), zaoblené hrany max. 2 mm, mezery max. 10 mm</t>
  </si>
  <si>
    <t>2113947963</t>
  </si>
  <si>
    <t xml:space="preserve">"pohled jižní"   ((17,74+1,0*2)*2,87-13,31)*14,29*0,07*0,019*1,13</t>
  </si>
  <si>
    <t xml:space="preserve">     "ostění"    15,01*0,28*14,29*0,07*0,019*1,13</t>
  </si>
  <si>
    <t xml:space="preserve">"pohled východní"    (9,435*2,87+9,435*2,41/2-7,78)*14,29*0,07*0,019*1,13</t>
  </si>
  <si>
    <t xml:space="preserve">     "ostění"    15,81*0,28*14,29*0,07*0,019*1,13</t>
  </si>
  <si>
    <t xml:space="preserve">"pohled západní"   (9,435*2,87+9,435*2,41/2-8,1)*14,29*0,07*0,019*1,13</t>
  </si>
  <si>
    <t xml:space="preserve">    "ostění"    12,76*0,28*14,29*0,07*0,019*1,13</t>
  </si>
  <si>
    <t>217</t>
  </si>
  <si>
    <t>766417513</t>
  </si>
  <si>
    <t>Montáž podkladového roštu dvojitého pro montáž dřevěných svislých profilů provětrávané fasády</t>
  </si>
  <si>
    <t>-314884406</t>
  </si>
  <si>
    <t>*dvojitý podkladový rošt</t>
  </si>
  <si>
    <t xml:space="preserve">"pohled jižní"   ((17,74+1,0*2)*2,87-13,31)*2,1</t>
  </si>
  <si>
    <t xml:space="preserve">     "ostění"    15,01*0,28*2,1</t>
  </si>
  <si>
    <t xml:space="preserve">"pohled východní"    (9,435*2,87+9,435*2,41/2-7,78)*2,1</t>
  </si>
  <si>
    <t xml:space="preserve">     "ostění"    15,81*0,28*2,1</t>
  </si>
  <si>
    <t xml:space="preserve">"pohled západní"   (9,435*2,87+9,435*2,41/2-8,1)*2,1</t>
  </si>
  <si>
    <t xml:space="preserve">    "ostění"    12,76*0,28*2,1</t>
  </si>
  <si>
    <t>218</t>
  </si>
  <si>
    <t>60514114a</t>
  </si>
  <si>
    <t>řezivo jehličnaté lať impregnovaná dl 4 m (sibiřský - evropský modřín)</t>
  </si>
  <si>
    <t>-1843758198</t>
  </si>
  <si>
    <t>* dvojitý podkladový rošt</t>
  </si>
  <si>
    <t xml:space="preserve">"pohled jižní"   ((17,74+1,0*2)*2,87-13,31)*2,1*2*0,06*0,04*1,1</t>
  </si>
  <si>
    <t xml:space="preserve">     "ostění"    15,01*0,28*2,1*2*0,06*0,04*1,1</t>
  </si>
  <si>
    <t xml:space="preserve">"pohled východní"    (9,435*2,87+9,435*2,41/2-7,78)*2,1*2*0,06*0,04*1,1</t>
  </si>
  <si>
    <t xml:space="preserve">     "ostění"    15,81*0,28*2,1*2*0,06*0,04*1,1</t>
  </si>
  <si>
    <t xml:space="preserve">"pohled západní"   (9,435*2,87+9,435*2,41/2-8,1)*2,1*2*0,06*0,04*1,1</t>
  </si>
  <si>
    <t xml:space="preserve">    "ostění"    12,76*0,28*2,1*2*0,06*0,04*1,1</t>
  </si>
  <si>
    <t>219</t>
  </si>
  <si>
    <t>766417513a</t>
  </si>
  <si>
    <t>Montáž podkladového roštu dvojitého pro montáž dřevěných profilů střešního podhledu</t>
  </si>
  <si>
    <t>-342873348</t>
  </si>
  <si>
    <t xml:space="preserve">"střešní podhled"   8,76*1,62*2,1</t>
  </si>
  <si>
    <t>220</t>
  </si>
  <si>
    <t>-810641003</t>
  </si>
  <si>
    <t xml:space="preserve">"střešní podhled"   8,76*1,62*2,1*2*0,06*0,04*1,1</t>
  </si>
  <si>
    <t>221</t>
  </si>
  <si>
    <t>766417523</t>
  </si>
  <si>
    <t>Montáž difúzní paropropustné fólie pro dřevěnou provětrávanou fasádu s lepenými přesahy</t>
  </si>
  <si>
    <t>-1849075677</t>
  </si>
  <si>
    <t>222</t>
  </si>
  <si>
    <t>28329030</t>
  </si>
  <si>
    <t>fólie kontaktní difuzně propustná pro doplňkovou hydroizolační vrstvu, monolitická třívrstvá PES/PP 150-160g/m2, integrovaná samolepící páska</t>
  </si>
  <si>
    <t>2024619351</t>
  </si>
  <si>
    <t xml:space="preserve">"dodávka fólie"     116,563*1,111</t>
  </si>
  <si>
    <t>223</t>
  </si>
  <si>
    <t>766421222a</t>
  </si>
  <si>
    <t>Montáž obložení střešních podhledů z dřevěných profilů š přes 60 do 80 mm</t>
  </si>
  <si>
    <t>-97678775</t>
  </si>
  <si>
    <t xml:space="preserve">"střešní podhled"   8,76*1,62</t>
  </si>
  <si>
    <t>224</t>
  </si>
  <si>
    <t>-1893048229</t>
  </si>
  <si>
    <t xml:space="preserve">"střešní podhled"   8,76*1,62*14,29*0,07*0,019*1,13</t>
  </si>
  <si>
    <t>225</t>
  </si>
  <si>
    <t>766621011a</t>
  </si>
  <si>
    <t>Montáž dřevěných oken plochy přes 1 m2 pevných výšky do 1,5 m_předsazená montáž na kompozitivní úhelníky</t>
  </si>
  <si>
    <t>2120142921</t>
  </si>
  <si>
    <t>* ozn. 05</t>
  </si>
  <si>
    <t xml:space="preserve">"rozměr 1,75x1,44 m, 1 ks"     1,75*1,44    </t>
  </si>
  <si>
    <t>226</t>
  </si>
  <si>
    <t>61110003</t>
  </si>
  <si>
    <t>ozn. 05_okno dřevěné s fixním zasklením trojsklo přes plochu 1m2 do v 1,5m</t>
  </si>
  <si>
    <t>582531135</t>
  </si>
  <si>
    <t>* podrobná specifikace - viz tabulka oken</t>
  </si>
  <si>
    <t>* jednokřídlé (fixní)</t>
  </si>
  <si>
    <t>* Ug=max. 0,70 W/m2K</t>
  </si>
  <si>
    <t>* Uw=max. 0,90 W/m2K</t>
  </si>
  <si>
    <t>* vnější barva smrk / vnitřní barva smrk</t>
  </si>
  <si>
    <t>227</t>
  </si>
  <si>
    <t>766621211a</t>
  </si>
  <si>
    <t>Montáž dřevohliníkových oken plochy přes 1 m2 otevíravých výšky do 1,5 m_předsazená montáž na kompozitivní úhelníky</t>
  </si>
  <si>
    <t>588766972</t>
  </si>
  <si>
    <t>* ozn. 02</t>
  </si>
  <si>
    <t xml:space="preserve">"rozměr 1,50x1,25 m, 1 ks"     1,50*1,25    </t>
  </si>
  <si>
    <t>228</t>
  </si>
  <si>
    <t>61124017</t>
  </si>
  <si>
    <t>ozn. 02_okno dřevohliníkové otevíravé/sklopné trojsklo přes plochu 1m2 do v 1,5m</t>
  </si>
  <si>
    <t>-964936976</t>
  </si>
  <si>
    <t>* jednokřídlé (otevíravé, sklopné)</t>
  </si>
  <si>
    <t>* vnější barva antracitově šedá RAL 7016 / vnitřní barva smrk</t>
  </si>
  <si>
    <t>229</t>
  </si>
  <si>
    <t>766621212a</t>
  </si>
  <si>
    <t>Montáž dřevohliníkových oken plochy přes 1 m2 otevíravých/pevných výšky do 2,5 m_předsazená montáž na kompozitivní úhelníky</t>
  </si>
  <si>
    <t>-59134731</t>
  </si>
  <si>
    <t>* ozn. 01</t>
  </si>
  <si>
    <t xml:space="preserve">"rozměr 4,25x2,315 m, 1 ks"     4,25*2,315    </t>
  </si>
  <si>
    <t>* ozn. 03</t>
  </si>
  <si>
    <t xml:space="preserve">"rozměr 2,50x2,315 m, 1 ks"     2,50*2,315</t>
  </si>
  <si>
    <t>* ozn. 04</t>
  </si>
  <si>
    <t xml:space="preserve">"rozměr 1,00x2,315 m, 1 ks"     1,00*2,315</t>
  </si>
  <si>
    <t>230</t>
  </si>
  <si>
    <t>61124018a</t>
  </si>
  <si>
    <t>ozn. 01_okno dřevohliníkové otevíravé/sklopné/pevné trojsklo přes plochu 1m2 v 1,5-2,5m</t>
  </si>
  <si>
    <t>-155154862</t>
  </si>
  <si>
    <t>* sestava = jednokřídlé/fixní/jednokřídlé (otevíravé, sklopné/fixní/otevíravé, sklopné)</t>
  </si>
  <si>
    <t>231</t>
  </si>
  <si>
    <t>61124018b</t>
  </si>
  <si>
    <t>ozn. 03_okno dřevohliníkové otevíravé/sklopné/pevné trojsklo přes plochu 1m2 v 1,5-2,5m</t>
  </si>
  <si>
    <t>1355104833</t>
  </si>
  <si>
    <t>* sestava = fixní/jednokřídlé (fixní/otevíravé, sklopné)</t>
  </si>
  <si>
    <t>232</t>
  </si>
  <si>
    <t>61124018c</t>
  </si>
  <si>
    <t>ozn. 04_okno dřevohliníkové otevíravé/sklopné trojsklo přes plochu 1m2 v 1,5-2,5m</t>
  </si>
  <si>
    <t>1316820954</t>
  </si>
  <si>
    <t>233</t>
  </si>
  <si>
    <t>766621622a</t>
  </si>
  <si>
    <t>Montáž dřevěných oken plochy do 1 m2_předsazená montáž na kompozitivní úhelníky</t>
  </si>
  <si>
    <t>1441603908</t>
  </si>
  <si>
    <t>* ozn. 06</t>
  </si>
  <si>
    <t xml:space="preserve">"rozměr 1,00x0,625 m, 3 ks"     3</t>
  </si>
  <si>
    <t>234</t>
  </si>
  <si>
    <t>61110009</t>
  </si>
  <si>
    <t>ozn. 06_okno dřevěné sklopné trojsklo do plochy 1m2</t>
  </si>
  <si>
    <t>145667524</t>
  </si>
  <si>
    <t xml:space="preserve">"rozměr 1,00x0,625 m, 3 ks"    1,00*0,625*3</t>
  </si>
  <si>
    <t>* jednokřídlé (sklopné)</t>
  </si>
  <si>
    <t>235</t>
  </si>
  <si>
    <t>766629631</t>
  </si>
  <si>
    <t>Montáž těsnění připojovací spáry ostění nebo nadpraží komprimační páskou</t>
  </si>
  <si>
    <t>6461354</t>
  </si>
  <si>
    <t>* vnější spára</t>
  </si>
  <si>
    <t>4,25*2+2,315*2+1,5*2+1,25*2+2,5*2+2,315*2+1,0*2+2,315*2+1,75*2+1,44*2+1,0*6+0,625*6</t>
  </si>
  <si>
    <t>1,05*2+2,315*2+1,50*2+2,315*4</t>
  </si>
  <si>
    <t>236</t>
  </si>
  <si>
    <t>59071026</t>
  </si>
  <si>
    <t>páska okenní těsnící měkčený pěnový PUR impregnovaná s integrovanou páskou 8-33x58mm</t>
  </si>
  <si>
    <t>-394854406</t>
  </si>
  <si>
    <t xml:space="preserve">"dodávka"    70,01*1,1</t>
  </si>
  <si>
    <t>237</t>
  </si>
  <si>
    <t>766629651</t>
  </si>
  <si>
    <t>Montáž těsnění připojovací spáry ostění nebo nadpraží těsnící fólií</t>
  </si>
  <si>
    <t>-1342494751</t>
  </si>
  <si>
    <t>* vnitřní spára</t>
  </si>
  <si>
    <t>238</t>
  </si>
  <si>
    <t>28355025</t>
  </si>
  <si>
    <t>fólie těsnící š 90mm pro vnitřní parotěsnou připojovací spáru otvorových výplní při předsazené montáži</t>
  </si>
  <si>
    <t>-1421166049</t>
  </si>
  <si>
    <t>239</t>
  </si>
  <si>
    <t>766694116</t>
  </si>
  <si>
    <t>Montáž parapetních desek dřevěných nebo plastových š do 30 cm</t>
  </si>
  <si>
    <t>1933539474</t>
  </si>
  <si>
    <t xml:space="preserve">"ozn. TR01"    1,00*2</t>
  </si>
  <si>
    <t xml:space="preserve">"ozn. TR03"    1,50</t>
  </si>
  <si>
    <t xml:space="preserve">"ozn. TR04"    1,75</t>
  </si>
  <si>
    <t>240</t>
  </si>
  <si>
    <t>60794101a</t>
  </si>
  <si>
    <t>parapet dřevotřískový vnitřní povrch laminátový š 210mm</t>
  </si>
  <si>
    <t>-934648632</t>
  </si>
  <si>
    <t>* podrobný popis viz výpis truhlářských výrobků - tabulka vnitřních parapetů</t>
  </si>
  <si>
    <t>241</t>
  </si>
  <si>
    <t>766694126</t>
  </si>
  <si>
    <t>Montáž parapetních desek dřevěných nebo plastových š přes 30 cm</t>
  </si>
  <si>
    <t>1167159345</t>
  </si>
  <si>
    <t xml:space="preserve">"ozn. TR02"   1,0</t>
  </si>
  <si>
    <t>242</t>
  </si>
  <si>
    <t>60794103a</t>
  </si>
  <si>
    <t>parapet dřevotřískový vnitřní povrch laminátový š 310mm</t>
  </si>
  <si>
    <t>-870516161</t>
  </si>
  <si>
    <t>243</t>
  </si>
  <si>
    <t>766-90111</t>
  </si>
  <si>
    <t>D+M, kuchyňská linka vč. spotřebičů atd. - ozn. TV5</t>
  </si>
  <si>
    <t>822750282</t>
  </si>
  <si>
    <t xml:space="preserve">"viz projekt interiér - ozn. TV5"    1</t>
  </si>
  <si>
    <t>244</t>
  </si>
  <si>
    <t>766-90112</t>
  </si>
  <si>
    <t>D+M, kuchyňská linka posuvná vč. spotřebičů atd. - ozn. TV8</t>
  </si>
  <si>
    <t>-953546663</t>
  </si>
  <si>
    <t xml:space="preserve">"viz projekt interiér - ozn. TV8"    1</t>
  </si>
  <si>
    <t>245</t>
  </si>
  <si>
    <t>766-90113</t>
  </si>
  <si>
    <t>D+M, police a deska na konzolách - ozn. TV4</t>
  </si>
  <si>
    <t>-817208769</t>
  </si>
  <si>
    <t xml:space="preserve">"viz projekt interiér - ozn. TV4"    1</t>
  </si>
  <si>
    <t>246</t>
  </si>
  <si>
    <t>998766201</t>
  </si>
  <si>
    <t>Přesun hmot procentní pro kce truhlářské v objektech v do 6 m</t>
  </si>
  <si>
    <t>1491105611</t>
  </si>
  <si>
    <t>767</t>
  </si>
  <si>
    <t>Konstrukce zámečnické</t>
  </si>
  <si>
    <t>247</t>
  </si>
  <si>
    <t>767-001</t>
  </si>
  <si>
    <t xml:space="preserve">D+M, kotvení dřevěných příhradových vazníků do žb věnce pomocí ocelových kotvících prvků </t>
  </si>
  <si>
    <t>-2026438876</t>
  </si>
  <si>
    <t>18+18</t>
  </si>
  <si>
    <t>248</t>
  </si>
  <si>
    <t>767-002</t>
  </si>
  <si>
    <t>D+M, ocelový nosný sloupek jekl 60x60x5 mm - kotvený do základové patky, venkovní pohledová stěna VS1</t>
  </si>
  <si>
    <t>kg</t>
  </si>
  <si>
    <t>-1660709252</t>
  </si>
  <si>
    <t xml:space="preserve">"jekl 60x60x5 mm, celkem 4 ks"     28,3*4</t>
  </si>
  <si>
    <t xml:space="preserve">"další nespecifov. materiál + kotevní materiál = 5 %"   113,2*0,05 </t>
  </si>
  <si>
    <t>249</t>
  </si>
  <si>
    <t>767-003</t>
  </si>
  <si>
    <t>D+M, ocelový přístřešek pro auta včetně povrchové úpravy lakováním</t>
  </si>
  <si>
    <t>-145602739</t>
  </si>
  <si>
    <t>* SESTAVA OCELOVÉ KONSTRUKCE:</t>
  </si>
  <si>
    <t xml:space="preserve">"4x ocel. trubka 102/4 mm, dl. 3,15 m"     3,15*4*9,8</t>
  </si>
  <si>
    <t xml:space="preserve">"2x UAP 200, dl. 5,45 m"    5,45*2*25,1</t>
  </si>
  <si>
    <t xml:space="preserve">"2x UAP 200, dl. 6,70 m"    6,70*2*25,1</t>
  </si>
  <si>
    <t xml:space="preserve">"11x IPE 140, dl. 5,37 m"    5,37*11*12,9</t>
  </si>
  <si>
    <t xml:space="preserve">"L 50x50x5 mm, celk. dl. 24 m"   24,0*3,8</t>
  </si>
  <si>
    <t>Mezisoučet</t>
  </si>
  <si>
    <t xml:space="preserve">"ostatní potřebný materiál včetně kotevních prvků a příslušenství - 5 %"   1586,613*0,05</t>
  </si>
  <si>
    <t>250</t>
  </si>
  <si>
    <t>767646411</t>
  </si>
  <si>
    <t>Montáž revizních dveří a dvířek jednokřídlových s rámem plochy do 0,5 m2</t>
  </si>
  <si>
    <t>-1682569607</t>
  </si>
  <si>
    <t xml:space="preserve">"ozn. OS03, 1 ks"    0,30*0,60</t>
  </si>
  <si>
    <t xml:space="preserve">"ozn. OS04, 1 ks"    0,30*0,30</t>
  </si>
  <si>
    <t xml:space="preserve">"ozn. OS05, 2 ks"    0,25*0,25*2</t>
  </si>
  <si>
    <t>251</t>
  </si>
  <si>
    <t>56245711a</t>
  </si>
  <si>
    <t>Magnetická revizní dvířka pod obklad do SDK předstěny 300x600 mm</t>
  </si>
  <si>
    <t>2135142158</t>
  </si>
  <si>
    <t xml:space="preserve">"ozn. OS03"     1</t>
  </si>
  <si>
    <t>252</t>
  </si>
  <si>
    <t>56245711b</t>
  </si>
  <si>
    <t>Magnetická revizní dvířka do zděné stěny 300x300 mm</t>
  </si>
  <si>
    <t>1444374191</t>
  </si>
  <si>
    <t xml:space="preserve">"ozn. OS04"     1</t>
  </si>
  <si>
    <t>253</t>
  </si>
  <si>
    <t>56245711c</t>
  </si>
  <si>
    <t>Magnetická revizní dvířka do SDK předstěny 250x250 mm</t>
  </si>
  <si>
    <t>1302999173</t>
  </si>
  <si>
    <t xml:space="preserve">"ozn. OS05"     2</t>
  </si>
  <si>
    <t>254</t>
  </si>
  <si>
    <t>767812114</t>
  </si>
  <si>
    <t>Montáž markýz výsuvných š přes 5000 do 7500 mm na zeď</t>
  </si>
  <si>
    <t>1677930366</t>
  </si>
  <si>
    <t xml:space="preserve">"ozn. OS02"     1</t>
  </si>
  <si>
    <t>255</t>
  </si>
  <si>
    <t>55346564a</t>
  </si>
  <si>
    <t>markýza výsuvná kazetová vyložení 3 m š. 6m - celohliníková uzavíratelná kazeta s látkovou výplní, automatické stažení při nepřízni počasí, el. pohon, ovládání venk. tlačítkem</t>
  </si>
  <si>
    <t>2034024233</t>
  </si>
  <si>
    <t xml:space="preserve">"ozn. OS02"     5,4*3</t>
  </si>
  <si>
    <t>256</t>
  </si>
  <si>
    <t>767851104</t>
  </si>
  <si>
    <t>Montáž lávek komínových - kompletní celé lávky</t>
  </si>
  <si>
    <t>1153179204</t>
  </si>
  <si>
    <t xml:space="preserve">"ozn. KL12"      0,6</t>
  </si>
  <si>
    <t>257</t>
  </si>
  <si>
    <t>55344680a</t>
  </si>
  <si>
    <t>lávka střešní 250x600mm, pozinkovaná ocel včetně držáků, kotevních prvků apod.</t>
  </si>
  <si>
    <t>-314549402</t>
  </si>
  <si>
    <t xml:space="preserve">"ozn. KL12"      1</t>
  </si>
  <si>
    <t>258</t>
  </si>
  <si>
    <t>998767201</t>
  </si>
  <si>
    <t>Přesun hmot procentní pro zámečnické konstrukce v objektech v do 6 m</t>
  </si>
  <si>
    <t>1423695572</t>
  </si>
  <si>
    <t>771</t>
  </si>
  <si>
    <t>Podlahy z dlaždic</t>
  </si>
  <si>
    <t>259</t>
  </si>
  <si>
    <t>771121011</t>
  </si>
  <si>
    <t>Nátěr penetrační na podlahu</t>
  </si>
  <si>
    <t>1728822205</t>
  </si>
  <si>
    <t>* pod keram. sokl</t>
  </si>
  <si>
    <t xml:space="preserve"> 47,22*0,06</t>
  </si>
  <si>
    <t>260</t>
  </si>
  <si>
    <t>771474111</t>
  </si>
  <si>
    <t>Montáž soklů z dlaždic keramických rovných lepených cementovým flexibilním lepidlem v do 65 mm</t>
  </si>
  <si>
    <t>1532722827</t>
  </si>
  <si>
    <t xml:space="preserve">"m.č. 101"     5,11*2+5,02*2+0,44*2+0,175*2-1,5-0,9*5-0,8</t>
  </si>
  <si>
    <t xml:space="preserve">"m.č. 105"    2,455*2+2,615*2-0,9</t>
  </si>
  <si>
    <t xml:space="preserve">"m.č. 107"    5,71*2+2,615*2+0,175*2-0,9-0,8 </t>
  </si>
  <si>
    <t xml:space="preserve">"m.č. 109"    4,025*2+1,52*2-0,8*3-0,7 </t>
  </si>
  <si>
    <t>261</t>
  </si>
  <si>
    <t>771574433</t>
  </si>
  <si>
    <t>Montáž podlah keramických reliéfních nebo z dekorů lepených cementovým flexibilním lepidlem přes 2 do 4 ks/m2</t>
  </si>
  <si>
    <t>1219175554</t>
  </si>
  <si>
    <t>262</t>
  </si>
  <si>
    <t>771577211</t>
  </si>
  <si>
    <t>Příplatek k montáži podlah keramických lepených cementovým flexibilním lepidlem za plochu do 5 m2</t>
  </si>
  <si>
    <t>-295803268</t>
  </si>
  <si>
    <t>263</t>
  </si>
  <si>
    <t>59761100</t>
  </si>
  <si>
    <t>dlažba keramická slinutá mrazuvzdorná R9 povrch reliéfní/lapovaný tl do 10mm přes 2 do 4ks/m2</t>
  </si>
  <si>
    <t>562530665</t>
  </si>
  <si>
    <t xml:space="preserve">"dodávka dlažby"     52,48*1,15</t>
  </si>
  <si>
    <t xml:space="preserve">"dodávka soklíků"    47,22*0,06*1,15</t>
  </si>
  <si>
    <t>264</t>
  </si>
  <si>
    <t>771591112</t>
  </si>
  <si>
    <t>Izolace pod dlažbu nátěrem nebo stěrkou ve dvou vrstvách</t>
  </si>
  <si>
    <t>-282998560</t>
  </si>
  <si>
    <t>265</t>
  </si>
  <si>
    <t>998771201</t>
  </si>
  <si>
    <t>Přesun hmot procentní pro podlahy z dlaždic v objektech v do 6 m</t>
  </si>
  <si>
    <t>1373734011</t>
  </si>
  <si>
    <t>776</t>
  </si>
  <si>
    <t>Podlahy povlakové</t>
  </si>
  <si>
    <t>266</t>
  </si>
  <si>
    <t>776121112</t>
  </si>
  <si>
    <t>Vodou ředitelná penetrace savého podkladu povlakových podlah</t>
  </si>
  <si>
    <t>959542722</t>
  </si>
  <si>
    <t xml:space="preserve">"pod soklové lišty"    59,88*0,05</t>
  </si>
  <si>
    <t>267</t>
  </si>
  <si>
    <t>776141111</t>
  </si>
  <si>
    <t>Stěrka podlahová nivelační pro vyrovnání podkladu povlakových podlah pevnosti 20 MPa tl do 3 mm</t>
  </si>
  <si>
    <t>21838533</t>
  </si>
  <si>
    <t>268</t>
  </si>
  <si>
    <t>776251111</t>
  </si>
  <si>
    <t>Lepení pásů z přírodního linolea standardním lepidlem</t>
  </si>
  <si>
    <t>1039828358</t>
  </si>
  <si>
    <t>269</t>
  </si>
  <si>
    <t>28411069</t>
  </si>
  <si>
    <t>linoleum přírodní ze 100% dřevité moučky tl 2,5mm, zátěž 34/43, R9, hořlavost Cfl S1</t>
  </si>
  <si>
    <t>936826947</t>
  </si>
  <si>
    <t xml:space="preserve">"m.č. 102"      14,32*1,1</t>
  </si>
  <si>
    <t xml:space="preserve">"m.č. 103"      16,63*1,1</t>
  </si>
  <si>
    <t xml:space="preserve">"m.č. 108"      20,05*1,1</t>
  </si>
  <si>
    <t xml:space="preserve">"m.č. 110"      23,28*1,1</t>
  </si>
  <si>
    <t>270</t>
  </si>
  <si>
    <t>776251411</t>
  </si>
  <si>
    <t>Spoj podlah z přírodního linolea svařováním za tepla</t>
  </si>
  <si>
    <t>-557797730</t>
  </si>
  <si>
    <t xml:space="preserve">"m.č. 102"      10,95</t>
  </si>
  <si>
    <t xml:space="preserve">"m.č. 103"      10,95</t>
  </si>
  <si>
    <t xml:space="preserve">"m.č. 108"      17,00</t>
  </si>
  <si>
    <t xml:space="preserve">"m.č. 110"     20,30</t>
  </si>
  <si>
    <t>271</t>
  </si>
  <si>
    <t>776421111</t>
  </si>
  <si>
    <t>Montáž obvodových lišt lepením</t>
  </si>
  <si>
    <t>-485262399</t>
  </si>
  <si>
    <t xml:space="preserve">"m.č. 102"      3,65*2+4,035*2+0,175*2-1,0-2,5</t>
  </si>
  <si>
    <t xml:space="preserve">"m.č. 103"      3,65*2+4,6*2+0,175*2-1,0*2</t>
  </si>
  <si>
    <t xml:space="preserve">"m.č. 108"      3,40*2+6,02*2+0,175*2-0,9-1,5</t>
  </si>
  <si>
    <t xml:space="preserve">"m.č. 110"     7,025*2+3,385*2+0,175*2-4,25-0,9</t>
  </si>
  <si>
    <t>272</t>
  </si>
  <si>
    <t>61418113</t>
  </si>
  <si>
    <t>lišta podlahová dřevěná dub 7x43mm</t>
  </si>
  <si>
    <t>1557849357</t>
  </si>
  <si>
    <t xml:space="preserve">"dodávka lišt"    59,88*1,02</t>
  </si>
  <si>
    <t>273</t>
  </si>
  <si>
    <t>776421312</t>
  </si>
  <si>
    <t>Montáž přechodových šroubovaných lišt</t>
  </si>
  <si>
    <t>130264258</t>
  </si>
  <si>
    <t>* mezi keram. dlažbou a linoleum</t>
  </si>
  <si>
    <t xml:space="preserve">"1. NP"      0,9*3+0,8</t>
  </si>
  <si>
    <t>274</t>
  </si>
  <si>
    <t>55343125</t>
  </si>
  <si>
    <t>profil přechodový Al vrtaný 30mm leštěná mosaz</t>
  </si>
  <si>
    <t>543898651</t>
  </si>
  <si>
    <t xml:space="preserve">"dodávka profilu přechodového"    3,5*1,1</t>
  </si>
  <si>
    <t>275</t>
  </si>
  <si>
    <t>998776201</t>
  </si>
  <si>
    <t>Přesun hmot procentní pro podlahy povlakové v objektech v do 6 m</t>
  </si>
  <si>
    <t>1535393078</t>
  </si>
  <si>
    <t>781</t>
  </si>
  <si>
    <t>Dokončovací práce - obklady</t>
  </si>
  <si>
    <t>276</t>
  </si>
  <si>
    <t>781121011</t>
  </si>
  <si>
    <t>Nátěr penetrační na stěnu</t>
  </si>
  <si>
    <t>1934376097</t>
  </si>
  <si>
    <t xml:space="preserve">"m.č. 104"    (2,34*2+2,505*2)*2,40+0,625*2*0,275-(1,0*2,15+1,0*0,625)+1,0*0,275</t>
  </si>
  <si>
    <t xml:space="preserve">"m.č. 106"    (1,60*2+2,615*2)*2,40+0,625*2*0,175-(0,8*2,15+1,0*0,625)+1,0*0,175</t>
  </si>
  <si>
    <t>277</t>
  </si>
  <si>
    <t>781131112</t>
  </si>
  <si>
    <t>Izolace pod obklad nátěrem nebo stěrkou ve dvou vrstvách</t>
  </si>
  <si>
    <t>-511930112</t>
  </si>
  <si>
    <t>278</t>
  </si>
  <si>
    <t>781131264</t>
  </si>
  <si>
    <t>Izolace pod obklad těsnícími pásy mezi podlahou a stěnou</t>
  </si>
  <si>
    <t>-649669538</t>
  </si>
  <si>
    <t xml:space="preserve">"m.č. 104"     2,34*2+2,505*2-1,0</t>
  </si>
  <si>
    <t xml:space="preserve">"m.č. 106"     1,60*2+2,615*2-0,8</t>
  </si>
  <si>
    <t>279</t>
  </si>
  <si>
    <t>781472234</t>
  </si>
  <si>
    <t>Montáž obkladů keramických reliéfních nebo z dekorů lepených cementovým flexibilním lepidlem přes 4 do 6 ks/m2</t>
  </si>
  <si>
    <t>1417833935</t>
  </si>
  <si>
    <t>280</t>
  </si>
  <si>
    <t>781674113</t>
  </si>
  <si>
    <t>Montáž keramických obkladů parapetů š přes 150 do 200 mm lepených flexibilním lepidlem</t>
  </si>
  <si>
    <t>1903384569</t>
  </si>
  <si>
    <t xml:space="preserve">"m.č. 106"    1,0</t>
  </si>
  <si>
    <t>281</t>
  </si>
  <si>
    <t>781674113a</t>
  </si>
  <si>
    <t>Montáž keramických obkladů parapetů š přes 200 do 300 mm lepených flexibilním lepidlem</t>
  </si>
  <si>
    <t>-2060126330</t>
  </si>
  <si>
    <t xml:space="preserve">"m.č. 104"    1,0</t>
  </si>
  <si>
    <t>282</t>
  </si>
  <si>
    <t>59761724</t>
  </si>
  <si>
    <t>obklad keramický nemrazuvzdorný povrch reliéfní/mat/lesk tl do 10mm přes 4 do 6ks/m2</t>
  </si>
  <si>
    <t>-389083502</t>
  </si>
  <si>
    <t xml:space="preserve">"dodávka obkladů a paratetů"    38,931*1,15+(1,0*0,175+1,0*0,275)*1,15</t>
  </si>
  <si>
    <t>283</t>
  </si>
  <si>
    <t>998781201</t>
  </si>
  <si>
    <t>Přesun hmot procentní pro obklady keramické v objektech v do 6 m</t>
  </si>
  <si>
    <t>372307322</t>
  </si>
  <si>
    <t>784</t>
  </si>
  <si>
    <t>Dokončovací práce - malby a tapety</t>
  </si>
  <si>
    <t>284</t>
  </si>
  <si>
    <t>784181121</t>
  </si>
  <si>
    <t>Hloubková jednonásobná bezbarvá penetrace podkladu v místnostech v do 3,80 m</t>
  </si>
  <si>
    <t>-637313580</t>
  </si>
  <si>
    <t xml:space="preserve">"penetrace pod vrchní výmalbu"    460,983</t>
  </si>
  <si>
    <t xml:space="preserve">"penetrace pod dekorační stěrku"    5,354</t>
  </si>
  <si>
    <t>285</t>
  </si>
  <si>
    <t>784211101</t>
  </si>
  <si>
    <t>Dvojnásobné bílé malby ze směsí za mokra výborně oděruvzdorných v místnostech v do 3,80 m</t>
  </si>
  <si>
    <t>672108596</t>
  </si>
  <si>
    <t>* NA SÁDROKARTONÉ PODHLEDY</t>
  </si>
  <si>
    <t xml:space="preserve">* NA SDK PŘÍČKY </t>
  </si>
  <si>
    <t xml:space="preserve">"mezi m.č. 101 a 110"      (3,385*2,685-0,9*1,985)*2 </t>
  </si>
  <si>
    <t>* NA SDK PŘEDSTĚNY</t>
  </si>
  <si>
    <t xml:space="preserve">"m.č. 108"     3,40*2,685</t>
  </si>
  <si>
    <t xml:space="preserve">       "odpočet dekorační stěrky"   -2,40*0,53</t>
  </si>
  <si>
    <t>* NA ZDIVO - OMÍTKY</t>
  </si>
  <si>
    <t xml:space="preserve">                        -(2,5*2,315-4,0)</t>
  </si>
  <si>
    <t xml:space="preserve">"m.č. 104"     (2,34*2+2,505*2)*2,40+(1,0+0,625*2)*0,175</t>
  </si>
  <si>
    <t xml:space="preserve">      "odpočet keram. obkladů"   -(2,34*2+2,505*2)*2,40-0,625*2*0,175+(1,0*2,15)</t>
  </si>
  <si>
    <t xml:space="preserve">"m.č. 106"    (1,60*2+2,615*2)*2,40+(1,0+0,625*2)*0,175</t>
  </si>
  <si>
    <t xml:space="preserve">     "odpočet keram. obkladů" -(1,60*2+2,615*2)*2,40-0,625*2*0,175+(0,8*2,15+1,0*0,625)</t>
  </si>
  <si>
    <t xml:space="preserve">                        -4,25*2,315+4,0</t>
  </si>
  <si>
    <t>286</t>
  </si>
  <si>
    <t>784661601</t>
  </si>
  <si>
    <t>Dekorační technika imitace betonu v místnostech v do 3,80 m</t>
  </si>
  <si>
    <t>54626935</t>
  </si>
  <si>
    <t>* voděodolná a mechanicky odolná dekorační stěrka na bázi cementu imitující světle šedý pohledový beton</t>
  </si>
  <si>
    <t>* SO 01</t>
  </si>
  <si>
    <t xml:space="preserve">"m.č. 105"     1,86*1,38</t>
  </si>
  <si>
    <t xml:space="preserve">"m.č. 108"     2,40*0,53</t>
  </si>
  <si>
    <t xml:space="preserve">"m.č. 110"     3,03*0,50</t>
  </si>
  <si>
    <t>786</t>
  </si>
  <si>
    <t>Dokončovací práce - čalounické úpravy</t>
  </si>
  <si>
    <t>287</t>
  </si>
  <si>
    <t>786623021</t>
  </si>
  <si>
    <t>Montáž fasádní žaluzie před okenní nebo dveřní otvor ovládané motorem pl do 4 m2 včetně krycího plechu a vodících profilů</t>
  </si>
  <si>
    <t>-1130925082</t>
  </si>
  <si>
    <t xml:space="preserve">"ozn. Ž1"    1</t>
  </si>
  <si>
    <t xml:space="preserve">"ozn. Ž3"    2</t>
  </si>
  <si>
    <t>288</t>
  </si>
  <si>
    <t>55342547a</t>
  </si>
  <si>
    <t>žaluzie Z-93 fasádní ovládaná základním motorem příslušenství plochy do 3,0m2</t>
  </si>
  <si>
    <t>-533706747</t>
  </si>
  <si>
    <t xml:space="preserve">"ozn. Ž1"    1,0*2,57</t>
  </si>
  <si>
    <t xml:space="preserve">"ozn. Ž3"    1,025*2,57*2</t>
  </si>
  <si>
    <t>289</t>
  </si>
  <si>
    <t>28376718</t>
  </si>
  <si>
    <t>kryt podomítkový PUR s izolací XPS 30 mm včetně kotvení pro žaluzii plochy do 3,0m2 š do 1,0m</t>
  </si>
  <si>
    <t>-1952185400</t>
  </si>
  <si>
    <t>290</t>
  </si>
  <si>
    <t>28376719</t>
  </si>
  <si>
    <t>kryt podomítkový PUR s izolací XPS 30 mm včetně kotvení pro žaluzii plochy do 3,0m2 š do 2,0m</t>
  </si>
  <si>
    <t>-1115681591</t>
  </si>
  <si>
    <t>291</t>
  </si>
  <si>
    <t>786623025</t>
  </si>
  <si>
    <t>Montáž fasádní žaluzie před okenní nebo dveřní otvor ovládané motorem pl přes 6 do 8 m2 včetně krycího plechu a vodících profilů</t>
  </si>
  <si>
    <t>45084776</t>
  </si>
  <si>
    <t xml:space="preserve">"ozn. Ž2"    1</t>
  </si>
  <si>
    <t>292</t>
  </si>
  <si>
    <t>55342551a</t>
  </si>
  <si>
    <t>žaluzie Z-93 fasádní ovládaná základním motorem příslušenství plochy do 7,0m2</t>
  </si>
  <si>
    <t>-1719834902</t>
  </si>
  <si>
    <t xml:space="preserve">"ozn. Ž2"    2,50*2,57</t>
  </si>
  <si>
    <t>293</t>
  </si>
  <si>
    <t>28376736</t>
  </si>
  <si>
    <t>kryt podomítkový PUR s izolací XPS 30 mm včetně kotvení pro žaluzii plochy do 8,0m2 š do 3,0m</t>
  </si>
  <si>
    <t>-298424566</t>
  </si>
  <si>
    <t>294</t>
  </si>
  <si>
    <t>786623027</t>
  </si>
  <si>
    <t>Montáž fasádní žaluzie před okenní nebo dveřní otvor ovládané motorem pl přes 8 m2 včetně krycího plechu a vodících profilů</t>
  </si>
  <si>
    <t>-256130634</t>
  </si>
  <si>
    <t xml:space="preserve">"ozn. Ž3"   2</t>
  </si>
  <si>
    <t>295</t>
  </si>
  <si>
    <t>55342553a</t>
  </si>
  <si>
    <t>žaluzie Z-93 fasádní ovládaná základním motorem příslušenství plochy do 12,0m2</t>
  </si>
  <si>
    <t>1569069688</t>
  </si>
  <si>
    <t xml:space="preserve">"ozn. Ž3"   3,225*2,57*2</t>
  </si>
  <si>
    <t>296</t>
  </si>
  <si>
    <t>28376740</t>
  </si>
  <si>
    <t>kryt podomítkový PUR s izolací XPS 30 mm včetně kotvení pro žaluzii plochy do 12,0m2 š do 4,0m</t>
  </si>
  <si>
    <t>1478226342</t>
  </si>
  <si>
    <t>297</t>
  </si>
  <si>
    <t>998786201</t>
  </si>
  <si>
    <t>Přesun hmot procentní pro stínění a čalounické úpravy v objektech v do 6 m</t>
  </si>
  <si>
    <t>519210863</t>
  </si>
  <si>
    <t>790</t>
  </si>
  <si>
    <t>Ostatní konstrukce a práce</t>
  </si>
  <si>
    <t>298</t>
  </si>
  <si>
    <t>790-0001</t>
  </si>
  <si>
    <t>D+M - Přenosný hasicí přístroj - PHP 34A/183B/C, přichycen na stěnu, vč. veškerého příslušenství, kotevních prvků apod.</t>
  </si>
  <si>
    <t>709570141</t>
  </si>
  <si>
    <t>* viz výpis ostatních výrobků</t>
  </si>
  <si>
    <t xml:space="preserve">"ozn. OS11"    1</t>
  </si>
  <si>
    <t>299</t>
  </si>
  <si>
    <t>790-0002</t>
  </si>
  <si>
    <t>D+M - Střešní výlez 540x830 mm, rám z vakuově impregnovaného borovicového dřeva, křídlo z práškově lakovaného hliníkového plechu s komorovou kcí ve spojení s 16 mm, zasklením tvrzeným sklem s odolností proti krupobití</t>
  </si>
  <si>
    <t>1623126490</t>
  </si>
  <si>
    <t xml:space="preserve">"ozn. OS12"    1</t>
  </si>
  <si>
    <t>Práce a dodávky M</t>
  </si>
  <si>
    <t>21-M</t>
  </si>
  <si>
    <t>Elektromontáže</t>
  </si>
  <si>
    <t>300</t>
  </si>
  <si>
    <t>21-M 0001</t>
  </si>
  <si>
    <t>D+M, Elektroinstalace - dle samostatného položkového rozpočtu</t>
  </si>
  <si>
    <t>74569884</t>
  </si>
  <si>
    <t>24-M</t>
  </si>
  <si>
    <t>Montáže vzduchotechnických zařízení</t>
  </si>
  <si>
    <t>301</t>
  </si>
  <si>
    <t>24-M 0001</t>
  </si>
  <si>
    <t>D+M, Vzduchotechnika - dle samostatného položkového rozpočtu</t>
  </si>
  <si>
    <t>1681030297</t>
  </si>
  <si>
    <t>302</t>
  </si>
  <si>
    <t>751398021</t>
  </si>
  <si>
    <t>Montáž větrací mřížky stěnové do 0,040 m2</t>
  </si>
  <si>
    <t>637725992</t>
  </si>
  <si>
    <t xml:space="preserve">"ozn. OS10"    3</t>
  </si>
  <si>
    <t>303</t>
  </si>
  <si>
    <t>42972334a</t>
  </si>
  <si>
    <t>Větrací mřížka - fasádní, hliníková, rozměry: 200x200 mm, pevné neprůhledné lamely, vč. síťky proti hmyzu, izolovaného prostupu stěnou</t>
  </si>
  <si>
    <t>-1947445359</t>
  </si>
  <si>
    <t xml:space="preserve">"ozn. OS10"     3</t>
  </si>
  <si>
    <t>002 - SO 02</t>
  </si>
  <si>
    <t>1010855449</t>
  </si>
  <si>
    <t>24,0*12,5</t>
  </si>
  <si>
    <t>-497381772</t>
  </si>
  <si>
    <t>24,0*12,5*0,45</t>
  </si>
  <si>
    <t>-109165089</t>
  </si>
  <si>
    <t xml:space="preserve">"prům. š. 1,40 m"    (19,55*2+0,625*2+5,625*3+5,0)*1,40*0,75</t>
  </si>
  <si>
    <t xml:space="preserve">"prům. š. 0,70 m"      (1,65+0,2)*0,70*0,75</t>
  </si>
  <si>
    <t xml:space="preserve">"prům. š. 1,40 m"     1,40*1,40*0,75*7</t>
  </si>
  <si>
    <t>479317536</t>
  </si>
  <si>
    <t xml:space="preserve">"odvoz ornice na meziskládku"     300,0*0,05   </t>
  </si>
  <si>
    <t xml:space="preserve">"odvoz vytěženého výkopku na meziskládku"    135,0+76,597</t>
  </si>
  <si>
    <t xml:space="preserve">"odvoz výkopku z meziskládky na zásypy"     55,0</t>
  </si>
  <si>
    <t>-791403816</t>
  </si>
  <si>
    <t xml:space="preserve">"odvoz přebytečného výkopku na řízenou skládku"    135,0+76,597-55,0</t>
  </si>
  <si>
    <t>-1492523104</t>
  </si>
  <si>
    <t xml:space="preserve">"nakládání výkopku pro zásypy na meziskládce"    55,0</t>
  </si>
  <si>
    <t>1045531861</t>
  </si>
  <si>
    <t xml:space="preserve">"nakládání přebytečného výkopku na meziskládce - odvoz na skládku"    156,597</t>
  </si>
  <si>
    <t>-624471607</t>
  </si>
  <si>
    <t>230008866</t>
  </si>
  <si>
    <t>156,597*1,8</t>
  </si>
  <si>
    <t>596293851</t>
  </si>
  <si>
    <t xml:space="preserve">"obsyp základových konstrukcí pod úrovní terénu"    55,0</t>
  </si>
  <si>
    <t>475630970</t>
  </si>
  <si>
    <t xml:space="preserve">"odsávací perforované potrubí"    5,465*2+4,84*3</t>
  </si>
  <si>
    <t>-1003292573</t>
  </si>
  <si>
    <t xml:space="preserve">"sběrné potrubí"   14,53+0,56</t>
  </si>
  <si>
    <t>953209085</t>
  </si>
  <si>
    <t xml:space="preserve">"stoupací potrubí"    4,0</t>
  </si>
  <si>
    <t>-1885614904</t>
  </si>
  <si>
    <t>(3,73+4,02+1,475)*6,725*0,25</t>
  </si>
  <si>
    <t>(6,57+1,455)*6,10*0,25</t>
  </si>
  <si>
    <t>-713255663</t>
  </si>
  <si>
    <t>(18,65*2+0,625*2+6,425*3+5,80)*0,70*0,10</t>
  </si>
  <si>
    <t>(1,70+0,65)*0,40*0,10</t>
  </si>
  <si>
    <t>0,7*0,7*0,10*7</t>
  </si>
  <si>
    <t>-1877156622</t>
  </si>
  <si>
    <t>(8,50*7,225+7,775*6,60+1,975*7,225)*0,15</t>
  </si>
  <si>
    <t>1618661656</t>
  </si>
  <si>
    <t>(18,25*2+0,625*2+7,225*2)*0,15</t>
  </si>
  <si>
    <t>902644699</t>
  </si>
  <si>
    <t>-2021901982</t>
  </si>
  <si>
    <t>(8,50*7,225+7,775*6,60+1,975*7,225)*1,15*0,002105</t>
  </si>
  <si>
    <t>345082439</t>
  </si>
  <si>
    <t>(18,65*2+0,625*2+6,425*3+5,80)*0,60*0,40</t>
  </si>
  <si>
    <t>(1,65+0,60)*0,30*0,40</t>
  </si>
  <si>
    <t>1452000459</t>
  </si>
  <si>
    <t>(18,65*2+0,625*2+6,425*3+5,80)*0,40*2</t>
  </si>
  <si>
    <t>(1,65+0,60)*0,40*2</t>
  </si>
  <si>
    <t>-278107458</t>
  </si>
  <si>
    <t>-707267101</t>
  </si>
  <si>
    <t>0,6*0,6*0,4*7</t>
  </si>
  <si>
    <t>0,3*0,3*0,5*7</t>
  </si>
  <si>
    <t>-144542110</t>
  </si>
  <si>
    <t>0,6*4*0,4*7</t>
  </si>
  <si>
    <t>0,3*4*0,5*7</t>
  </si>
  <si>
    <t>-1125406187</t>
  </si>
  <si>
    <t xml:space="preserve">Výztuž základových pasů, patek a zdí  betonářskou ocelí 10 505 (R)</t>
  </si>
  <si>
    <t>1167211133</t>
  </si>
  <si>
    <t>* základové pasy, patky + základové zdí</t>
  </si>
  <si>
    <t xml:space="preserve">"viz výkres výztuže"    0,79882</t>
  </si>
  <si>
    <t>-204740045</t>
  </si>
  <si>
    <t>(1,53+0,50)*0,5</t>
  </si>
  <si>
    <t>1618231598</t>
  </si>
  <si>
    <t>(18,25*2+0,625*2+6,725*3+6,10)*0,50</t>
  </si>
  <si>
    <t>537344398</t>
  </si>
  <si>
    <t xml:space="preserve">"aplikace do základových pasů"     55,4</t>
  </si>
  <si>
    <t>-2057314197</t>
  </si>
  <si>
    <t xml:space="preserve">"vytvoření prostupů v základech pro inženýrské sítě"     11,0</t>
  </si>
  <si>
    <t>1605724405</t>
  </si>
  <si>
    <t xml:space="preserve">"dodávka"    11,0*1,01</t>
  </si>
  <si>
    <t>698646949</t>
  </si>
  <si>
    <t xml:space="preserve">"obvodové zdivo"    (18,25*2+0,625*2+6,875*2)*(3,01-0,50)</t>
  </si>
  <si>
    <t xml:space="preserve">        "odpočet otvorů"   -(1,0*1,875+1,05*2,19+4,475*1,75+2,0*2,315*3+0,875*2,315+4,25*2,315+1,0*2,315)</t>
  </si>
  <si>
    <t xml:space="preserve">"vnitřní zdivo"     (4,85+4,73)*(3,01-0,50)</t>
  </si>
  <si>
    <t xml:space="preserve">      "odpočet otvorů"   -0,9*2,15</t>
  </si>
  <si>
    <t xml:space="preserve">      "odpočet překladů"   -(1,25*4+2,25*3)*0,24</t>
  </si>
  <si>
    <t xml:space="preserve">                                                 -(4,85*0,365+6,86*0,49)</t>
  </si>
  <si>
    <t>-857697555</t>
  </si>
  <si>
    <t xml:space="preserve">"obvodové zdivo"    (18,25*2+0,625*2+6,875*2)*2</t>
  </si>
  <si>
    <t xml:space="preserve">"vnitřní zdivo"     (4,85+4,73)*2</t>
  </si>
  <si>
    <t>311321411</t>
  </si>
  <si>
    <t>Nosná zeď ze ŽB tř. C 25/30 bez výztuže</t>
  </si>
  <si>
    <t>-731626696</t>
  </si>
  <si>
    <t>* střecha - obvodové zdivo</t>
  </si>
  <si>
    <t>(18,25*2+6,825*2)*0,20*0,46</t>
  </si>
  <si>
    <t xml:space="preserve">"severní strana - boční pohledová zeď"   (1,54*3,68-0,98*2,305)*0,22</t>
  </si>
  <si>
    <t>311351121</t>
  </si>
  <si>
    <t>Zřízení oboustranného bednění nosných nadzákladových zdí</t>
  </si>
  <si>
    <t>1080323249</t>
  </si>
  <si>
    <t>(18,25*2+6,825*2)*0,46*2</t>
  </si>
  <si>
    <t xml:space="preserve">"severní strana - boční zeď"   (1,54*3,68-0,98*2,305)*2</t>
  </si>
  <si>
    <t xml:space="preserve">                                                           (3,68*2+0,98+2,305*2)*0,22</t>
  </si>
  <si>
    <t>311351122</t>
  </si>
  <si>
    <t>Odstranění oboustranného bednění nosných nadzákladových zdí</t>
  </si>
  <si>
    <t>598288995</t>
  </si>
  <si>
    <t>311361821</t>
  </si>
  <si>
    <t>Výztuž nosných zdí betonářskou ocelí 10 505</t>
  </si>
  <si>
    <t>1770684664</t>
  </si>
  <si>
    <t xml:space="preserve">"severní strana - boční zeď"   (1,54*3,68-0,98*2,305)*0,22*0,180</t>
  </si>
  <si>
    <t>-1001355155</t>
  </si>
  <si>
    <t xml:space="preserve">"viz tabulka překladů - 1. NP"    6</t>
  </si>
  <si>
    <t>497989860</t>
  </si>
  <si>
    <t xml:space="preserve">"viz tabulka překladů - 1. NP"    4</t>
  </si>
  <si>
    <t>317278151</t>
  </si>
  <si>
    <t>Překlad nosný vápenopískový š 175 mm v 240 mm na maltu M5 dl 2250 mm</t>
  </si>
  <si>
    <t>1710797708</t>
  </si>
  <si>
    <t>1874107697</t>
  </si>
  <si>
    <t xml:space="preserve">"překlad nad oknem š. 4,25 m"    4,85*0,175*0,375</t>
  </si>
  <si>
    <t xml:space="preserve">"překlad nad oknem š. 5,525 m"    6,86*0,175*0,500</t>
  </si>
  <si>
    <t>-119688652</t>
  </si>
  <si>
    <t xml:space="preserve">"překlad nad oknem š. 4,25 m"    4,85*0,375*2+4,25*0,175</t>
  </si>
  <si>
    <t xml:space="preserve">"překlad nad oknem š. 5,525 m"    6,86*0,500*2+5,525*0,175</t>
  </si>
  <si>
    <t>702594093</t>
  </si>
  <si>
    <t>-1842467120</t>
  </si>
  <si>
    <t xml:space="preserve">"překlad nad oknem š. 4,25 m"    4,85*0,175*0,375*0,180</t>
  </si>
  <si>
    <t xml:space="preserve">"překlad nad oknem š. 5,525 m"    6,86*0,175*0,500*0,180</t>
  </si>
  <si>
    <t>343687193</t>
  </si>
  <si>
    <t>(4,51+1,50*2+0,65*2+3,155+4,615*3+3,005+1,52)*(3,01-0,50)</t>
  </si>
  <si>
    <t xml:space="preserve">       "odpočet dveřních otvorů"    -(0,9*2,15*5+0,8*2,15)</t>
  </si>
  <si>
    <t xml:space="preserve">      "odpočet překladů"   -1,25*0,24*6</t>
  </si>
  <si>
    <t>336769453</t>
  </si>
  <si>
    <t>(4,51+1,50*2+0,65*2+3,155+4,615*3+3,005+1,52)*2</t>
  </si>
  <si>
    <t>411321414</t>
  </si>
  <si>
    <t>Stropy deskové ze ŽB tř. C 25/30</t>
  </si>
  <si>
    <t>-1574775471</t>
  </si>
  <si>
    <t>18,25*7,225*0,20</t>
  </si>
  <si>
    <t>* skl. SK2</t>
  </si>
  <si>
    <t>(20,76*1,71+7,49*1,71-0,165*0,170+7,425*0,60-0,08*0,17)*0,20</t>
  </si>
  <si>
    <t>411351011</t>
  </si>
  <si>
    <t>Zřízení bednění stropů deskových tl přes 5 do 25 cm bez podpěrné kce</t>
  </si>
  <si>
    <t>1570556848</t>
  </si>
  <si>
    <t>17,85*6,825-8,125*0,625+7,775*0,625</t>
  </si>
  <si>
    <t>(18,25*2+7,225*2)*0,20</t>
  </si>
  <si>
    <t>20,76*1,71+7,49*1,71-0,165*0,170+7,425*0,60-0,08*0,17</t>
  </si>
  <si>
    <t>(20,76+9,20+9,135+1,71+0,165+0,60+0,08)*0,20</t>
  </si>
  <si>
    <t>411351012</t>
  </si>
  <si>
    <t>Odstranění bednění stropů deskových tl přes 5 do 25 cm bez podpěrné kce</t>
  </si>
  <si>
    <t>1806197866</t>
  </si>
  <si>
    <t>411354313</t>
  </si>
  <si>
    <t>Zřízení podpěrné konstrukce stropů výšky do 4 m tl přes 15 do 25 cm</t>
  </si>
  <si>
    <t>-770046901</t>
  </si>
  <si>
    <t>411354314</t>
  </si>
  <si>
    <t>Odstranění podpěrné konstrukce stropů výšky do 4 m tl přes 15 do 25 cm</t>
  </si>
  <si>
    <t>20840599</t>
  </si>
  <si>
    <t>411361821a</t>
  </si>
  <si>
    <t>Výztuž stropů a zdi betonářskou ocelí 10 505</t>
  </si>
  <si>
    <t>-714866591</t>
  </si>
  <si>
    <t>* desky skl. SK1, SK2 + obvodové zdivo střechy</t>
  </si>
  <si>
    <t xml:space="preserve">"viz tabulka výztuže, výkres výztuž - stropní deska"    4,25731</t>
  </si>
  <si>
    <t>611131121</t>
  </si>
  <si>
    <t>Penetrační disperzní nátěr vnitřních stropů nanášený ručně</t>
  </si>
  <si>
    <t>-1720919723</t>
  </si>
  <si>
    <t xml:space="preserve">"penetrace pod sádrové omítky"     78,47</t>
  </si>
  <si>
    <t>-571990890</t>
  </si>
  <si>
    <t xml:space="preserve">"penetrace pod omítky"    24,129+234,923</t>
  </si>
  <si>
    <t>-399900775</t>
  </si>
  <si>
    <t xml:space="preserve">"m.č. 103"    (2,49*2+2,31*2)*2,4-0,9*2,15</t>
  </si>
  <si>
    <t xml:space="preserve">"m.č. 108"    (0,575+1,945)*1,20</t>
  </si>
  <si>
    <t>611341121</t>
  </si>
  <si>
    <t>Sádrová nebo vápenosádrová omítka hladká jednovrstvá vnitřních stropů rovných nanášená ručně</t>
  </si>
  <si>
    <t>-780313806</t>
  </si>
  <si>
    <t xml:space="preserve">"m.č. 102"      31,67</t>
  </si>
  <si>
    <t xml:space="preserve">"m.č. 104"        7,60</t>
  </si>
  <si>
    <t xml:space="preserve">"m.č. 105"      12,74</t>
  </si>
  <si>
    <t xml:space="preserve">"m.č. 106"      12,74</t>
  </si>
  <si>
    <t xml:space="preserve">"m.č. 107"      13,72</t>
  </si>
  <si>
    <t>879021078</t>
  </si>
  <si>
    <t xml:space="preserve">"m.č. 101"     (12,105*2+0,625+2,145+0,65*4+1,52+0,175*2)*2,40+0,175*0,44+(1,0+1,875*2+1,05+4,475+2,19*2+0,44)*0,175</t>
  </si>
  <si>
    <t xml:space="preserve">                        -(4,475*1,75+1,05*2,19+1,0*1,875+0,9*2,15*6+0,8*2,15)</t>
  </si>
  <si>
    <t xml:space="preserve">"m.č. 102"    (6,545*2+6,875*2+0,175*4)*2,625+(1,0+4,25+2,315*4)*0,175</t>
  </si>
  <si>
    <t xml:space="preserve">                       -(1,0*2,315+4,25*2,315+0,9*2,15)</t>
  </si>
  <si>
    <t xml:space="preserve">        "odpočet SDK stěny"    -2,49*2,625</t>
  </si>
  <si>
    <t xml:space="preserve">       "odpočet dekorační stěrky"    -(2,01*1,77+0,96*2,68)</t>
  </si>
  <si>
    <t xml:space="preserve">"m.č. 103"     (2,49+2,31*2)*2,40-0,9*2,15</t>
  </si>
  <si>
    <t xml:space="preserve">        "odpočet keram. obkladů"   -(2,49+2,31*2)*2,40+0,9*2,15</t>
  </si>
  <si>
    <t xml:space="preserve">"m.č. 104"    (1,665*2+4,615+0,175*2)*2,625+(0,875+2,315*2)*0,175</t>
  </si>
  <si>
    <t xml:space="preserve">                       -(0,875*2,315+0,9*2,15) </t>
  </si>
  <si>
    <t xml:space="preserve">"m.č. 105"    (3,02*2+4,615*2+0,175*2)*2,625+(2,0+2,315*2)*0,175</t>
  </si>
  <si>
    <t xml:space="preserve">                       -(2,0*2,315+0,9*2,15)</t>
  </si>
  <si>
    <t xml:space="preserve">"m.č. 106"    (3,02*2+4,615*2+0,175*2)*2,625+(2,0+2,315*2)*0,175</t>
  </si>
  <si>
    <t xml:space="preserve">                       -(2,0*2,315+0,9*2,15) </t>
  </si>
  <si>
    <t xml:space="preserve">"m.č. 107"   (3,005*2+4,615*2+0,175*2)*2,625+(2,0+2,315*2)*0,175</t>
  </si>
  <si>
    <t xml:space="preserve">"m.č. 108"    (1,625+1,945*2)*2,40-0,8*2,15</t>
  </si>
  <si>
    <t xml:space="preserve">      "odpočet keram. obkladů"   -(0,575+1,945)*1,20</t>
  </si>
  <si>
    <t>241599195</t>
  </si>
  <si>
    <t xml:space="preserve">        "1. NP"  (1,0*1,875+1,05*2,19+4,475*1,75+2,0*2,315*3+0,875*2,315+4,25*2,315+1,0*2,315)</t>
  </si>
  <si>
    <t xml:space="preserve">"m.č. 108"    (1,625+0,575+1,945)*1,20</t>
  </si>
  <si>
    <t>130913701</t>
  </si>
  <si>
    <t>(18,25*2+0,625*2+7,225*2)*0,85</t>
  </si>
  <si>
    <t>(18,25*2+0,625*2+7,225*2)*0,49</t>
  </si>
  <si>
    <t xml:space="preserve">"podhled - severní strana"    7,775*0,625</t>
  </si>
  <si>
    <t xml:space="preserve">"pohled východní"    9,37*0,34</t>
  </si>
  <si>
    <t xml:space="preserve">"pohled západní"       9,37*0,34</t>
  </si>
  <si>
    <t xml:space="preserve">"pohled severní"     18,79*3,50-7,035*2,41-1,0*1,875-0,9*1,265</t>
  </si>
  <si>
    <t xml:space="preserve">"pohled jižní"            18,79*0,34</t>
  </si>
  <si>
    <t>* kontaktní zateplení žb kcí VS4</t>
  </si>
  <si>
    <t xml:space="preserve">"otvor ve zdi"   (0,98+2,305*2)*0,22</t>
  </si>
  <si>
    <t xml:space="preserve">"čelo markýzy"    (20,88+8,98*2)*0,22</t>
  </si>
  <si>
    <t>0,10*3,50</t>
  </si>
  <si>
    <t>* venkovní pohledová stěna VS2</t>
  </si>
  <si>
    <t>1,54*3,68-0,90*2,265</t>
  </si>
  <si>
    <t>0,39*3,68</t>
  </si>
  <si>
    <t>* markýza - podhled, skl. SK2</t>
  </si>
  <si>
    <t>(20,88+7,48)*1,5+7,48*0,39</t>
  </si>
  <si>
    <t>0,49*3,50</t>
  </si>
  <si>
    <t xml:space="preserve">"pohled východní"    7,48*3,14</t>
  </si>
  <si>
    <t xml:space="preserve">"pohled západní"       7,48*3,14-1,0*2,315</t>
  </si>
  <si>
    <t xml:space="preserve">"pohled severní"        7,035*2,41-4,475*1,75-1,05*2,19+(7,035+2,41*2)*0,625</t>
  </si>
  <si>
    <t xml:space="preserve">"pohled jižní"              18,99*3,14-4,25*2,315-0,875*2,315-2,0*2,315*3</t>
  </si>
  <si>
    <t>-304541066</t>
  </si>
  <si>
    <t>-318749177</t>
  </si>
  <si>
    <t>* sokl</t>
  </si>
  <si>
    <t xml:space="preserve">"pohled východní"      9,37*0,15</t>
  </si>
  <si>
    <t xml:space="preserve">"pohled západní"        9,37*0,15</t>
  </si>
  <si>
    <t xml:space="preserve">"pohled severní"        7,30*0,15</t>
  </si>
  <si>
    <t xml:space="preserve">"pohled jižní"             18,99*0,15</t>
  </si>
  <si>
    <t>622213041a</t>
  </si>
  <si>
    <t>Montáž kontaktního zateplení vnějších podhledů polystyrénových desek lepením na beton tl přes 160 do 200 mm včetně přestěrkování izolačních desek a vložení sklovláknité výztužné tkaniny a včetně profilů k zateplovacímu systému</t>
  </si>
  <si>
    <t>432887719</t>
  </si>
  <si>
    <t>28376081</t>
  </si>
  <si>
    <t>deska EPS grafitová fasádní λ=0,030-0,031 tl 200mm</t>
  </si>
  <si>
    <t>-1601280068</t>
  </si>
  <si>
    <t xml:space="preserve">"podhled - severní strana"    7,775*0,625*1,05</t>
  </si>
  <si>
    <t>206751831</t>
  </si>
  <si>
    <t>1650794612</t>
  </si>
  <si>
    <t xml:space="preserve">"dodávka fasádních desek"    58,558*1,05</t>
  </si>
  <si>
    <t>Montáž kontaktního zateplení vnějších stěn z polystyrénových desek lepením na beton tl do 40 mm včetně přestěrkování izolačních desek a vložení sklovláknité výztužné tkaniny a včetně profilů k zateplovacímu systému</t>
  </si>
  <si>
    <t>681944761</t>
  </si>
  <si>
    <t>28376071</t>
  </si>
  <si>
    <t>deska EPS grafitová fasádní λ=0,030-0,031 tl 30mm</t>
  </si>
  <si>
    <t>1011058574</t>
  </si>
  <si>
    <t>(0,98+2,305*2)*0,22*1,05</t>
  </si>
  <si>
    <t xml:space="preserve">"čelo markýzy"    (20,88+8,98*2)*0,22*1,05</t>
  </si>
  <si>
    <t>481663017</t>
  </si>
  <si>
    <t>622213011aa</t>
  </si>
  <si>
    <t>Montáž kontaktního zateplení vnějších stěn polystyrénových desek lepením na beton tl přes 40 do 80 mm včetně přestěrkování izolačních desek a vložení sklovláknité výztužné tkaniny a včetně profilů k zateplovacímu systému</t>
  </si>
  <si>
    <t>1651475057</t>
  </si>
  <si>
    <t>622213011ab</t>
  </si>
  <si>
    <t>Montáž kontaktního zateplení vnějších podhledů polystyrénových desek lepením na beton tl přes 40 do 80 mm včetně přestěrkování izolačních desek a vložení sklovláknité výztužné tkaniny a včetně profilů k zateplovacímu systému</t>
  </si>
  <si>
    <t>1441672018</t>
  </si>
  <si>
    <t>-1550045347</t>
  </si>
  <si>
    <t>0,10*3,50*1,05</t>
  </si>
  <si>
    <t>(1,54*3,68-0,90*2,265)*1,05</t>
  </si>
  <si>
    <t>0,39*3,68*1,05</t>
  </si>
  <si>
    <t>((20,88+7,48)*1,5+7,48*0,39)*1,05</t>
  </si>
  <si>
    <t>622213021a</t>
  </si>
  <si>
    <t>Montáž kontaktního zateplení vnějších stěn polystyrénových desek lepením na dřevo tl přes 80 do 120 mm včetně přestěrkování izolačních desek a vložení sklovláknité výztužné tkaniny a včetně profilů k zateplovacímu systému</t>
  </si>
  <si>
    <t>-230809668</t>
  </si>
  <si>
    <t>622213021aa</t>
  </si>
  <si>
    <t>Montáž kontaktního zateplení vnějších stěn polystyrénových desek lepením na beton tl přes 80 do 120 mm včetně přestěrkování izolačních desek a vložení sklovláknité výztužné tkaniny a včetně profilů k zateplovacímu systému</t>
  </si>
  <si>
    <t>1763000271</t>
  </si>
  <si>
    <t>28376076</t>
  </si>
  <si>
    <t>deska EPS grafitová fasádní λ=0,030-0,031 tl 100mm</t>
  </si>
  <si>
    <t>-316221142</t>
  </si>
  <si>
    <t>28376077</t>
  </si>
  <si>
    <t>deska EPS grafitová fasádní λ=0,030-0,031 tl 120mm</t>
  </si>
  <si>
    <t>-2031221434</t>
  </si>
  <si>
    <t>0,49*3,50*1,05</t>
  </si>
  <si>
    <t>371040818</t>
  </si>
  <si>
    <t>-474924720</t>
  </si>
  <si>
    <t xml:space="preserve">"dodávka desek"   1,715*1,05</t>
  </si>
  <si>
    <t>-1643121850</t>
  </si>
  <si>
    <t>-1848246273</t>
  </si>
  <si>
    <t xml:space="preserve">"dodávka desek"   92,766*1,05</t>
  </si>
  <si>
    <t>-1964455070</t>
  </si>
  <si>
    <t>-429872963</t>
  </si>
  <si>
    <t>-8110155</t>
  </si>
  <si>
    <t xml:space="preserve">"pohled východní"    9,37*0,34+0,39*3,14*2</t>
  </si>
  <si>
    <t xml:space="preserve">"pohled západní"       9,37*0,34+0,39*3,14+1,54*3,14-0,9*2,265</t>
  </si>
  <si>
    <t xml:space="preserve">"pohled severní"     20,88*3,50-7,035*2,41-1,0*1,875-0,9*1,265+4,73*0,185+5,43*0,39+(7,035+2,41*2)*0,265</t>
  </si>
  <si>
    <t>-1079928356</t>
  </si>
  <si>
    <t>-294310659</t>
  </si>
  <si>
    <t>(1,0*1,875+1,05*2,19+4,475*1,75+2,0*2,315*3+0,875*2,315+4,25*2,315+1,0*2,315)</t>
  </si>
  <si>
    <t>-1955369124</t>
  </si>
  <si>
    <t xml:space="preserve">"m.č. 101"     22,79</t>
  </si>
  <si>
    <t xml:space="preserve">"m.č. 108"       3,19</t>
  </si>
  <si>
    <t xml:space="preserve">"m.č. 103"       5,58</t>
  </si>
  <si>
    <t xml:space="preserve">"m.č. 104"       7,60</t>
  </si>
  <si>
    <t>-74727729</t>
  </si>
  <si>
    <t xml:space="preserve">"m.č. 102"      31,67*4</t>
  </si>
  <si>
    <t xml:space="preserve">"m.č. 105"      12,74*4</t>
  </si>
  <si>
    <t xml:space="preserve">"m.č. 106"      12,74*4</t>
  </si>
  <si>
    <t xml:space="preserve">"m.č. 107"      13,72*4</t>
  </si>
  <si>
    <t xml:space="preserve">"m.č. 101"     22,79*3</t>
  </si>
  <si>
    <t xml:space="preserve">"m.č. 108"       3,19*3</t>
  </si>
  <si>
    <t xml:space="preserve">"m.č. 103"       5,58*3</t>
  </si>
  <si>
    <t xml:space="preserve">"m.č. 104"       7,60*3</t>
  </si>
  <si>
    <t>1716418125</t>
  </si>
  <si>
    <t>* pro provedení fasády</t>
  </si>
  <si>
    <t xml:space="preserve">"pohled jižní"             (20,88+1,2*2)*3,55</t>
  </si>
  <si>
    <t xml:space="preserve">"pohled severní"      (20,88+1,2*2)*3,55</t>
  </si>
  <si>
    <t xml:space="preserve">"pohled východní"   (9,37+1,2*2)*3,55</t>
  </si>
  <si>
    <t xml:space="preserve">"pohled západní"      (9,37+1,2*2)*3,55</t>
  </si>
  <si>
    <t>-1826442941</t>
  </si>
  <si>
    <t xml:space="preserve">"celkem za 40 dní použití"     248,856*40</t>
  </si>
  <si>
    <t>-1483462283</t>
  </si>
  <si>
    <t>34706317</t>
  </si>
  <si>
    <t>904335872</t>
  </si>
  <si>
    <t xml:space="preserve">"m.č. 103"       5,58    </t>
  </si>
  <si>
    <t xml:space="preserve">"m.č. 108"       3,19      </t>
  </si>
  <si>
    <t>* pro provedení fasády podhledů</t>
  </si>
  <si>
    <t xml:space="preserve">"podhled - severní strana"    7,035*0,53</t>
  </si>
  <si>
    <t>248499971</t>
  </si>
  <si>
    <t>-235061226</t>
  </si>
  <si>
    <t>248,856*4</t>
  </si>
  <si>
    <t>1391972043</t>
  </si>
  <si>
    <t>953321111a</t>
  </si>
  <si>
    <t>Vložky do vodorovných dilatačních spár z minerální plsti tl. do 30 mm</t>
  </si>
  <si>
    <t>1671236025</t>
  </si>
  <si>
    <t xml:space="preserve">"dilatační spára mezi pohled. bet. zdí a beton. markýzou"    1,60*0,22</t>
  </si>
  <si>
    <t>953511119</t>
  </si>
  <si>
    <t>Nosný tepelně-izolační prvek typu iso rozměru 120x160 mm pro volně vyložené stropní desky 12xD12 prutů, 1 ks=1 m</t>
  </si>
  <si>
    <t>-542615375</t>
  </si>
  <si>
    <t xml:space="preserve">"viz půdorys tvaru"    18,45+7,225*2</t>
  </si>
  <si>
    <t>-1810423698</t>
  </si>
  <si>
    <t>-394118761</t>
  </si>
  <si>
    <t>8,50*7,225+7,775*6,60+1,975*7,225</t>
  </si>
  <si>
    <t>-1846365022</t>
  </si>
  <si>
    <t>287283970</t>
  </si>
  <si>
    <t xml:space="preserve">"na ploše vodorovné"    126,997*0,0003</t>
  </si>
  <si>
    <t xml:space="preserve">"na ploše svislé"                 25,578*0,00035</t>
  </si>
  <si>
    <t>-1607885939</t>
  </si>
  <si>
    <t>(8,50*7,225+7,775*6,60+1,975*7,225)*2</t>
  </si>
  <si>
    <t>2111814381</t>
  </si>
  <si>
    <t>1148434407</t>
  </si>
  <si>
    <t xml:space="preserve">"na ploše vodorovné"   253,994*1,1655</t>
  </si>
  <si>
    <t xml:space="preserve">"na ploše svislé"                25,578*1,2155</t>
  </si>
  <si>
    <t>-2069402736</t>
  </si>
  <si>
    <t>1123493600</t>
  </si>
  <si>
    <t>18,25*2+0,625*2+7,225*2</t>
  </si>
  <si>
    <t>-164987589</t>
  </si>
  <si>
    <t>903219766</t>
  </si>
  <si>
    <t xml:space="preserve">* včetně klempířských prvků ozn KL03, KL04, KL05, KL06 - viz výpis prvků </t>
  </si>
  <si>
    <t>17,438*6,413</t>
  </si>
  <si>
    <t>17,438*0,681+(9,31+17,438)*2,216+9,37*1,166</t>
  </si>
  <si>
    <t xml:space="preserve">"oplechování svislých stěn"    (17,842*2+6,825*2)*0,15</t>
  </si>
  <si>
    <t xml:space="preserve">* včetně oplechování okapu střechy </t>
  </si>
  <si>
    <t>1387673625</t>
  </si>
  <si>
    <t>1595958075</t>
  </si>
  <si>
    <t>17,438*6,413*1,1025</t>
  </si>
  <si>
    <t>379472083</t>
  </si>
  <si>
    <t>862436168</t>
  </si>
  <si>
    <t>17,438*6,413*1,1</t>
  </si>
  <si>
    <t>-2103423485</t>
  </si>
  <si>
    <t>17,438*6,413*0,07*1,05</t>
  </si>
  <si>
    <t>2114352911</t>
  </si>
  <si>
    <t>63151497a</t>
  </si>
  <si>
    <t>deska tepelně izolační minerální plochých střech hydrofilní 70kPa λ=0,037 tl 50mm, vodní kapacita 45 l/m2, drenážní schopnost 1,48 l/ms</t>
  </si>
  <si>
    <t>-460397101</t>
  </si>
  <si>
    <t>17,438*6,413*1,05</t>
  </si>
  <si>
    <t>-346151753</t>
  </si>
  <si>
    <t>17,842*6,825</t>
  </si>
  <si>
    <t>17,842*0,475+(9,31+17,842)*2,07+9,37*0,96</t>
  </si>
  <si>
    <t>1759575738</t>
  </si>
  <si>
    <t>-1920419215</t>
  </si>
  <si>
    <t>17,438*6,413*20</t>
  </si>
  <si>
    <t>-337920965</t>
  </si>
  <si>
    <t>(17,842*2+6,825*2)*0,46</t>
  </si>
  <si>
    <t>254805957</t>
  </si>
  <si>
    <t xml:space="preserve">"na ploše vodorovné"    195,447*0,0003</t>
  </si>
  <si>
    <t xml:space="preserve">"na ploše svislé"                 22,694*0,00035</t>
  </si>
  <si>
    <t>-521757027</t>
  </si>
  <si>
    <t>1865249627</t>
  </si>
  <si>
    <t>17,438*6,413*1,155</t>
  </si>
  <si>
    <t>2101282098</t>
  </si>
  <si>
    <t>474145508</t>
  </si>
  <si>
    <t>-1038813956</t>
  </si>
  <si>
    <t xml:space="preserve">"na ploše vodorovné"   195,447*1,1655</t>
  </si>
  <si>
    <t xml:space="preserve">"na ploše svislé"                22,694*1,2155</t>
  </si>
  <si>
    <t>268125</t>
  </si>
  <si>
    <t>1454752601</t>
  </si>
  <si>
    <t>846846386</t>
  </si>
  <si>
    <t xml:space="preserve">"m.č. 102"      31,67*1,05</t>
  </si>
  <si>
    <t xml:space="preserve">"m.č. 105"      12,74*1,05</t>
  </si>
  <si>
    <t xml:space="preserve">"m.č. 106"      12,74*1,05</t>
  </si>
  <si>
    <t xml:space="preserve">"m.č. 107"      13,72*1,05</t>
  </si>
  <si>
    <t xml:space="preserve">"m.č. 101"     22,79*1,05</t>
  </si>
  <si>
    <t xml:space="preserve">"m.č. 108"       3,19*1,05</t>
  </si>
  <si>
    <t xml:space="preserve">"m.č. 103"       5,58*1,05</t>
  </si>
  <si>
    <t xml:space="preserve">"m.č. 104"       7,60*1,05</t>
  </si>
  <si>
    <t>-1384233034</t>
  </si>
  <si>
    <t>1453590555</t>
  </si>
  <si>
    <t>263320714</t>
  </si>
  <si>
    <t>(18,25*2+0,625*2+7,225*2)*0,85*2</t>
  </si>
  <si>
    <t>0,29*3,14</t>
  </si>
  <si>
    <t>-1906042353</t>
  </si>
  <si>
    <t xml:space="preserve">* skl. ST3 </t>
  </si>
  <si>
    <t>(18,25*2+0,625*2+7,225*2)*0,85*1,05</t>
  </si>
  <si>
    <t>-670428558</t>
  </si>
  <si>
    <t>760039859</t>
  </si>
  <si>
    <t>0,29*3,14*1,05</t>
  </si>
  <si>
    <t>1476491560</t>
  </si>
  <si>
    <t>1357142712</t>
  </si>
  <si>
    <t>(18,25*2+0,625*2+7,225*2)*0,49*1,05</t>
  </si>
  <si>
    <t>1207488846</t>
  </si>
  <si>
    <t>713141131</t>
  </si>
  <si>
    <t>Montáž izolace tepelné střech plochých lepené za studena plně 1 vrstva rohoží, pásů, dílců, desek</t>
  </si>
  <si>
    <t>990825820</t>
  </si>
  <si>
    <t>713141243</t>
  </si>
  <si>
    <t>Přikotvení tepelné izolace šrouby do betonu pro izolaci tl přes 140 do 200 mm</t>
  </si>
  <si>
    <t>1567692451</t>
  </si>
  <si>
    <t>713141263</t>
  </si>
  <si>
    <t>Přikotvení tepelné izolace šrouby do betonu pro izolaci tl přes 240 mm</t>
  </si>
  <si>
    <t>567257526</t>
  </si>
  <si>
    <t>1852077432</t>
  </si>
  <si>
    <t>17,842*6,825*1,05</t>
  </si>
  <si>
    <t>28375914</t>
  </si>
  <si>
    <t>deska EPS 150 pro konstrukce s vysokým zatížením λ=0,035 tl 100mm</t>
  </si>
  <si>
    <t>146990097</t>
  </si>
  <si>
    <t>(17,438*0,681+(9,31+17,438)*2,216+9,37*1,166)*1,05</t>
  </si>
  <si>
    <t>-406574332</t>
  </si>
  <si>
    <t>822083549</t>
  </si>
  <si>
    <t>((17,842*6,825)*(0,04+0,13)/2)*1,05</t>
  </si>
  <si>
    <t>((17,438*0,681+(9,31+17,438)*2,216+9,37*1,166)*(0,02+0,062)/2)*1,05</t>
  </si>
  <si>
    <t>713141391</t>
  </si>
  <si>
    <t>Montáž izolace tepelné stěn v do 1000 mm na atiky a prostupy střechou lepené za studena zplna</t>
  </si>
  <si>
    <t>93117009</t>
  </si>
  <si>
    <t>(17,842*2+6,825*2)*0,15</t>
  </si>
  <si>
    <t>28375993</t>
  </si>
  <si>
    <t>deska EPS 150 pro konstrukce s vysokým zatížením λ=0,035 tl 200mm</t>
  </si>
  <si>
    <t>-1174176321</t>
  </si>
  <si>
    <t>(17,842*2+6,825*2)*0,15*1,05</t>
  </si>
  <si>
    <t>-541898604</t>
  </si>
  <si>
    <t>721-00001</t>
  </si>
  <si>
    <t>505198441</t>
  </si>
  <si>
    <t>-435066221</t>
  </si>
  <si>
    <t xml:space="preserve">"ozn. OS03"    2</t>
  </si>
  <si>
    <t>odvětrání kanalizace s integrovanou manžetou TPO/FPO DN 100</t>
  </si>
  <si>
    <t>-1092015271</t>
  </si>
  <si>
    <t xml:space="preserve">"ozn. OS03"   2</t>
  </si>
  <si>
    <t>-962307512</t>
  </si>
  <si>
    <t xml:space="preserve">"ozn. OS04"    1</t>
  </si>
  <si>
    <t>odvětrávací komínek s integrovanou manžetou TPO/FPO DN 125</t>
  </si>
  <si>
    <t>836589430</t>
  </si>
  <si>
    <t xml:space="preserve">"ozn. OS04"   1</t>
  </si>
  <si>
    <t>525690591</t>
  </si>
  <si>
    <t>-1748459482</t>
  </si>
  <si>
    <t>0,41*3,50*2</t>
  </si>
  <si>
    <t>1720661665</t>
  </si>
  <si>
    <t>0,41*3,50*2*1,1</t>
  </si>
  <si>
    <t>0,10*3,50*1,1</t>
  </si>
  <si>
    <t>61580655</t>
  </si>
  <si>
    <t>827196562</t>
  </si>
  <si>
    <t>763111490</t>
  </si>
  <si>
    <t>SDK příčka tl 100 mm profil CW+UW 50 desky s vysokou mechanickou odolností 2xDFRIH2 12,5 s izolací EI 90 Rw do 57 dB</t>
  </si>
  <si>
    <t>294292734</t>
  </si>
  <si>
    <t xml:space="preserve">"m.č. 102"     0,60*2,625</t>
  </si>
  <si>
    <t>763112365a</t>
  </si>
  <si>
    <t>SDK příčka mezibytová tl 280 mm zdvojený profil CW+UW 100 deska s vysokou mechanickou odolností DFRIH2 12,5 a deska A 12,5 s dvojitou izolací EI 60 Rw do 73 dB</t>
  </si>
  <si>
    <t>-1210121264</t>
  </si>
  <si>
    <t xml:space="preserve">"mezi m.č. 102 a 103"      2,49*2,625</t>
  </si>
  <si>
    <t>1423783064</t>
  </si>
  <si>
    <t xml:space="preserve">"m.č. 108"    1,625*2,40</t>
  </si>
  <si>
    <t>SDK předstěna instalační tl 125 mm, nosné systémové profily, desky 2xDFRIH2 12,5 s izolací EI 90 Rw do 62 dB</t>
  </si>
  <si>
    <t>-1943535722</t>
  </si>
  <si>
    <t xml:space="preserve">"m.č. 104"     4,615*2,625</t>
  </si>
  <si>
    <t>763122531a</t>
  </si>
  <si>
    <t>SDK stěna šachtová tl 75 mm, nosné systémové profily, desky 2xDFRIH2 s izolací EI 60 Rw do do 37 dB</t>
  </si>
  <si>
    <t>8539273</t>
  </si>
  <si>
    <t xml:space="preserve">"m.č. 102"     (0,33+0,275*2)*2,625</t>
  </si>
  <si>
    <t>534220959</t>
  </si>
  <si>
    <t>1054874731</t>
  </si>
  <si>
    <t>-879814768</t>
  </si>
  <si>
    <t>1140631117</t>
  </si>
  <si>
    <t xml:space="preserve">"ozn. KL01"    1,00</t>
  </si>
  <si>
    <t>764226445a</t>
  </si>
  <si>
    <t>Oplechování parapetů rovných celoplošně lepené z Al plechu eloxovaného rš do 380 mm</t>
  </si>
  <si>
    <t>-174486506</t>
  </si>
  <si>
    <t xml:space="preserve">"ozn. KL02"    4,475</t>
  </si>
  <si>
    <t>-490767472</t>
  </si>
  <si>
    <t xml:space="preserve">"ozn. KL01"    2</t>
  </si>
  <si>
    <t>1917296950</t>
  </si>
  <si>
    <t>766-1001</t>
  </si>
  <si>
    <t xml:space="preserve">D+M - dveře vnitřní dřevěné 800x2100 mm, prosklené, jednokřídlové, L,  bez prahu, zárubeň dřevěná obložková bezfalcová, laminát HPL, tl. stěny 195 mm, rozetové kování, klika/klika </t>
  </si>
  <si>
    <t>-1506083997</t>
  </si>
  <si>
    <t xml:space="preserve">"ozn. D1 - levé"     1</t>
  </si>
  <si>
    <t>766-1002</t>
  </si>
  <si>
    <t xml:space="preserve">D+M - dveře vnitřní dřevěné 800x2100 mm, plné, jednokřídlové, P,  bez prahu, zárubeň dřevěná obložková bezfalcová, laminát HPL, tl. stěny 135 mm, rozetové kování, klika/klika , zámek pro WC</t>
  </si>
  <si>
    <t>558175499</t>
  </si>
  <si>
    <t>766-1003</t>
  </si>
  <si>
    <t>823570956</t>
  </si>
  <si>
    <t>766-1004</t>
  </si>
  <si>
    <t xml:space="preserve">D+M - dveře vnitřní dřevěné 800x2100 mm, plné, jednokřídlové, P,  padací práh, zárubeň dřevěná obložková bezfalcová, laminát HPL, tl. stěny 135 mm, rozetové kování, klika/klika </t>
  </si>
  <si>
    <t>-896472548</t>
  </si>
  <si>
    <t>766-1005</t>
  </si>
  <si>
    <t xml:space="preserve">D+M - dveře vnitřní dřevěné 800x2100 mm, plné, jednokřídlové, L,  padací práh, zárubeň dřevěná obložková bezfalcová, laminát HPL, tl. stěny 135 mm, rozetové kování, klika/klika </t>
  </si>
  <si>
    <t>1927189808</t>
  </si>
  <si>
    <t xml:space="preserve">"ozn. D5 - levé"     1</t>
  </si>
  <si>
    <t>766-1006</t>
  </si>
  <si>
    <t>-1632575283</t>
  </si>
  <si>
    <t>766-1007</t>
  </si>
  <si>
    <t>-2000470774</t>
  </si>
  <si>
    <t xml:space="preserve">"ozn. D7 - levé"     1</t>
  </si>
  <si>
    <t>766-10021</t>
  </si>
  <si>
    <t>D+M - dveře vnější dřevohliníkové 900x2115 mm, plné, jednokřídlové, P, tepelně izolační, Ud=max. 1,2 W/m2K, osazení na kompozitivní úhelníky, bezpečnostní štítové kování, madlo/klika, systémový bezbariérový práh s přerušeným tepelným mostem</t>
  </si>
  <si>
    <t>-1892870551</t>
  </si>
  <si>
    <t>"otvor 1050x2190 mm</t>
  </si>
  <si>
    <t xml:space="preserve">"ozn. VD1 - pravé"     1</t>
  </si>
  <si>
    <t>-800189446</t>
  </si>
  <si>
    <t xml:space="preserve">"pohled severní"      7,035*2,41-4,475*1,75-1,05*2,19</t>
  </si>
  <si>
    <t xml:space="preserve">       "ostění"               (7,035+2,41*2)*0,36</t>
  </si>
  <si>
    <t xml:space="preserve">        "ostění"                9,91*0,28</t>
  </si>
  <si>
    <t xml:space="preserve">       "ostění"                  144,03*0,28</t>
  </si>
  <si>
    <t xml:space="preserve">      "ostění"                    5,63*0,28</t>
  </si>
  <si>
    <t>1772589636</t>
  </si>
  <si>
    <t xml:space="preserve">"pohled severní"      (7,035*2,41-4,475*1,75-1,05*2,19)*14,29*0,07*0,019*1,13</t>
  </si>
  <si>
    <t xml:space="preserve">       "ostění"               (7,035+2,41*2)*0,36*14,29*0,07*0,019*1,13</t>
  </si>
  <si>
    <t xml:space="preserve">        "ostění"                9,91*0,28*14,29*0,07*0,019*1,13</t>
  </si>
  <si>
    <t xml:space="preserve">"pohled jižní"  (18,99*3,14-4,25*2,315-0,875*2,315-2,0*2,315*3)*14,29*0,07*0,019*1,13</t>
  </si>
  <si>
    <t xml:space="preserve">       "ostění"                  144,03*0,28*14,29*0,07*0,019*1,13</t>
  </si>
  <si>
    <t xml:space="preserve">"pohled východní"    7,48*3,14*14,29*0,07*0,019*1,13</t>
  </si>
  <si>
    <t xml:space="preserve">"pohled západní"      (7,48*3,14-1,0*2,315)*14,29*0,07*0,019*1,13</t>
  </si>
  <si>
    <t xml:space="preserve">      "ostění"                    5,63*0,28*14,29*0,07*0,019*1,13</t>
  </si>
  <si>
    <t>241390015</t>
  </si>
  <si>
    <t>*podkladový rošt</t>
  </si>
  <si>
    <t xml:space="preserve">"pohled severní"     (7,035*2,41-4,475*1,75-1,05*2,19)*2,1</t>
  </si>
  <si>
    <t xml:space="preserve">       "ostění"               (7,035+2,41*2)*0,36*2,1</t>
  </si>
  <si>
    <t xml:space="preserve">        "ostění"                9,91*0,28*2,1</t>
  </si>
  <si>
    <t xml:space="preserve">"pohled jižní"        (18,99*3,14-4,25*2,315-0,875*2,315-2,0*2,315*3)*2,1</t>
  </si>
  <si>
    <t xml:space="preserve">       "ostění"                  144,03*0,28*2,1</t>
  </si>
  <si>
    <t xml:space="preserve">"pohled východní"    7,48*3,14*2,1</t>
  </si>
  <si>
    <t xml:space="preserve">"pohled západní"     (7,48*3,14-1,0*2,315)*2,1</t>
  </si>
  <si>
    <t xml:space="preserve">      "ostění"                    5,63*0,28*2,1</t>
  </si>
  <si>
    <t>-1323168857</t>
  </si>
  <si>
    <t xml:space="preserve">"pohled severní"     (7,035*2,41-4,475*1,75-1,05*2,19)*2,1*2*0,06*0,04*1,1</t>
  </si>
  <si>
    <t xml:space="preserve">       "ostění"               (7,035+2,41*2)*0,36*2,1*2*0,06*0,04*1,1</t>
  </si>
  <si>
    <t xml:space="preserve">        "ostění"                9,91*0,28*2,1*2*0,06*0,04*1,1</t>
  </si>
  <si>
    <t xml:space="preserve">"pohled jižní"  (18,99*3,14-4,25*2,315-0,875*2,315-2,0*2,315*3)*2,1*2*0,06*0,04*1,1</t>
  </si>
  <si>
    <t xml:space="preserve">       "ostění"                  144,03*0,28*2,1*2*0,06*0,04*1,1</t>
  </si>
  <si>
    <t xml:space="preserve">"pohled východní"    7,48*3,14*2,1*2*0,06*0,04*1,1</t>
  </si>
  <si>
    <t xml:space="preserve">"pohled západní"     (7,48*3,14-1,0*2,315)*2,1*2*0,06*0,04*1,1</t>
  </si>
  <si>
    <t xml:space="preserve">      "ostění"                    5,63*0,28*2,1*2*0,06*0,04*1,1</t>
  </si>
  <si>
    <t>910827362</t>
  </si>
  <si>
    <t>1009220235</t>
  </si>
  <si>
    <t xml:space="preserve">"dodávka fólie"     134,304*1,111</t>
  </si>
  <si>
    <t>766621012</t>
  </si>
  <si>
    <t>Montáž dřevěných oken plochy přes 1 m2 pevných výšky do 2,5 m _předsazená montáž na kompozitivní úhelníky</t>
  </si>
  <si>
    <t>-729580439</t>
  </si>
  <si>
    <t xml:space="preserve">"rozměr 1,00x1,865 m, 1 ks"     1,00*1,865    </t>
  </si>
  <si>
    <t>61110005</t>
  </si>
  <si>
    <t>ozn. 01_okno dřevěné s fixním zasklením trojsklo přes plochu 1m2 v 1,5-2,5m</t>
  </si>
  <si>
    <t>1515451447</t>
  </si>
  <si>
    <t xml:space="preserve">"rozměr 1,00x1,875 m, 1 ks"     1,00*1,875    </t>
  </si>
  <si>
    <t>1104619580</t>
  </si>
  <si>
    <t xml:space="preserve">"rozměr 4,475x1,75 m, 1 ks"     4,475*1,75</t>
  </si>
  <si>
    <t xml:space="preserve">"rozměr 2,00x2,315 m, 2 ks"     2,00*2,315*2</t>
  </si>
  <si>
    <t xml:space="preserve">"rozměr 2,00x2,315 m, 1 ks"     2,00*2,315</t>
  </si>
  <si>
    <t xml:space="preserve">"rozměr 4,25*2,315 m, 1 ks"     4,25*2,315</t>
  </si>
  <si>
    <t>ozn. 02_okno dřevohliníkové otevíravé/sklopné/pevné trojsklo přes plochu 1m2 v 1,5-2,5m</t>
  </si>
  <si>
    <t>428151018</t>
  </si>
  <si>
    <t>* sestava = fixní/fixní/jednokřídlé (fixní/fixní/otevíravé, sklopné)</t>
  </si>
  <si>
    <t>-52570498</t>
  </si>
  <si>
    <t>* sestava = jednokřídlé/fixní (otevíravé, sklopné/fixní)</t>
  </si>
  <si>
    <t>61124018ba</t>
  </si>
  <si>
    <t>ozn. 04_okno dřevohliníkové otevíravé/sklopné/pevné trojsklo přes plochu 1m2 v 1,5-2,5m</t>
  </si>
  <si>
    <t>1350220891</t>
  </si>
  <si>
    <t>61124018bb</t>
  </si>
  <si>
    <t>ozn. 06_okno dřevohliníkové otevíravé/sklopné/pevné trojsklo přes plochu 1m2 v 1,5-2,5m</t>
  </si>
  <si>
    <t>2021650491</t>
  </si>
  <si>
    <t>* sestava = fixní/jednokřídlé/fixní (fixní/otevíravé, sklopné/fixní)</t>
  </si>
  <si>
    <t>766621212aa</t>
  </si>
  <si>
    <t>Montáž dřevohliníkových oken plochy přes 1 m2 otevíravých výšky do 2,5 m_předsazená montáž na kompozitivní úhelníky</t>
  </si>
  <si>
    <t>1857042049</t>
  </si>
  <si>
    <t xml:space="preserve">"rozměr 0,875x2,315 m, 1 ks"     0,875*2,315</t>
  </si>
  <si>
    <t>* ozn. 07</t>
  </si>
  <si>
    <t xml:space="preserve">"rozměr 1,00x2,315 m, 1 ks"      1,00*2,315</t>
  </si>
  <si>
    <t>61124018ca</t>
  </si>
  <si>
    <t>ozn. 05_okno dřevohliníkové otevíravé/sklopné trojsklo přes plochu 1m2 v 1,5-2,5m</t>
  </si>
  <si>
    <t>531217237</t>
  </si>
  <si>
    <t>61124018cb</t>
  </si>
  <si>
    <t>ozn. 07_okno dřevohliníkové otevíravé/sklopné trojsklo přes plochu 1m2 v 1,5-2,5m</t>
  </si>
  <si>
    <t>1001822908</t>
  </si>
  <si>
    <t>-1621030829</t>
  </si>
  <si>
    <t>(1,0*2+1,875*2+1,05*2+2,19*2+4,475*2+2,0*3+2,315*6+0,875*2+2,315*2+4,25*2+2,315*2+1,0*2+2,315*2)</t>
  </si>
  <si>
    <t>730760480</t>
  </si>
  <si>
    <t xml:space="preserve">"dodávka"    67,21*1,1</t>
  </si>
  <si>
    <t>1311409056</t>
  </si>
  <si>
    <t>-1675851670</t>
  </si>
  <si>
    <t>-121398507</t>
  </si>
  <si>
    <t xml:space="preserve">"ozn. TR01"    1,00</t>
  </si>
  <si>
    <t xml:space="preserve">"ozn. TR02"    4,475</t>
  </si>
  <si>
    <t>-1868875872</t>
  </si>
  <si>
    <t>766-90001</t>
  </si>
  <si>
    <t>D+M, sedací parapet - sestava dřev. sedací desky a ocel. lakov. podpěr - deska sibiřský modřín tl. 50 mm, š. 530 mm, dl. 4200 mm - ocel. rám a podpěry z jeklů, lakováno</t>
  </si>
  <si>
    <t>324952544</t>
  </si>
  <si>
    <t>* podrobný popis viz výpis truhlářských výrobků - tabulka ostat. výrobků</t>
  </si>
  <si>
    <t xml:space="preserve">"ozn. TR03"    1,00</t>
  </si>
  <si>
    <t>D+M, kuchyňská linka vč. spotřebičů atd. - ozn. TV16</t>
  </si>
  <si>
    <t>1064174133</t>
  </si>
  <si>
    <t xml:space="preserve">"viz projekt interiér - ozn. TV16"    1</t>
  </si>
  <si>
    <t>D+M, vestavná skříň 2x - ozn. TV13, TV14</t>
  </si>
  <si>
    <t>-826658416</t>
  </si>
  <si>
    <t xml:space="preserve">"viz projekt interiér - ozn. TV13, TV14"    1</t>
  </si>
  <si>
    <t>D+M, police a deska na konzolách - ozn. TV17</t>
  </si>
  <si>
    <t>1423502433</t>
  </si>
  <si>
    <t xml:space="preserve">"viz projekt interiér - ozn. TV17"    1</t>
  </si>
  <si>
    <t>-2131124264</t>
  </si>
  <si>
    <t>767-0001</t>
  </si>
  <si>
    <t>663294508</t>
  </si>
  <si>
    <t xml:space="preserve">"jekl 60x60x5 mm, celkem 2 ks"     28,3*2</t>
  </si>
  <si>
    <t xml:space="preserve">"další nespecifov. materiál + kotevní materiál = 5 %"   56,6*0,05 </t>
  </si>
  <si>
    <t>767-0002</t>
  </si>
  <si>
    <t>D+M, ocelový sloupek podepírající markýzu včetně povrchové úpravy lakováním</t>
  </si>
  <si>
    <t>1707210891</t>
  </si>
  <si>
    <t xml:space="preserve">"7x ocel. trubka 102/4 mm, dl. 3,20 m"     3,20*7*9,8</t>
  </si>
  <si>
    <t xml:space="preserve">"ostatní potřebný materiál včetně kotevních prvků a příslušenství - 5 %"    219,52*0,05</t>
  </si>
  <si>
    <t>-610750740</t>
  </si>
  <si>
    <t xml:space="preserve">"ozn. OS02"     2</t>
  </si>
  <si>
    <t>Magnetická revizní dvířka do SDK předstěny 200x300 mm</t>
  </si>
  <si>
    <t>860952579</t>
  </si>
  <si>
    <t>1406985093</t>
  </si>
  <si>
    <t>1634138014</t>
  </si>
  <si>
    <t xml:space="preserve"> 39,875*0,06</t>
  </si>
  <si>
    <t>862628357</t>
  </si>
  <si>
    <t xml:space="preserve">"m.č. 101"     12,105*2+2,145+0,625*2+1,52+0,65*2-1,05-0,8*6-0,7+0,175*2</t>
  </si>
  <si>
    <t xml:space="preserve">"m.č. 104"    1,665*2+4,615*2+0,175*2-0,875-0,8</t>
  </si>
  <si>
    <t xml:space="preserve">"m.č. 108"    1,625+1,745*2-0,7</t>
  </si>
  <si>
    <t>-724569954</t>
  </si>
  <si>
    <t>247386669</t>
  </si>
  <si>
    <t>-473068809</t>
  </si>
  <si>
    <t xml:space="preserve">"dodávka dlažby"     39,16*1,15</t>
  </si>
  <si>
    <t xml:space="preserve">"dodávka soklíků"    39,875*0,06*1,15</t>
  </si>
  <si>
    <t>162249513</t>
  </si>
  <si>
    <t>-1176994907</t>
  </si>
  <si>
    <t>1462277742</t>
  </si>
  <si>
    <t xml:space="preserve">"pod soklové lišty"   61,75*0,05</t>
  </si>
  <si>
    <t>2028059394</t>
  </si>
  <si>
    <t>-132593581</t>
  </si>
  <si>
    <t>-1550767582</t>
  </si>
  <si>
    <t xml:space="preserve">"m.č. 102"      31,67*1,1</t>
  </si>
  <si>
    <t xml:space="preserve">"m.č. 105"      12,74*1,1</t>
  </si>
  <si>
    <t xml:space="preserve">"m.č. 106"      12,74*1,1</t>
  </si>
  <si>
    <t xml:space="preserve">"m.č. 107"      13,72*1,1</t>
  </si>
  <si>
    <t>-2018794412</t>
  </si>
  <si>
    <t xml:space="preserve">"m.č. 102"     27,30</t>
  </si>
  <si>
    <t xml:space="preserve">"m.č. 105"     10,50</t>
  </si>
  <si>
    <t xml:space="preserve">"m.č. 106"     10,50</t>
  </si>
  <si>
    <t xml:space="preserve">"m.č. 107"     12,00</t>
  </si>
  <si>
    <t>2093169554</t>
  </si>
  <si>
    <t xml:space="preserve">* skl. PD1 </t>
  </si>
  <si>
    <t xml:space="preserve">"m.č. 102"     3,88+6,875*2+6,545+2,915+0,6+0,1+0,93+0,35-4,25-1,0-0,9+0,175*4</t>
  </si>
  <si>
    <t xml:space="preserve">"m.č. 105"     3,02*2+4,615*2-2,0-0,9+0,175*2</t>
  </si>
  <si>
    <t xml:space="preserve">"m.č. 106"     3,02*2+4,615*2-2,0-0,9+0,175*2</t>
  </si>
  <si>
    <t xml:space="preserve">"m.č. 107"     3,005*2+4,615*2-2,0-0,9+0,175*2</t>
  </si>
  <si>
    <t>-1097518459</t>
  </si>
  <si>
    <t xml:space="preserve">"dodávka lišt"    61,75*1,02</t>
  </si>
  <si>
    <t>1955360401</t>
  </si>
  <si>
    <t xml:space="preserve">"1. NP"      0,8*4</t>
  </si>
  <si>
    <t>200887462</t>
  </si>
  <si>
    <t xml:space="preserve">"dodávka profilu přechodového"    3,2*1,1</t>
  </si>
  <si>
    <t>-784166735</t>
  </si>
  <si>
    <t>1474605782</t>
  </si>
  <si>
    <t>533689818</t>
  </si>
  <si>
    <t>1754623915</t>
  </si>
  <si>
    <t xml:space="preserve">"m.č. 103"    2,49*2+2,31*2-0,9</t>
  </si>
  <si>
    <t xml:space="preserve">"m.č. 108"    1,625+0,575+1,945</t>
  </si>
  <si>
    <t>-896444727</t>
  </si>
  <si>
    <t>160068980</t>
  </si>
  <si>
    <t xml:space="preserve">"dodávka obkladů"    26,079*1,15</t>
  </si>
  <si>
    <t>781472291</t>
  </si>
  <si>
    <t>Příplatek k montáži obkladů keramických lepených cementovým flexibilním lepidlem za plochu do 10 m2</t>
  </si>
  <si>
    <t>-311033954</t>
  </si>
  <si>
    <t>-1856020</t>
  </si>
  <si>
    <t>731217751</t>
  </si>
  <si>
    <t xml:space="preserve">"penetrace pod vrchní výmalbu"     417,574</t>
  </si>
  <si>
    <t xml:space="preserve">"penetrace pod dekorativní stěrku"    11,089</t>
  </si>
  <si>
    <t>1345026485</t>
  </si>
  <si>
    <t>* NA STROPY</t>
  </si>
  <si>
    <t xml:space="preserve">"m.č. 102"     (0,60*2+0,1)*2,625</t>
  </si>
  <si>
    <t xml:space="preserve">"m.č. 102"     (0,33+0,35+0,275)*2,625</t>
  </si>
  <si>
    <t xml:space="preserve">        "odpočet dekorační stěrky"   -1,84*1,38</t>
  </si>
  <si>
    <t xml:space="preserve">      "odpočet keram. obkladů"    -1,625*1,20</t>
  </si>
  <si>
    <t xml:space="preserve">                        -(4,475*1,75-4,0)</t>
  </si>
  <si>
    <t xml:space="preserve">                       -(4,25*2,315-4,0)</t>
  </si>
  <si>
    <t xml:space="preserve">"m.č. 103"     (2,49+2,31*2)*2,40</t>
  </si>
  <si>
    <t xml:space="preserve">                       -(2,0*2,315-4,0)</t>
  </si>
  <si>
    <t xml:space="preserve">                       -(2,0*2,315-4,0) </t>
  </si>
  <si>
    <t xml:space="preserve">"m.č. 108"    (1,625+1,945*2)*2,40</t>
  </si>
  <si>
    <t>2002799376</t>
  </si>
  <si>
    <t>* SO 02</t>
  </si>
  <si>
    <t xml:space="preserve">"m.č. 102"    2,24*(0,50+0,58)+2,01*1,77+0,96*2,68</t>
  </si>
  <si>
    <t xml:space="preserve">"m.č. 104"    1,84*1,38</t>
  </si>
  <si>
    <t>681972005</t>
  </si>
  <si>
    <t xml:space="preserve">"ozn. Ž2"    1   </t>
  </si>
  <si>
    <t xml:space="preserve">"ozn. Ž4"    2   </t>
  </si>
  <si>
    <t>-1423059464</t>
  </si>
  <si>
    <t xml:space="preserve">"ozn. Ž1"    0,875*2,60</t>
  </si>
  <si>
    <t xml:space="preserve">"ozn. Ž2"   1,0*2,60</t>
  </si>
  <si>
    <t>55342548a</t>
  </si>
  <si>
    <t>žaluzie Z-93 fasádní ovládaná základním motorem příslušenství plochy do 4,0m2</t>
  </si>
  <si>
    <t>-1424094302</t>
  </si>
  <si>
    <t xml:space="preserve">"ozn. Ž4"    1,35*2,60*2</t>
  </si>
  <si>
    <t>350616930</t>
  </si>
  <si>
    <t>28376723</t>
  </si>
  <si>
    <t>kryt podomítkový PUR s izolací XPS 30 mm včetně kotvení pro žaluzii plochy do 4,0m2 š do 2,0m</t>
  </si>
  <si>
    <t>-1909413149</t>
  </si>
  <si>
    <t>786623023</t>
  </si>
  <si>
    <t>Montáž fasádní žaluzie před okenní nebo dveřní otvor ovládané motorem pl přes 4 do 6 m2 včetně krycího plechu a vodících profilů</t>
  </si>
  <si>
    <t>2046725584</t>
  </si>
  <si>
    <t xml:space="preserve">"ozn. Ž3"    3</t>
  </si>
  <si>
    <t>55342550a</t>
  </si>
  <si>
    <t>žaluzie Z-93 fasádní ovládaná základním motorem příslušenství plochy do 6,0m2</t>
  </si>
  <si>
    <t>-1580006239</t>
  </si>
  <si>
    <t xml:space="preserve">"ozn. Ž3"    2,0*2,6*3</t>
  </si>
  <si>
    <t>28376731</t>
  </si>
  <si>
    <t>kryt podomítkový PUR s izolací XPS 30 mm včetně kotvení pro žaluzii plochy do 6,0m2 š do 2,0m</t>
  </si>
  <si>
    <t>1901164817</t>
  </si>
  <si>
    <t>1746885397</t>
  </si>
  <si>
    <t xml:space="preserve">"ozn. Ž4"    2</t>
  </si>
  <si>
    <t>55342552a</t>
  </si>
  <si>
    <t>žaluzie Z-93 fasádní ovládaná základním motorem příslušenství plochy do 8,0m2</t>
  </si>
  <si>
    <t>1803170058</t>
  </si>
  <si>
    <t xml:space="preserve">"ozn. Ž4"    2,90*2,60*2</t>
  </si>
  <si>
    <t>-1486751629</t>
  </si>
  <si>
    <t>736407658</t>
  </si>
  <si>
    <t>145341832</t>
  </si>
  <si>
    <t>D+M - Zabezpečení proti pádu - záchytný systém na střeše, sestava z nerezových kotvících bodů - sloupky nakotvené do stropní konstrukce a z montážního lana, vč. vešker. příslušenství, kotevních prvků apod. rozmístění a další specifikace viz PD</t>
  </si>
  <si>
    <t>1274515983</t>
  </si>
  <si>
    <t xml:space="preserve">"ozn. OS07"    1</t>
  </si>
  <si>
    <t>1750021698</t>
  </si>
  <si>
    <t>-698874834</t>
  </si>
  <si>
    <t>-1468503777</t>
  </si>
  <si>
    <t xml:space="preserve">"ozn. OS05"    1</t>
  </si>
  <si>
    <t>-1414923963</t>
  </si>
  <si>
    <t xml:space="preserve">"ozn. OS05"     1</t>
  </si>
  <si>
    <t xml:space="preserve">003 - SO 03 </t>
  </si>
  <si>
    <t>-2055738487</t>
  </si>
  <si>
    <t>1538710110</t>
  </si>
  <si>
    <t>-1473445858</t>
  </si>
  <si>
    <t>1115577299</t>
  </si>
  <si>
    <t>360884644</t>
  </si>
  <si>
    <t>481126795</t>
  </si>
  <si>
    <t>-1104057028</t>
  </si>
  <si>
    <t>12283114</t>
  </si>
  <si>
    <t>-264168333</t>
  </si>
  <si>
    <t>-755730892</t>
  </si>
  <si>
    <t>872614387</t>
  </si>
  <si>
    <t>-252027651</t>
  </si>
  <si>
    <t>353173913</t>
  </si>
  <si>
    <t>-1824858840</t>
  </si>
  <si>
    <t>1168967065</t>
  </si>
  <si>
    <t>2051196920</t>
  </si>
  <si>
    <t>657886786</t>
  </si>
  <si>
    <t>-1193999202</t>
  </si>
  <si>
    <t>1152541651</t>
  </si>
  <si>
    <t>683283375</t>
  </si>
  <si>
    <t>1720712056</t>
  </si>
  <si>
    <t>1921228246</t>
  </si>
  <si>
    <t>1716671281</t>
  </si>
  <si>
    <t>1438980529</t>
  </si>
  <si>
    <t>-2015558391</t>
  </si>
  <si>
    <t>452451159</t>
  </si>
  <si>
    <t xml:space="preserve">"viz výkres výztuže"    0,78947</t>
  </si>
  <si>
    <t>1183852331</t>
  </si>
  <si>
    <t>-1890943073</t>
  </si>
  <si>
    <t>-420908055</t>
  </si>
  <si>
    <t>-215366466</t>
  </si>
  <si>
    <t>-1696194116</t>
  </si>
  <si>
    <t>952620226</t>
  </si>
  <si>
    <t xml:space="preserve">        "odpočet otvorů"   -(1,0*1,865+1,05*2,19+4,475*1,75+2,0*2,315*4+0,875*2,315+2,75*2,315+1,0*2,315)</t>
  </si>
  <si>
    <t xml:space="preserve">      "odpočet překladů"   -(1,25*4+2,25*4+3,0)*0,24</t>
  </si>
  <si>
    <t xml:space="preserve">                                                 -(6,86*0,49)</t>
  </si>
  <si>
    <t>132120461</t>
  </si>
  <si>
    <t>-1023515794</t>
  </si>
  <si>
    <t xml:space="preserve">"severní strana - boční pohledová zeď"   1,54*3,68*0,22</t>
  </si>
  <si>
    <t>1659169820</t>
  </si>
  <si>
    <t xml:space="preserve">"severní strana - boční zeď"   1,54*3,68*2</t>
  </si>
  <si>
    <t xml:space="preserve">                                                           3,68*2*0,22</t>
  </si>
  <si>
    <t>301606654</t>
  </si>
  <si>
    <t>-1989794019</t>
  </si>
  <si>
    <t xml:space="preserve">"severní strana - boční zeď"   1,54*3,68*0,22*0,180</t>
  </si>
  <si>
    <t>-721530741</t>
  </si>
  <si>
    <t>-1762265364</t>
  </si>
  <si>
    <t>-2060890594</t>
  </si>
  <si>
    <t>317278181</t>
  </si>
  <si>
    <t>Překlad nosný vápenopískový š 175 mm v 240 mm na maltu M5 dl 3000 mm</t>
  </si>
  <si>
    <t>846558243</t>
  </si>
  <si>
    <t>-2104405523</t>
  </si>
  <si>
    <t>1219120740</t>
  </si>
  <si>
    <t>-1233277496</t>
  </si>
  <si>
    <t>-259630356</t>
  </si>
  <si>
    <t>-752991768</t>
  </si>
  <si>
    <t>1366063190</t>
  </si>
  <si>
    <t>1554486670</t>
  </si>
  <si>
    <t>1919684244</t>
  </si>
  <si>
    <t>-1522825344</t>
  </si>
  <si>
    <t>585414869</t>
  </si>
  <si>
    <t>-1909453064</t>
  </si>
  <si>
    <t>Výztuž stropů a zdí betonářskou ocelí 10 505</t>
  </si>
  <si>
    <t>-1945523131</t>
  </si>
  <si>
    <t>* deska skl. SK1, SK2 + obvodové zdivo střechy</t>
  </si>
  <si>
    <t xml:space="preserve">"viz tabulka výztuže, výkres výztuže - stropní deska"    4,20193</t>
  </si>
  <si>
    <t>-1665361059</t>
  </si>
  <si>
    <t>-1487812048</t>
  </si>
  <si>
    <t>-1680844142</t>
  </si>
  <si>
    <t xml:space="preserve">"penetrace pod omítky"    18,153+233,324</t>
  </si>
  <si>
    <t>1835972778</t>
  </si>
  <si>
    <t xml:space="preserve">"m.č. 103"    (2,49+2,31*2)*2,4-0,9*2,15</t>
  </si>
  <si>
    <t>-1974993107</t>
  </si>
  <si>
    <t xml:space="preserve">"m.č. 102"    (6,545*2+6,875*2+0,175*4)*2,625+(1,0+2,0+2,75+2,315*6)*0,175</t>
  </si>
  <si>
    <t xml:space="preserve">                       -(1,0*2,315+2,0*2,315+2,75*2,315+0,9*2,15)</t>
  </si>
  <si>
    <t xml:space="preserve">       "odpočet dekorační stěrky"   -(2,01*1,77+1,46*2,68)</t>
  </si>
  <si>
    <t>-25365155</t>
  </si>
  <si>
    <t xml:space="preserve">        "1. NP"  (1,0*1,875+1,05*2,19+4,475*1,75+2,0*2,315*4+0,875*2,315+2,75*2,315+1,0*2,315)</t>
  </si>
  <si>
    <t xml:space="preserve">* keram. obklady  </t>
  </si>
  <si>
    <t>2019187508</t>
  </si>
  <si>
    <t xml:space="preserve">"pohled západní"       9,37*0,34+0,39*3,14+1,54*3,14</t>
  </si>
  <si>
    <t xml:space="preserve">"pohled severní"     20,88*3,50-7,035*2,41-1,0*1,875-+4,73*0,185+5,43*0,39+(7,035+2,41*2)*0,265</t>
  </si>
  <si>
    <t>1,54*3,68</t>
  </si>
  <si>
    <t xml:space="preserve">"pohled západní"       7,48*3,14-1,0*2,315-2,0*2,315</t>
  </si>
  <si>
    <t xml:space="preserve">"pohled jižní"              18,99*3,14-2,75*2,315-0,875*2,315-2,0*2,315*3</t>
  </si>
  <si>
    <t>-726451793</t>
  </si>
  <si>
    <t>1597356001</t>
  </si>
  <si>
    <t>-635181400</t>
  </si>
  <si>
    <t>1599572395</t>
  </si>
  <si>
    <t>864403076</t>
  </si>
  <si>
    <t xml:space="preserve">"pohled severní"     18,79*3,50-7,035*2,41-1,0*1,865-0,9*1,265</t>
  </si>
  <si>
    <t>407090873</t>
  </si>
  <si>
    <t xml:space="preserve">"dodávka fasádních desek"    58,568*1,05</t>
  </si>
  <si>
    <t>87983307</t>
  </si>
  <si>
    <t>-1235627903</t>
  </si>
  <si>
    <t>-384126275</t>
  </si>
  <si>
    <t>725187501</t>
  </si>
  <si>
    <t>-138097213</t>
  </si>
  <si>
    <t>-2432672</t>
  </si>
  <si>
    <t>(1,54*3,68)*1,05</t>
  </si>
  <si>
    <t>905325396</t>
  </si>
  <si>
    <t>-1594905047</t>
  </si>
  <si>
    <t>-2076383430</t>
  </si>
  <si>
    <t>1160467316</t>
  </si>
  <si>
    <t>931534488</t>
  </si>
  <si>
    <t>-1996375115</t>
  </si>
  <si>
    <t>-353453743</t>
  </si>
  <si>
    <t>1495369355</t>
  </si>
  <si>
    <t xml:space="preserve">"dodávka desek"   91,609*1,05</t>
  </si>
  <si>
    <t>-225847595</t>
  </si>
  <si>
    <t>1455739907</t>
  </si>
  <si>
    <t>1361032233</t>
  </si>
  <si>
    <t>1056953501</t>
  </si>
  <si>
    <t>-584055058</t>
  </si>
  <si>
    <t>-2083775368</t>
  </si>
  <si>
    <t>-839328290</t>
  </si>
  <si>
    <t>-2044208263</t>
  </si>
  <si>
    <t>-701787275</t>
  </si>
  <si>
    <t>-421734198</t>
  </si>
  <si>
    <t>2085264134</t>
  </si>
  <si>
    <t>1745794127</t>
  </si>
  <si>
    <t>-1941932462</t>
  </si>
  <si>
    <t>-1516539019</t>
  </si>
  <si>
    <t>1447238390</t>
  </si>
  <si>
    <t>1663494295</t>
  </si>
  <si>
    <t>-2070140124</t>
  </si>
  <si>
    <t>-1088198322</t>
  </si>
  <si>
    <t>-927269807</t>
  </si>
  <si>
    <t>132871692</t>
  </si>
  <si>
    <t>609103603</t>
  </si>
  <si>
    <t>1041551585</t>
  </si>
  <si>
    <t>-1444264607</t>
  </si>
  <si>
    <t>506772349</t>
  </si>
  <si>
    <t>1922612384</t>
  </si>
  <si>
    <t>-1035470868</t>
  </si>
  <si>
    <t>1916348764</t>
  </si>
  <si>
    <t>-989461157</t>
  </si>
  <si>
    <t>-556378950</t>
  </si>
  <si>
    <t>-423645586</t>
  </si>
  <si>
    <t>-1419340555</t>
  </si>
  <si>
    <t>-722032027</t>
  </si>
  <si>
    <t>-1432146346</t>
  </si>
  <si>
    <t>-738615824</t>
  </si>
  <si>
    <t>-82885965</t>
  </si>
  <si>
    <t>2021758324</t>
  </si>
  <si>
    <t>750399684</t>
  </si>
  <si>
    <t>1559692156</t>
  </si>
  <si>
    <t>1205846687</t>
  </si>
  <si>
    <t>-1133776977</t>
  </si>
  <si>
    <t>-1762465616</t>
  </si>
  <si>
    <t>-1718618068</t>
  </si>
  <si>
    <t>659705460</t>
  </si>
  <si>
    <t>-1016238763</t>
  </si>
  <si>
    <t>-1081026166</t>
  </si>
  <si>
    <t>240775160</t>
  </si>
  <si>
    <t>705568503</t>
  </si>
  <si>
    <t>-559964150</t>
  </si>
  <si>
    <t>-453082991</t>
  </si>
  <si>
    <t>118547588</t>
  </si>
  <si>
    <t>1351279929</t>
  </si>
  <si>
    <t>1981122848</t>
  </si>
  <si>
    <t>-1758764819</t>
  </si>
  <si>
    <t>267883987</t>
  </si>
  <si>
    <t>-1898012632</t>
  </si>
  <si>
    <t>-545703314</t>
  </si>
  <si>
    <t>958742051</t>
  </si>
  <si>
    <t>1857901</t>
  </si>
  <si>
    <t>-1485549940</t>
  </si>
  <si>
    <t>1461420608</t>
  </si>
  <si>
    <t>-935570278</t>
  </si>
  <si>
    <t>-595972022</t>
  </si>
  <si>
    <t>2137239103</t>
  </si>
  <si>
    <t>1889079557</t>
  </si>
  <si>
    <t>47082348</t>
  </si>
  <si>
    <t>344186382</t>
  </si>
  <si>
    <t>1733026819</t>
  </si>
  <si>
    <t>605129895</t>
  </si>
  <si>
    <t>1690843493</t>
  </si>
  <si>
    <t>-842285126</t>
  </si>
  <si>
    <t>1447730453</t>
  </si>
  <si>
    <t>-6573264</t>
  </si>
  <si>
    <t>-149548509</t>
  </si>
  <si>
    <t>-1193618466</t>
  </si>
  <si>
    <t>-1406794153</t>
  </si>
  <si>
    <t>-368144760</t>
  </si>
  <si>
    <t>283645934</t>
  </si>
  <si>
    <t>677955325</t>
  </si>
  <si>
    <t>-954399850</t>
  </si>
  <si>
    <t>-1309149292</t>
  </si>
  <si>
    <t>74146142</t>
  </si>
  <si>
    <t>1400957810</t>
  </si>
  <si>
    <t>-1692178710</t>
  </si>
  <si>
    <t>1133168570</t>
  </si>
  <si>
    <t>1478977503</t>
  </si>
  <si>
    <t>-1794001131</t>
  </si>
  <si>
    <t>415995588</t>
  </si>
  <si>
    <t>1620315206</t>
  </si>
  <si>
    <t>-2134827300</t>
  </si>
  <si>
    <t>-1386032511</t>
  </si>
  <si>
    <t>1366603579</t>
  </si>
  <si>
    <t>-734719825</t>
  </si>
  <si>
    <t>524066434</t>
  </si>
  <si>
    <t>1986891913</t>
  </si>
  <si>
    <t>-48932536</t>
  </si>
  <si>
    <t>1466820838</t>
  </si>
  <si>
    <t>163725207</t>
  </si>
  <si>
    <t>921909315</t>
  </si>
  <si>
    <t>1731410652</t>
  </si>
  <si>
    <t xml:space="preserve">       "ostění"                  142,53*0,28</t>
  </si>
  <si>
    <t xml:space="preserve">      "ostění"                    12,26*0,28</t>
  </si>
  <si>
    <t>-940583932</t>
  </si>
  <si>
    <t xml:space="preserve">"pohled jižní"  (18,99*3,14-2,75*2,315-0,875*2,315-2,0*2,315*3)*14,29*0,07*0,019*1,13</t>
  </si>
  <si>
    <t xml:space="preserve">       "ostění"                  142,53*0,28*14,29*0,07*0,019*1,13</t>
  </si>
  <si>
    <t xml:space="preserve">"pohled západní"      (7,48*3,14-1,0*2,315-2,0*2,315)*14,29*0,07*0,019*1,13</t>
  </si>
  <si>
    <t xml:space="preserve">      "ostění"                    12,26*0,28*14,29*0,07*0,019*1,13</t>
  </si>
  <si>
    <t>1571896562</t>
  </si>
  <si>
    <t xml:space="preserve">"pohled jižní"        (18,99*3,14-2,75*2,315-0,875*2,315-2,0*2,315*3)*2,1</t>
  </si>
  <si>
    <t xml:space="preserve">       "ostění"                  142,53*0,28*2,1</t>
  </si>
  <si>
    <t xml:space="preserve">"pohled západní"     (7,48*3,14-1,0*2,315-2,0*2,315)*2,1</t>
  </si>
  <si>
    <t xml:space="preserve">      "ostění"                    12,26*0,28*2,1</t>
  </si>
  <si>
    <t>-1459179334</t>
  </si>
  <si>
    <t xml:space="preserve">"pohled jižní"  (18,99*3,14-2,75*2,315-0,875*2,315-2,0*2,315*3)*2,1*2*0,06*0,04*1,1</t>
  </si>
  <si>
    <t xml:space="preserve">       "ostění"                  142,53*0,28*2,1*2*0,06*0,04*1,1</t>
  </si>
  <si>
    <t xml:space="preserve">"pohled západní"     (7,48*3,14-1,0*2,315-2,0*2,315)*2,1*2*0,06*0,04*1,1</t>
  </si>
  <si>
    <t xml:space="preserve">      "ostění"                    12,26*0,28*2,1*2*0,06*0,04*1,1</t>
  </si>
  <si>
    <t>1711557182</t>
  </si>
  <si>
    <t>571627404</t>
  </si>
  <si>
    <t xml:space="preserve">"dodávka fólie"     134,584*1,111</t>
  </si>
  <si>
    <t>-605081512</t>
  </si>
  <si>
    <t>-1784752986</t>
  </si>
  <si>
    <t>766621012a</t>
  </si>
  <si>
    <t>Montáž dřevohliníkových oken plochy přes 1 m2 pevných výšky do 2,5 m _předsazená montáž na kompozitivní úhelníky</t>
  </si>
  <si>
    <t>-1880780276</t>
  </si>
  <si>
    <t>61124015</t>
  </si>
  <si>
    <t>ozn. 07_okno dřevohliníkové s fixním zasklením trojsklo přes plochu 1m2 v 1,5-2,5m</t>
  </si>
  <si>
    <t>-2072397876</t>
  </si>
  <si>
    <t>2023388821</t>
  </si>
  <si>
    <t xml:space="preserve">"rozměr 2,75*2,315 m, 1 ks"     2,75*2,315</t>
  </si>
  <si>
    <t>1177958327</t>
  </si>
  <si>
    <t>1299656585</t>
  </si>
  <si>
    <t>-456659309</t>
  </si>
  <si>
    <t>578259158</t>
  </si>
  <si>
    <t>923723779</t>
  </si>
  <si>
    <t>1133957840</t>
  </si>
  <si>
    <t>1984220993</t>
  </si>
  <si>
    <t>(1,0*2+1,875*2+1,05*2+2,19*2+4,475*2+2,0*4+2,315*8+0,875*2+2,315*2+2,75*2+2,315*2+1,0*2+2,315*2)</t>
  </si>
  <si>
    <t>1003450598</t>
  </si>
  <si>
    <t xml:space="preserve">"dodávka"    70,84*1,1</t>
  </si>
  <si>
    <t>1923037350</t>
  </si>
  <si>
    <t>94993565</t>
  </si>
  <si>
    <t>2021023634</t>
  </si>
  <si>
    <t>1944790040</t>
  </si>
  <si>
    <t>1241361609</t>
  </si>
  <si>
    <t>326019473</t>
  </si>
  <si>
    <t>2025932203</t>
  </si>
  <si>
    <t>-339756255</t>
  </si>
  <si>
    <t>664237016</t>
  </si>
  <si>
    <t>-335662063</t>
  </si>
  <si>
    <t>-1244407543</t>
  </si>
  <si>
    <t>-685887064</t>
  </si>
  <si>
    <t>279863301</t>
  </si>
  <si>
    <t>-2111712600</t>
  </si>
  <si>
    <t>-1645530204</t>
  </si>
  <si>
    <t>1496134389</t>
  </si>
  <si>
    <t>-2034781901</t>
  </si>
  <si>
    <t>-939110066</t>
  </si>
  <si>
    <t>-419465911</t>
  </si>
  <si>
    <t>1801179571</t>
  </si>
  <si>
    <t>-802226841</t>
  </si>
  <si>
    <t>-2112348259</t>
  </si>
  <si>
    <t>169934241</t>
  </si>
  <si>
    <t>-1640698236</t>
  </si>
  <si>
    <t>-554755433</t>
  </si>
  <si>
    <t>-413686306</t>
  </si>
  <si>
    <t>-1421388956</t>
  </si>
  <si>
    <t>-1833525266</t>
  </si>
  <si>
    <t>-286835736</t>
  </si>
  <si>
    <t>-1270900875</t>
  </si>
  <si>
    <t>22672713</t>
  </si>
  <si>
    <t>-589719475</t>
  </si>
  <si>
    <t>1277362036</t>
  </si>
  <si>
    <t>-475932657</t>
  </si>
  <si>
    <t>1752243468</t>
  </si>
  <si>
    <t>-1907291287</t>
  </si>
  <si>
    <t>160914882</t>
  </si>
  <si>
    <t>-390349697</t>
  </si>
  <si>
    <t>-1089397230</t>
  </si>
  <si>
    <t xml:space="preserve">"penetrace pod vrchní výmalbu"     419,975</t>
  </si>
  <si>
    <t xml:space="preserve">"penetrace pod dekorační stěrku"   12,429</t>
  </si>
  <si>
    <t>2065411</t>
  </si>
  <si>
    <t xml:space="preserve">       "odpočet dekorační stěrky"   -1,84*1,38</t>
  </si>
  <si>
    <t xml:space="preserve">                       -(2,0*2,315+2,75*2,315-4,0*2)</t>
  </si>
  <si>
    <t>-1581478274</t>
  </si>
  <si>
    <t>* SO 03</t>
  </si>
  <si>
    <t xml:space="preserve">"m.č. 102"    2,24*(0,50+0,58)+2,01*1,77+1,46*2,68</t>
  </si>
  <si>
    <t>667670377</t>
  </si>
  <si>
    <t>879052001</t>
  </si>
  <si>
    <t>845864289</t>
  </si>
  <si>
    <t>1510914615</t>
  </si>
  <si>
    <t xml:space="preserve">"ozn. Ž3"    4</t>
  </si>
  <si>
    <t>995387991</t>
  </si>
  <si>
    <t xml:space="preserve">"ozn. Ž3"    2,0*2,6*4</t>
  </si>
  <si>
    <t>608052638</t>
  </si>
  <si>
    <t>1572534169</t>
  </si>
  <si>
    <t xml:space="preserve">"ozn. Ž4"    1</t>
  </si>
  <si>
    <t>-199551433</t>
  </si>
  <si>
    <t xml:space="preserve">"ozn. Ž4"    2,75*2,60</t>
  </si>
  <si>
    <t>-1156291705</t>
  </si>
  <si>
    <t>-1936287974</t>
  </si>
  <si>
    <t>711051773</t>
  </si>
  <si>
    <t>112191459</t>
  </si>
  <si>
    <t>699271837</t>
  </si>
  <si>
    <t>-388205849</t>
  </si>
  <si>
    <t>1099638654</t>
  </si>
  <si>
    <t>1905046208</t>
  </si>
  <si>
    <t>004 - SO 04 - PARKOVIŠTĚ</t>
  </si>
  <si>
    <t xml:space="preserve">    56 - Podkladní vrstvy komunikací, letišť a ploch</t>
  </si>
  <si>
    <t xml:space="preserve">    59 - Kryty pozemních komunikací, letišť a ploch dlážděné</t>
  </si>
  <si>
    <t xml:space="preserve">    91 - Doplňující konstrukce a práce pozemních komunikací, letišť a ploch</t>
  </si>
  <si>
    <t>121151123</t>
  </si>
  <si>
    <t>Sejmutí ornice plochy přes 500 m2 tl vrstvy do 200 mm strojně</t>
  </si>
  <si>
    <t>372530079</t>
  </si>
  <si>
    <t xml:space="preserve">"sejmutí ornice pro SO 04"     807</t>
  </si>
  <si>
    <t>1317950790</t>
  </si>
  <si>
    <t>* hloubení odkopávky pro kufr zpevněné plochy</t>
  </si>
  <si>
    <t>807*0,35</t>
  </si>
  <si>
    <t>-260418617</t>
  </si>
  <si>
    <t xml:space="preserve">"odvoz ornice na meziskládku"     807,0*0,05   </t>
  </si>
  <si>
    <t xml:space="preserve">"odvoz vytěženého výkopku na meziskládku"    282,45</t>
  </si>
  <si>
    <t xml:space="preserve">"odvoz výkopku z meziskládky na obsypy"   9,40</t>
  </si>
  <si>
    <t>301433479</t>
  </si>
  <si>
    <t xml:space="preserve">"odvoz přebytečného výkopku na řízenou skládku"    282,45-9,40</t>
  </si>
  <si>
    <t>-1696378424</t>
  </si>
  <si>
    <t xml:space="preserve">"nakládání výkopku pro zásypy na meziskládce"    9,40</t>
  </si>
  <si>
    <t>542787193</t>
  </si>
  <si>
    <t xml:space="preserve">"nakládání přebytečného výkopku na meziskládce - odvoz na skládku"    273,05</t>
  </si>
  <si>
    <t>686077018</t>
  </si>
  <si>
    <t xml:space="preserve">"zhutnění pro novou zpevněnou plochu"    807,0</t>
  </si>
  <si>
    <t>-450467094</t>
  </si>
  <si>
    <t>273,05*1,8</t>
  </si>
  <si>
    <t>174111101</t>
  </si>
  <si>
    <t>Zásyp jam, šachet rýh nebo kolem objektů sypaninou se zhutněním ručně</t>
  </si>
  <si>
    <t>640167722</t>
  </si>
  <si>
    <t xml:space="preserve">"obsypy kolem obrubníků"    9,4</t>
  </si>
  <si>
    <t>Podkladní vrstvy komunikací, letišť a ploch</t>
  </si>
  <si>
    <t>564771111a</t>
  </si>
  <si>
    <t>Podklad z kameniva hrubého drceného vel. 0-63 mm plochy přes 100 m2 tl 250 mm</t>
  </si>
  <si>
    <t>-186182415</t>
  </si>
  <si>
    <t xml:space="preserve">"podkladní vrstva pod skl. 1 dle TZ"    807,0</t>
  </si>
  <si>
    <t>Kryty pozemních komunikací, letišť a ploch dlážděné</t>
  </si>
  <si>
    <t>591211111</t>
  </si>
  <si>
    <t>Kladení dlažby z kostek drobných z kamene do lože z kameniva těženého tl 50 mm</t>
  </si>
  <si>
    <t>-1784617316</t>
  </si>
  <si>
    <t xml:space="preserve">"skl. 1 - dle TZ"    807,0</t>
  </si>
  <si>
    <t>58381007</t>
  </si>
  <si>
    <t>kostka štípaná dlažební žula drobná 8/10</t>
  </si>
  <si>
    <t>-37948826</t>
  </si>
  <si>
    <t xml:space="preserve">"skl. 1 - dle TZ"    807,0*1,02</t>
  </si>
  <si>
    <t>Doplňující konstrukce a práce pozemních komunikací, letišť a ploch</t>
  </si>
  <si>
    <t>916111123</t>
  </si>
  <si>
    <t>Osazení obruby z drobných kostek s boční opěrou do lože z betonu prostého</t>
  </si>
  <si>
    <t>1772378131</t>
  </si>
  <si>
    <t xml:space="preserve">"obruba zpevněné plochy"   188,3</t>
  </si>
  <si>
    <t>-2126649</t>
  </si>
  <si>
    <t xml:space="preserve">"obruba zpevněné plochy"   188,3*0,10*1,02</t>
  </si>
  <si>
    <t>998223011</t>
  </si>
  <si>
    <t>Přesun hmot pro pozemní komunikace s krytem dlážděným</t>
  </si>
  <si>
    <t>-541241966</t>
  </si>
  <si>
    <t>005 - SO 05 - OSTATNÍ ZPEVNĚNÉ PLOCHY A SADOVÉ ÚPRAVY</t>
  </si>
  <si>
    <t xml:space="preserve">    18 - Zemní práce - povrchové úpravy terénu</t>
  </si>
  <si>
    <t xml:space="preserve">    57 - Kryty pozemních komunikací letišť a ploch z kameniva nebo živičné</t>
  </si>
  <si>
    <t xml:space="preserve">    59 - Kryty pozemních komunikací, letišť a ploch dlážděných (předlažby)</t>
  </si>
  <si>
    <t>112101121</t>
  </si>
  <si>
    <t>Odstranění stromů jehličnatých průměru kmene přes 100 do 300 mm</t>
  </si>
  <si>
    <t>-1027229375</t>
  </si>
  <si>
    <t xml:space="preserve">"bříza"   1</t>
  </si>
  <si>
    <t>112101122</t>
  </si>
  <si>
    <t>Odstranění stromů jehličnatých průměru kmene přes 300 do 500 mm</t>
  </si>
  <si>
    <t>-1958669860</t>
  </si>
  <si>
    <t xml:space="preserve">"borovice"    2</t>
  </si>
  <si>
    <t>112251101</t>
  </si>
  <si>
    <t>Odstranění pařezů D přes 100 do 300 mm</t>
  </si>
  <si>
    <t>1733825208</t>
  </si>
  <si>
    <t>112251102</t>
  </si>
  <si>
    <t>Odstranění pařezů průměru přes 300 do 500 mm</t>
  </si>
  <si>
    <t>-1134602869</t>
  </si>
  <si>
    <t>2062520824</t>
  </si>
  <si>
    <t xml:space="preserve">* sejmutí ornice  </t>
  </si>
  <si>
    <t xml:space="preserve">"pro skl. 2 - dle TZ"    309,0</t>
  </si>
  <si>
    <t xml:space="preserve">"pro skl. 3 - dle TZ"      50,0</t>
  </si>
  <si>
    <t xml:space="preserve">"pro skl. 4 - dle TZ"    256,0</t>
  </si>
  <si>
    <t>-472578067</t>
  </si>
  <si>
    <t>* hloubení odkopávky pro kufr zpevněných ploch</t>
  </si>
  <si>
    <t xml:space="preserve">"pro skl. 2 - dle TZ"    309,0*0,35</t>
  </si>
  <si>
    <t xml:space="preserve">"pro skl. 3 - dle TZ"      50,0*0,46</t>
  </si>
  <si>
    <t xml:space="preserve">"pro skl. 4 - dle TZ"    256,0*0,18</t>
  </si>
  <si>
    <t>162201421a</t>
  </si>
  <si>
    <t>Vodorovné přemístění větví, kmenů a pařezů do 1 km D přes 100 do 300 mm</t>
  </si>
  <si>
    <t>-2121477661</t>
  </si>
  <si>
    <t>* přemístění na skládku Města</t>
  </si>
  <si>
    <t>162201422a</t>
  </si>
  <si>
    <t>Vodorovné přemístění větví, kmenů a pařezů do 1 km D přes 300 do 500 mm</t>
  </si>
  <si>
    <t>2036593173</t>
  </si>
  <si>
    <t>162301971a</t>
  </si>
  <si>
    <t>Příplatek k vodorovnému přemístění větví, kmenů, pařezů D přes 100 do 300 mm ZKD 1 km</t>
  </si>
  <si>
    <t>-2142436558</t>
  </si>
  <si>
    <t>* celková vzdálenost na skládku 10 km - na skládku Města</t>
  </si>
  <si>
    <t xml:space="preserve">"bříza"   1*(10-1)</t>
  </si>
  <si>
    <t>162301972a</t>
  </si>
  <si>
    <t>Příplatek k vodorovnému přemístění větví, kmenů, pařezů D přes 300 do 500 mm ZKD 1 km</t>
  </si>
  <si>
    <t>647651825</t>
  </si>
  <si>
    <t xml:space="preserve">"borovice"    2*(10-1)</t>
  </si>
  <si>
    <t>934876426</t>
  </si>
  <si>
    <t xml:space="preserve">"odvoz ornice na meziskládku"     615,0*0,05   </t>
  </si>
  <si>
    <t xml:space="preserve">"odvoz vytěženého výkopku na meziskládku"    177,23</t>
  </si>
  <si>
    <t xml:space="preserve">"odvoz výkopku z meziskládky na obsypy"  27,50</t>
  </si>
  <si>
    <t>1251844784</t>
  </si>
  <si>
    <t xml:space="preserve">"odvoz přebytečného výkopku na řízenou skládku"    177,23-27,50</t>
  </si>
  <si>
    <t>-116015283</t>
  </si>
  <si>
    <t xml:space="preserve">"nakládání výkopku pro zásypy na meziskládce"    27,50</t>
  </si>
  <si>
    <t>492417321</t>
  </si>
  <si>
    <t xml:space="preserve">"nakládání přebytečného výkopku na meziskládce - odvoz na skládku"    149,73</t>
  </si>
  <si>
    <t>763740437</t>
  </si>
  <si>
    <t>* zhutnění pro nové zpevněné plochy</t>
  </si>
  <si>
    <t xml:space="preserve">"pro skl. 5 - dle TZ"       15,0</t>
  </si>
  <si>
    <t>-164276745</t>
  </si>
  <si>
    <t>149,73*1,8</t>
  </si>
  <si>
    <t>-127523765</t>
  </si>
  <si>
    <t xml:space="preserve">"obsypy kolem obrubníků"    27,5</t>
  </si>
  <si>
    <t>174251201</t>
  </si>
  <si>
    <t>Zásyp jam po pařezech D pařezů přes 100 do 300 mm strojně</t>
  </si>
  <si>
    <t>-1763539484</t>
  </si>
  <si>
    <t>174251202</t>
  </si>
  <si>
    <t>Zásyp jam po pařezech D pařezů přes 300 do 500 mm strojně</t>
  </si>
  <si>
    <t>1228889494</t>
  </si>
  <si>
    <t>Zemní práce - povrchové úpravy terénu</t>
  </si>
  <si>
    <t>18-0001</t>
  </si>
  <si>
    <t>Výsadba stromů - dle samostatného položkového rozpočtu</t>
  </si>
  <si>
    <t>-1741324909</t>
  </si>
  <si>
    <t>18-0002</t>
  </si>
  <si>
    <t>Výsadba keřů - dle samostatného položkového rozpočtu</t>
  </si>
  <si>
    <t>-1112310624</t>
  </si>
  <si>
    <t>18-0003</t>
  </si>
  <si>
    <t>Výsadba smíšených záhonů - dle samostatného položkového rozpočtu</t>
  </si>
  <si>
    <t>1918310550</t>
  </si>
  <si>
    <t>18-0004</t>
  </si>
  <si>
    <t>Trávník - dle samostatného položkového rozpočtu</t>
  </si>
  <si>
    <t>-1515755251</t>
  </si>
  <si>
    <t>18-0005</t>
  </si>
  <si>
    <t>Příprava území - dle samostatného položkového rozpočtu</t>
  </si>
  <si>
    <t>957346769</t>
  </si>
  <si>
    <t>564201111a</t>
  </si>
  <si>
    <t>Podklad nebo podsyp z písku plochy přes 100 m2 tl 30 mm</t>
  </si>
  <si>
    <t>-1794156221</t>
  </si>
  <si>
    <t xml:space="preserve">"skl. 2 - dle TZ"    309,0</t>
  </si>
  <si>
    <t>564231011</t>
  </si>
  <si>
    <t>Podklad nebo podsyp ze štěrkopísku ŠP plochy do 100 m2 tl 100 mm</t>
  </si>
  <si>
    <t>-1239561982</t>
  </si>
  <si>
    <t xml:space="preserve">"skl. 3 - dle TZ"      50,0</t>
  </si>
  <si>
    <t>564710001</t>
  </si>
  <si>
    <t>Podklad z kameniva hrubého drceného vel. 8-16 mm plochy do 100 m2 tl 50 mm</t>
  </si>
  <si>
    <t>-218589253</t>
  </si>
  <si>
    <t>564710011</t>
  </si>
  <si>
    <t>Podklad z kameniva hrubého drceného vel. 8-16 mm plochy přes 100 m2 tl 50 mm</t>
  </si>
  <si>
    <t>806342479</t>
  </si>
  <si>
    <t xml:space="preserve">"skl. 4 - dle TZ"    256,0</t>
  </si>
  <si>
    <t>564731111a</t>
  </si>
  <si>
    <t>Podklad z kameniva hrubého drceného vel. 0-63 mm plochy přes 100 m2 tl 100 mm</t>
  </si>
  <si>
    <t>-61772032</t>
  </si>
  <si>
    <t>564771101a</t>
  </si>
  <si>
    <t>Podklad z kameniva hrubého drceného vel. 0-63 mm plochy do 100 m2 tl 250 mm</t>
  </si>
  <si>
    <t>2125495489</t>
  </si>
  <si>
    <t>564750101</t>
  </si>
  <si>
    <t>Podklad z kameniva hrubého drceného vel. 16-32 mm plochy do 100 m2 tl 150 mm</t>
  </si>
  <si>
    <t>1044445398</t>
  </si>
  <si>
    <t xml:space="preserve">"skl. 5 - dle TZ"    15,0</t>
  </si>
  <si>
    <t>564761111a</t>
  </si>
  <si>
    <t>Podklad z kameniva hrubého drceného vel. 0-63 mm plochy přes 100 m2 tl 200 mm</t>
  </si>
  <si>
    <t>1399588927</t>
  </si>
  <si>
    <t>Kryty pozemních komunikací letišť a ploch z kameniva nebo živičné</t>
  </si>
  <si>
    <t>571908111a</t>
  </si>
  <si>
    <t>Kryt vymývaným dekoračním kamenivem (kačírkem) tl 50 mm</t>
  </si>
  <si>
    <t>1154211602</t>
  </si>
  <si>
    <t>Kryty pozemních komunikací, letišť a ploch dlážděných (předlažby)</t>
  </si>
  <si>
    <t>591211111a</t>
  </si>
  <si>
    <t xml:space="preserve">Kladení dlažby ze žulových odseků do lože z kameniva těženého tl 100 mm </t>
  </si>
  <si>
    <t>-2001723104</t>
  </si>
  <si>
    <t>58381007a</t>
  </si>
  <si>
    <t>žulové odseky ze štípaných drobných kostek</t>
  </si>
  <si>
    <t>1916160093</t>
  </si>
  <si>
    <t xml:space="preserve">"žulové odseky"    309,0*1,02</t>
  </si>
  <si>
    <t>596811221</t>
  </si>
  <si>
    <t>Kladení betonové dlažby komunikací pro pěší do lože z kameniva velikosti přes 0,09 do 0,25 m2 pl přes 50 do 100 m2</t>
  </si>
  <si>
    <t>-1413717678</t>
  </si>
  <si>
    <t>59245620a</t>
  </si>
  <si>
    <t>dlažba betonová 600x600x80mm přírodní</t>
  </si>
  <si>
    <t>150475890</t>
  </si>
  <si>
    <t xml:space="preserve">"skl. 3 - dle TZ"      50,0*1,03</t>
  </si>
  <si>
    <t>596811222</t>
  </si>
  <si>
    <t>Kladení betonové dlažby komunikací pro pěší do lože z kameniva velikosti přes 0,09 do 0,25 m2 pl přes 100 do 300 m2</t>
  </si>
  <si>
    <t>931463933</t>
  </si>
  <si>
    <t>59245620b</t>
  </si>
  <si>
    <t>dlažba betonová 600x600x50mm přírodní</t>
  </si>
  <si>
    <t>-1532987344</t>
  </si>
  <si>
    <t xml:space="preserve">"skl. 4 - dle TZ"    256,0*1,02</t>
  </si>
  <si>
    <t>59-90001</t>
  </si>
  <si>
    <t>Chodník z odřezků z betonové dlažby včetně podkladního lože</t>
  </si>
  <si>
    <t>-743799309</t>
  </si>
  <si>
    <t>1187894848</t>
  </si>
  <si>
    <t xml:space="preserve">"obruba zpevněné plochy"   296,7</t>
  </si>
  <si>
    <t>493903680</t>
  </si>
  <si>
    <t xml:space="preserve">"obruba zpevněné plochy"   296,7*0,10*1,02</t>
  </si>
  <si>
    <t>916231213</t>
  </si>
  <si>
    <t>Osazení chodníkového obrubníku betonového stojatého s boční opěrou do lože z betonu prostého</t>
  </si>
  <si>
    <t>-1163014588</t>
  </si>
  <si>
    <t xml:space="preserve">"obruba zpevněné plochy"   186,0</t>
  </si>
  <si>
    <t>59217062</t>
  </si>
  <si>
    <t>obrubník parkový betonový 1000x50x250mm přírodní</t>
  </si>
  <si>
    <t>-1967144415</t>
  </si>
  <si>
    <t xml:space="preserve">"obruba zpevněné plochy"   186,0*1,02</t>
  </si>
  <si>
    <t>916131213a</t>
  </si>
  <si>
    <t>D+M, osazení obrubníku z ocelové pásoviny pozinkované tl. 5 mm, š. 80 mm -kotvena roxory dl. 400 mm po vzdálenosti 400-500 mm dle tvaru</t>
  </si>
  <si>
    <t>390556588</t>
  </si>
  <si>
    <t xml:space="preserve">"zakončení zpevněné plochy"   69,0</t>
  </si>
  <si>
    <t>919726121</t>
  </si>
  <si>
    <t>Geotextilie pro ochranu, separaci a filtraci netkaná měrná hm do 200 g/m2</t>
  </si>
  <si>
    <t>977474098</t>
  </si>
  <si>
    <t>91-99001</t>
  </si>
  <si>
    <t>3 terénní vyrovnávací schodišťové stupně š. 630 mm, v. 160 mm z betonové dlažby včetně zemních prací a podkladních vrstev</t>
  </si>
  <si>
    <t>-2011222941</t>
  </si>
  <si>
    <t>659092772</t>
  </si>
  <si>
    <t>006 - SO 06 - OPLOCENÍ</t>
  </si>
  <si>
    <t xml:space="preserve">    799 - Oplocení</t>
  </si>
  <si>
    <t>799</t>
  </si>
  <si>
    <t>Oplocení</t>
  </si>
  <si>
    <t>799-0001</t>
  </si>
  <si>
    <t>Oprava oplocení z dřevěných latí, betonového soklu a betonových sloupků</t>
  </si>
  <si>
    <t>-341184298</t>
  </si>
  <si>
    <t xml:space="preserve">* betonový sokl se očistí, provede se oprava prasklin a poškozených míst </t>
  </si>
  <si>
    <t>* demontáž stávaj. dřevěných latí a jejich ekologická likvidace</t>
  </si>
  <si>
    <t>* očištění betonových sloupků a vyspravení</t>
  </si>
  <si>
    <t>* montáž nových dřevěných latí a hranolů</t>
  </si>
  <si>
    <t>* nátěr soklu, sloupků a dřevěných výplní</t>
  </si>
  <si>
    <t xml:space="preserve">"délka"   40</t>
  </si>
  <si>
    <t>799-0002</t>
  </si>
  <si>
    <t>Oprava oplocení pletivového a ocelových sloupků - demontáž pletiva a jeho likvidace, montáž nového poplastovaného pletiva a nátěr sloupků</t>
  </si>
  <si>
    <t>-616283454</t>
  </si>
  <si>
    <t>007 - SO 07 - PŘÍPOJKY INŽENÝRSKÝCH SÍTÍ</t>
  </si>
  <si>
    <t xml:space="preserve">    794 - Inženýrské sítě</t>
  </si>
  <si>
    <t>794</t>
  </si>
  <si>
    <t>Inženýrské sítě</t>
  </si>
  <si>
    <t>794-00001</t>
  </si>
  <si>
    <t>Přípojky inženýrských sítí (vodovod, plynovod, kanalizace) - dle samostatného položkového rozpočtu</t>
  </si>
  <si>
    <t>425126816</t>
  </si>
  <si>
    <t>794-00002</t>
  </si>
  <si>
    <t>Venkovní přípojky NN - dle samostatného položkového rozpočtu</t>
  </si>
  <si>
    <t>218826803</t>
  </si>
  <si>
    <t>794-00003</t>
  </si>
  <si>
    <t>Venkovní datové rozvody - datová přípojka - dle samostatného položkového rozpočtu</t>
  </si>
  <si>
    <t>-1940528353</t>
  </si>
  <si>
    <t>008 - SO 08 - AREÁLOVÉ ROZVODY INŽENÝRSKÝCH SÍTÍ</t>
  </si>
  <si>
    <t>794-0001</t>
  </si>
  <si>
    <t>Areálové rozvody inženýrských sítí (vodovod, kanalizace, plynovod) - dle samostatného položkového rozpočtu</t>
  </si>
  <si>
    <t>1096050535</t>
  </si>
  <si>
    <t>794-0002</t>
  </si>
  <si>
    <t>Venkovní areálové osvětlení - dle samostatného položkového rozpočtu</t>
  </si>
  <si>
    <t>1624917069</t>
  </si>
  <si>
    <t>794-0003</t>
  </si>
  <si>
    <t>Areálový kamerový systém, vrátník - dle samostatného položkového rozpočtu</t>
  </si>
  <si>
    <t>-1061702248</t>
  </si>
  <si>
    <t>009 - SO 09 - LIKVIDACE SRÁŽKOVÝCH VOD</t>
  </si>
  <si>
    <t>Likvidace srážkových vod - dle samostatného položkového rozpočtu</t>
  </si>
  <si>
    <t>1758857984</t>
  </si>
  <si>
    <t>010 - SO 10 - DEMOLICE STÁVAJÍCÍ ČOV</t>
  </si>
  <si>
    <t xml:space="preserve">    98 - Demolice a sanace</t>
  </si>
  <si>
    <t xml:space="preserve">    997 - Přesun sutě</t>
  </si>
  <si>
    <t>174151102a</t>
  </si>
  <si>
    <t>Zásyp v prostoru s omezeným pohybem stroje sypaninou se zhutněním - stávajícím vytěženým výkopkem na stavbě, včetně naložení a dopravy</t>
  </si>
  <si>
    <t>-1959355270</t>
  </si>
  <si>
    <t xml:space="preserve">"zásyp spodní vybourané části"   5,1*9,0*3,2</t>
  </si>
  <si>
    <t>Demolice a sanace</t>
  </si>
  <si>
    <t>981011412</t>
  </si>
  <si>
    <t>Demolice budov zděných na MC nebo z betonu podíl konstrukcí přes 10 do 15 % postupným rozebíráním</t>
  </si>
  <si>
    <t>1511105599</t>
  </si>
  <si>
    <t xml:space="preserve">"vrchní část objektu"   5,1*9,0*1,6</t>
  </si>
  <si>
    <t>981011715</t>
  </si>
  <si>
    <t>Demolice budov ze železobetonu podíl konstrukcí přes 25 do 30 % postupným rozebíráním</t>
  </si>
  <si>
    <t>-1898794709</t>
  </si>
  <si>
    <t xml:space="preserve">"spodní část objektu"    5,1*9,0*3,2</t>
  </si>
  <si>
    <t>997</t>
  </si>
  <si>
    <t>Přesun sutě</t>
  </si>
  <si>
    <t>997006512</t>
  </si>
  <si>
    <t>Vodorovné doprava suti s naložením a složením na skládku přes 100 m do 1 km</t>
  </si>
  <si>
    <t>-1091329965</t>
  </si>
  <si>
    <t>997006519</t>
  </si>
  <si>
    <t>Příplatek k vodorovnému přemístění suti na skládku ZKD 1 km přes 1 km</t>
  </si>
  <si>
    <t>-1796143505</t>
  </si>
  <si>
    <t xml:space="preserve">"celková vzdálenost na skládku do 10 km"   116,035*(10-1)</t>
  </si>
  <si>
    <t>997013602</t>
  </si>
  <si>
    <t>Poplatek za uložení na skládce (skládkovné) stavebního odpadu železobetonového kód odpadu 17 01 01</t>
  </si>
  <si>
    <t>1944795970</t>
  </si>
  <si>
    <t>997013603</t>
  </si>
  <si>
    <t>Poplatek za uložení na skládce (skládkovné) stavebního odpadu cihelného kód odpadu 17 01 02</t>
  </si>
  <si>
    <t>935756999</t>
  </si>
  <si>
    <t>011 - SO 11 - VRN</t>
  </si>
  <si>
    <t>VRN - Vedlejší rozpočtové náklady</t>
  </si>
  <si>
    <t>VRN</t>
  </si>
  <si>
    <t>Vedlejší rozpočtové náklady</t>
  </si>
  <si>
    <t>012002000</t>
  </si>
  <si>
    <t xml:space="preserve">Geodetické práce včetně geometrického plánu </t>
  </si>
  <si>
    <t>1024</t>
  </si>
  <si>
    <t>598153059</t>
  </si>
  <si>
    <t>013254000</t>
  </si>
  <si>
    <t xml:space="preserve">Dokumentace skutečného provedení stavby </t>
  </si>
  <si>
    <t>-1251530982</t>
  </si>
  <si>
    <t>030001000</t>
  </si>
  <si>
    <t>Zařízení staveniště</t>
  </si>
  <si>
    <t>2015240554</t>
  </si>
  <si>
    <t>045002000</t>
  </si>
  <si>
    <t>Kompletační a koordinační činnost</t>
  </si>
  <si>
    <t>-59164902</t>
  </si>
  <si>
    <t>049103000</t>
  </si>
  <si>
    <t>Náklady vzniklé v souvislosti s realizací stavby - inženýrská činnost</t>
  </si>
  <si>
    <t>hod</t>
  </si>
  <si>
    <t>2130759349</t>
  </si>
  <si>
    <t>090001000</t>
  </si>
  <si>
    <t>Vytyčení stávajících podzemních inženýrských sítí</t>
  </si>
  <si>
    <t>588481081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</si>
</sst>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35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WAJSAR9901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SOCIÁLNÍ REHABILITACE NOVÉ MĚSTO NAD METUJÍ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P.Č. 961, 2340, K.Ú. NOVÉ MĚSTO NAD METUJÍ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22. 11. 2024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KRÁLOVÉHRADECKÝ KRAJ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ATELIER ARCHITEKTURY A URBANISMU,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>JIŘÍ KOCIÁN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24.75" customHeight="1">
      <c r="A95" s="7"/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ROUND(SUM(AG96:AG106),2)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ROUND(SUM(AS96:AS106),2)</f>
        <v>0</v>
      </c>
      <c r="AT95" s="129">
        <f>ROUND(SUM(AV95:AW95),2)</f>
        <v>0</v>
      </c>
      <c r="AU95" s="130">
        <f>ROUND(SUM(AU96:AU106),5)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ROUND(SUM(AZ96:AZ106),2)</f>
        <v>0</v>
      </c>
      <c r="BA95" s="129">
        <f>ROUND(SUM(BA96:BA106),2)</f>
        <v>0</v>
      </c>
      <c r="BB95" s="129">
        <f>ROUND(SUM(BB96:BB106),2)</f>
        <v>0</v>
      </c>
      <c r="BC95" s="129">
        <f>ROUND(SUM(BC96:BC106),2)</f>
        <v>0</v>
      </c>
      <c r="BD95" s="131">
        <f>ROUND(SUM(BD96:BD106),2)</f>
        <v>0</v>
      </c>
      <c r="BE95" s="7"/>
      <c r="BS95" s="132" t="s">
        <v>77</v>
      </c>
      <c r="BT95" s="132" t="s">
        <v>84</v>
      </c>
      <c r="BU95" s="132" t="s">
        <v>79</v>
      </c>
      <c r="BV95" s="132" t="s">
        <v>80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133" t="s">
        <v>87</v>
      </c>
      <c r="B96" s="71"/>
      <c r="C96" s="134"/>
      <c r="D96" s="134"/>
      <c r="E96" s="135" t="s">
        <v>88</v>
      </c>
      <c r="F96" s="135"/>
      <c r="G96" s="135"/>
      <c r="H96" s="135"/>
      <c r="I96" s="135"/>
      <c r="J96" s="134"/>
      <c r="K96" s="135" t="s">
        <v>89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'001 - SO 01'!J32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90</v>
      </c>
      <c r="AR96" s="73"/>
      <c r="AS96" s="138">
        <v>0</v>
      </c>
      <c r="AT96" s="139">
        <f>ROUND(SUM(AV96:AW96),2)</f>
        <v>0</v>
      </c>
      <c r="AU96" s="140">
        <f>'001 - SO 01'!P154</f>
        <v>0</v>
      </c>
      <c r="AV96" s="139">
        <f>'001 - SO 01'!J35</f>
        <v>0</v>
      </c>
      <c r="AW96" s="139">
        <f>'001 - SO 01'!J36</f>
        <v>0</v>
      </c>
      <c r="AX96" s="139">
        <f>'001 - SO 01'!J37</f>
        <v>0</v>
      </c>
      <c r="AY96" s="139">
        <f>'001 - SO 01'!J38</f>
        <v>0</v>
      </c>
      <c r="AZ96" s="139">
        <f>'001 - SO 01'!F35</f>
        <v>0</v>
      </c>
      <c r="BA96" s="139">
        <f>'001 - SO 01'!F36</f>
        <v>0</v>
      </c>
      <c r="BB96" s="139">
        <f>'001 - SO 01'!F37</f>
        <v>0</v>
      </c>
      <c r="BC96" s="139">
        <f>'001 - SO 01'!F38</f>
        <v>0</v>
      </c>
      <c r="BD96" s="141">
        <f>'001 - SO 01'!F39</f>
        <v>0</v>
      </c>
      <c r="BE96" s="4"/>
      <c r="BT96" s="142" t="s">
        <v>86</v>
      </c>
      <c r="BV96" s="142" t="s">
        <v>80</v>
      </c>
      <c r="BW96" s="142" t="s">
        <v>91</v>
      </c>
      <c r="BX96" s="142" t="s">
        <v>85</v>
      </c>
      <c r="CL96" s="142" t="s">
        <v>1</v>
      </c>
    </row>
    <row r="97" s="4" customFormat="1" ht="16.5" customHeight="1">
      <c r="A97" s="133" t="s">
        <v>87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'002 - SO 02'!J32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90</v>
      </c>
      <c r="AR97" s="73"/>
      <c r="AS97" s="138">
        <v>0</v>
      </c>
      <c r="AT97" s="139">
        <f>ROUND(SUM(AV97:AW97),2)</f>
        <v>0</v>
      </c>
      <c r="AU97" s="140">
        <f>'002 - SO 02'!P153</f>
        <v>0</v>
      </c>
      <c r="AV97" s="139">
        <f>'002 - SO 02'!J35</f>
        <v>0</v>
      </c>
      <c r="AW97" s="139">
        <f>'002 - SO 02'!J36</f>
        <v>0</v>
      </c>
      <c r="AX97" s="139">
        <f>'002 - SO 02'!J37</f>
        <v>0</v>
      </c>
      <c r="AY97" s="139">
        <f>'002 - SO 02'!J38</f>
        <v>0</v>
      </c>
      <c r="AZ97" s="139">
        <f>'002 - SO 02'!F35</f>
        <v>0</v>
      </c>
      <c r="BA97" s="139">
        <f>'002 - SO 02'!F36</f>
        <v>0</v>
      </c>
      <c r="BB97" s="139">
        <f>'002 - SO 02'!F37</f>
        <v>0</v>
      </c>
      <c r="BC97" s="139">
        <f>'002 - SO 02'!F38</f>
        <v>0</v>
      </c>
      <c r="BD97" s="141">
        <f>'002 - SO 02'!F39</f>
        <v>0</v>
      </c>
      <c r="BE97" s="4"/>
      <c r="BT97" s="142" t="s">
        <v>86</v>
      </c>
      <c r="BV97" s="142" t="s">
        <v>80</v>
      </c>
      <c r="BW97" s="142" t="s">
        <v>94</v>
      </c>
      <c r="BX97" s="142" t="s">
        <v>85</v>
      </c>
      <c r="CL97" s="142" t="s">
        <v>1</v>
      </c>
    </row>
    <row r="98" s="4" customFormat="1" ht="16.5" customHeight="1">
      <c r="A98" s="133" t="s">
        <v>87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'003 - SO 03 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90</v>
      </c>
      <c r="AR98" s="73"/>
      <c r="AS98" s="138">
        <v>0</v>
      </c>
      <c r="AT98" s="139">
        <f>ROUND(SUM(AV98:AW98),2)</f>
        <v>0</v>
      </c>
      <c r="AU98" s="140">
        <f>'003 - SO 03 '!P153</f>
        <v>0</v>
      </c>
      <c r="AV98" s="139">
        <f>'003 - SO 03 '!J35</f>
        <v>0</v>
      </c>
      <c r="AW98" s="139">
        <f>'003 - SO 03 '!J36</f>
        <v>0</v>
      </c>
      <c r="AX98" s="139">
        <f>'003 - SO 03 '!J37</f>
        <v>0</v>
      </c>
      <c r="AY98" s="139">
        <f>'003 - SO 03 '!J38</f>
        <v>0</v>
      </c>
      <c r="AZ98" s="139">
        <f>'003 - SO 03 '!F35</f>
        <v>0</v>
      </c>
      <c r="BA98" s="139">
        <f>'003 - SO 03 '!F36</f>
        <v>0</v>
      </c>
      <c r="BB98" s="139">
        <f>'003 - SO 03 '!F37</f>
        <v>0</v>
      </c>
      <c r="BC98" s="139">
        <f>'003 - SO 03 '!F38</f>
        <v>0</v>
      </c>
      <c r="BD98" s="141">
        <f>'003 - SO 03 '!F39</f>
        <v>0</v>
      </c>
      <c r="BE98" s="4"/>
      <c r="BT98" s="142" t="s">
        <v>86</v>
      </c>
      <c r="BV98" s="142" t="s">
        <v>80</v>
      </c>
      <c r="BW98" s="142" t="s">
        <v>97</v>
      </c>
      <c r="BX98" s="142" t="s">
        <v>85</v>
      </c>
      <c r="CL98" s="142" t="s">
        <v>1</v>
      </c>
    </row>
    <row r="99" s="4" customFormat="1" ht="16.5" customHeight="1">
      <c r="A99" s="133" t="s">
        <v>87</v>
      </c>
      <c r="B99" s="71"/>
      <c r="C99" s="134"/>
      <c r="D99" s="134"/>
      <c r="E99" s="135" t="s">
        <v>98</v>
      </c>
      <c r="F99" s="135"/>
      <c r="G99" s="135"/>
      <c r="H99" s="135"/>
      <c r="I99" s="135"/>
      <c r="J99" s="134"/>
      <c r="K99" s="135" t="s">
        <v>99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'004 - SO 04 - PARKOVIŠTĚ'!J32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90</v>
      </c>
      <c r="AR99" s="73"/>
      <c r="AS99" s="138">
        <v>0</v>
      </c>
      <c r="AT99" s="139">
        <f>ROUND(SUM(AV99:AW99),2)</f>
        <v>0</v>
      </c>
      <c r="AU99" s="140">
        <f>'004 - SO 04 - PARKOVIŠTĚ'!P126</f>
        <v>0</v>
      </c>
      <c r="AV99" s="139">
        <f>'004 - SO 04 - PARKOVIŠTĚ'!J35</f>
        <v>0</v>
      </c>
      <c r="AW99" s="139">
        <f>'004 - SO 04 - PARKOVIŠTĚ'!J36</f>
        <v>0</v>
      </c>
      <c r="AX99" s="139">
        <f>'004 - SO 04 - PARKOVIŠTĚ'!J37</f>
        <v>0</v>
      </c>
      <c r="AY99" s="139">
        <f>'004 - SO 04 - PARKOVIŠTĚ'!J38</f>
        <v>0</v>
      </c>
      <c r="AZ99" s="139">
        <f>'004 - SO 04 - PARKOVIŠTĚ'!F35</f>
        <v>0</v>
      </c>
      <c r="BA99" s="139">
        <f>'004 - SO 04 - PARKOVIŠTĚ'!F36</f>
        <v>0</v>
      </c>
      <c r="BB99" s="139">
        <f>'004 - SO 04 - PARKOVIŠTĚ'!F37</f>
        <v>0</v>
      </c>
      <c r="BC99" s="139">
        <f>'004 - SO 04 - PARKOVIŠTĚ'!F38</f>
        <v>0</v>
      </c>
      <c r="BD99" s="141">
        <f>'004 - SO 04 - PARKOVIŠTĚ'!F39</f>
        <v>0</v>
      </c>
      <c r="BE99" s="4"/>
      <c r="BT99" s="142" t="s">
        <v>86</v>
      </c>
      <c r="BV99" s="142" t="s">
        <v>80</v>
      </c>
      <c r="BW99" s="142" t="s">
        <v>100</v>
      </c>
      <c r="BX99" s="142" t="s">
        <v>85</v>
      </c>
      <c r="CL99" s="142" t="s">
        <v>1</v>
      </c>
    </row>
    <row r="100" s="4" customFormat="1" ht="23.25" customHeight="1">
      <c r="A100" s="133" t="s">
        <v>87</v>
      </c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102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'005 - SO 05 - OSTATNÍ ZPE...'!J32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90</v>
      </c>
      <c r="AR100" s="73"/>
      <c r="AS100" s="138">
        <v>0</v>
      </c>
      <c r="AT100" s="139">
        <f>ROUND(SUM(AV100:AW100),2)</f>
        <v>0</v>
      </c>
      <c r="AU100" s="140">
        <f>'005 - SO 05 - OSTATNÍ ZPE...'!P128</f>
        <v>0</v>
      </c>
      <c r="AV100" s="139">
        <f>'005 - SO 05 - OSTATNÍ ZPE...'!J35</f>
        <v>0</v>
      </c>
      <c r="AW100" s="139">
        <f>'005 - SO 05 - OSTATNÍ ZPE...'!J36</f>
        <v>0</v>
      </c>
      <c r="AX100" s="139">
        <f>'005 - SO 05 - OSTATNÍ ZPE...'!J37</f>
        <v>0</v>
      </c>
      <c r="AY100" s="139">
        <f>'005 - SO 05 - OSTATNÍ ZPE...'!J38</f>
        <v>0</v>
      </c>
      <c r="AZ100" s="139">
        <f>'005 - SO 05 - OSTATNÍ ZPE...'!F35</f>
        <v>0</v>
      </c>
      <c r="BA100" s="139">
        <f>'005 - SO 05 - OSTATNÍ ZPE...'!F36</f>
        <v>0</v>
      </c>
      <c r="BB100" s="139">
        <f>'005 - SO 05 - OSTATNÍ ZPE...'!F37</f>
        <v>0</v>
      </c>
      <c r="BC100" s="139">
        <f>'005 - SO 05 - OSTATNÍ ZPE...'!F38</f>
        <v>0</v>
      </c>
      <c r="BD100" s="141">
        <f>'005 - SO 05 - OSTATNÍ ZPE...'!F39</f>
        <v>0</v>
      </c>
      <c r="BE100" s="4"/>
      <c r="BT100" s="142" t="s">
        <v>86</v>
      </c>
      <c r="BV100" s="142" t="s">
        <v>80</v>
      </c>
      <c r="BW100" s="142" t="s">
        <v>103</v>
      </c>
      <c r="BX100" s="142" t="s">
        <v>85</v>
      </c>
      <c r="CL100" s="142" t="s">
        <v>1</v>
      </c>
    </row>
    <row r="101" s="4" customFormat="1" ht="16.5" customHeight="1">
      <c r="A101" s="133" t="s">
        <v>87</v>
      </c>
      <c r="B101" s="71"/>
      <c r="C101" s="134"/>
      <c r="D101" s="134"/>
      <c r="E101" s="135" t="s">
        <v>104</v>
      </c>
      <c r="F101" s="135"/>
      <c r="G101" s="135"/>
      <c r="H101" s="135"/>
      <c r="I101" s="135"/>
      <c r="J101" s="134"/>
      <c r="K101" s="135" t="s">
        <v>105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'006 - SO 06 - OPLOCENÍ'!J32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90</v>
      </c>
      <c r="AR101" s="73"/>
      <c r="AS101" s="138">
        <v>0</v>
      </c>
      <c r="AT101" s="139">
        <f>ROUND(SUM(AV101:AW101),2)</f>
        <v>0</v>
      </c>
      <c r="AU101" s="140">
        <f>'006 - SO 06 - OPLOCENÍ'!P122</f>
        <v>0</v>
      </c>
      <c r="AV101" s="139">
        <f>'006 - SO 06 - OPLOCENÍ'!J35</f>
        <v>0</v>
      </c>
      <c r="AW101" s="139">
        <f>'006 - SO 06 - OPLOCENÍ'!J36</f>
        <v>0</v>
      </c>
      <c r="AX101" s="139">
        <f>'006 - SO 06 - OPLOCENÍ'!J37</f>
        <v>0</v>
      </c>
      <c r="AY101" s="139">
        <f>'006 - SO 06 - OPLOCENÍ'!J38</f>
        <v>0</v>
      </c>
      <c r="AZ101" s="139">
        <f>'006 - SO 06 - OPLOCENÍ'!F35</f>
        <v>0</v>
      </c>
      <c r="BA101" s="139">
        <f>'006 - SO 06 - OPLOCENÍ'!F36</f>
        <v>0</v>
      </c>
      <c r="BB101" s="139">
        <f>'006 - SO 06 - OPLOCENÍ'!F37</f>
        <v>0</v>
      </c>
      <c r="BC101" s="139">
        <f>'006 - SO 06 - OPLOCENÍ'!F38</f>
        <v>0</v>
      </c>
      <c r="BD101" s="141">
        <f>'006 - SO 06 - OPLOCENÍ'!F39</f>
        <v>0</v>
      </c>
      <c r="BE101" s="4"/>
      <c r="BT101" s="142" t="s">
        <v>86</v>
      </c>
      <c r="BV101" s="142" t="s">
        <v>80</v>
      </c>
      <c r="BW101" s="142" t="s">
        <v>106</v>
      </c>
      <c r="BX101" s="142" t="s">
        <v>85</v>
      </c>
      <c r="CL101" s="142" t="s">
        <v>1</v>
      </c>
    </row>
    <row r="102" s="4" customFormat="1" ht="23.25" customHeight="1">
      <c r="A102" s="133" t="s">
        <v>87</v>
      </c>
      <c r="B102" s="71"/>
      <c r="C102" s="134"/>
      <c r="D102" s="134"/>
      <c r="E102" s="135" t="s">
        <v>107</v>
      </c>
      <c r="F102" s="135"/>
      <c r="G102" s="135"/>
      <c r="H102" s="135"/>
      <c r="I102" s="135"/>
      <c r="J102" s="134"/>
      <c r="K102" s="135" t="s">
        <v>108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'007 - SO 07 - PŘÍPOJKY IN...'!J32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90</v>
      </c>
      <c r="AR102" s="73"/>
      <c r="AS102" s="138">
        <v>0</v>
      </c>
      <c r="AT102" s="139">
        <f>ROUND(SUM(AV102:AW102),2)</f>
        <v>0</v>
      </c>
      <c r="AU102" s="140">
        <f>'007 - SO 07 - PŘÍPOJKY IN...'!P122</f>
        <v>0</v>
      </c>
      <c r="AV102" s="139">
        <f>'007 - SO 07 - PŘÍPOJKY IN...'!J35</f>
        <v>0</v>
      </c>
      <c r="AW102" s="139">
        <f>'007 - SO 07 - PŘÍPOJKY IN...'!J36</f>
        <v>0</v>
      </c>
      <c r="AX102" s="139">
        <f>'007 - SO 07 - PŘÍPOJKY IN...'!J37</f>
        <v>0</v>
      </c>
      <c r="AY102" s="139">
        <f>'007 - SO 07 - PŘÍPOJKY IN...'!J38</f>
        <v>0</v>
      </c>
      <c r="AZ102" s="139">
        <f>'007 - SO 07 - PŘÍPOJKY IN...'!F35</f>
        <v>0</v>
      </c>
      <c r="BA102" s="139">
        <f>'007 - SO 07 - PŘÍPOJKY IN...'!F36</f>
        <v>0</v>
      </c>
      <c r="BB102" s="139">
        <f>'007 - SO 07 - PŘÍPOJKY IN...'!F37</f>
        <v>0</v>
      </c>
      <c r="BC102" s="139">
        <f>'007 - SO 07 - PŘÍPOJKY IN...'!F38</f>
        <v>0</v>
      </c>
      <c r="BD102" s="141">
        <f>'007 - SO 07 - PŘÍPOJKY IN...'!F39</f>
        <v>0</v>
      </c>
      <c r="BE102" s="4"/>
      <c r="BT102" s="142" t="s">
        <v>86</v>
      </c>
      <c r="BV102" s="142" t="s">
        <v>80</v>
      </c>
      <c r="BW102" s="142" t="s">
        <v>109</v>
      </c>
      <c r="BX102" s="142" t="s">
        <v>85</v>
      </c>
      <c r="CL102" s="142" t="s">
        <v>1</v>
      </c>
    </row>
    <row r="103" s="4" customFormat="1" ht="23.25" customHeight="1">
      <c r="A103" s="133" t="s">
        <v>87</v>
      </c>
      <c r="B103" s="71"/>
      <c r="C103" s="134"/>
      <c r="D103" s="134"/>
      <c r="E103" s="135" t="s">
        <v>110</v>
      </c>
      <c r="F103" s="135"/>
      <c r="G103" s="135"/>
      <c r="H103" s="135"/>
      <c r="I103" s="135"/>
      <c r="J103" s="134"/>
      <c r="K103" s="135" t="s">
        <v>111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'008 - SO 08 - AREÁLOVÉ RO...'!J32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90</v>
      </c>
      <c r="AR103" s="73"/>
      <c r="AS103" s="138">
        <v>0</v>
      </c>
      <c r="AT103" s="139">
        <f>ROUND(SUM(AV103:AW103),2)</f>
        <v>0</v>
      </c>
      <c r="AU103" s="140">
        <f>'008 - SO 08 - AREÁLOVÉ RO...'!P122</f>
        <v>0</v>
      </c>
      <c r="AV103" s="139">
        <f>'008 - SO 08 - AREÁLOVÉ RO...'!J35</f>
        <v>0</v>
      </c>
      <c r="AW103" s="139">
        <f>'008 - SO 08 - AREÁLOVÉ RO...'!J36</f>
        <v>0</v>
      </c>
      <c r="AX103" s="139">
        <f>'008 - SO 08 - AREÁLOVÉ RO...'!J37</f>
        <v>0</v>
      </c>
      <c r="AY103" s="139">
        <f>'008 - SO 08 - AREÁLOVÉ RO...'!J38</f>
        <v>0</v>
      </c>
      <c r="AZ103" s="139">
        <f>'008 - SO 08 - AREÁLOVÉ RO...'!F35</f>
        <v>0</v>
      </c>
      <c r="BA103" s="139">
        <f>'008 - SO 08 - AREÁLOVÉ RO...'!F36</f>
        <v>0</v>
      </c>
      <c r="BB103" s="139">
        <f>'008 - SO 08 - AREÁLOVÉ RO...'!F37</f>
        <v>0</v>
      </c>
      <c r="BC103" s="139">
        <f>'008 - SO 08 - AREÁLOVÉ RO...'!F38</f>
        <v>0</v>
      </c>
      <c r="BD103" s="141">
        <f>'008 - SO 08 - AREÁLOVÉ RO...'!F39</f>
        <v>0</v>
      </c>
      <c r="BE103" s="4"/>
      <c r="BT103" s="142" t="s">
        <v>86</v>
      </c>
      <c r="BV103" s="142" t="s">
        <v>80</v>
      </c>
      <c r="BW103" s="142" t="s">
        <v>112</v>
      </c>
      <c r="BX103" s="142" t="s">
        <v>85</v>
      </c>
      <c r="CL103" s="142" t="s">
        <v>1</v>
      </c>
    </row>
    <row r="104" s="4" customFormat="1" ht="16.5" customHeight="1">
      <c r="A104" s="133" t="s">
        <v>87</v>
      </c>
      <c r="B104" s="71"/>
      <c r="C104" s="134"/>
      <c r="D104" s="134"/>
      <c r="E104" s="135" t="s">
        <v>113</v>
      </c>
      <c r="F104" s="135"/>
      <c r="G104" s="135"/>
      <c r="H104" s="135"/>
      <c r="I104" s="135"/>
      <c r="J104" s="134"/>
      <c r="K104" s="135" t="s">
        <v>114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'009 - SO 09 - LIKVIDACE S...'!J32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90</v>
      </c>
      <c r="AR104" s="73"/>
      <c r="AS104" s="138">
        <v>0</v>
      </c>
      <c r="AT104" s="139">
        <f>ROUND(SUM(AV104:AW104),2)</f>
        <v>0</v>
      </c>
      <c r="AU104" s="140">
        <f>'009 - SO 09 - LIKVIDACE S...'!P122</f>
        <v>0</v>
      </c>
      <c r="AV104" s="139">
        <f>'009 - SO 09 - LIKVIDACE S...'!J35</f>
        <v>0</v>
      </c>
      <c r="AW104" s="139">
        <f>'009 - SO 09 - LIKVIDACE S...'!J36</f>
        <v>0</v>
      </c>
      <c r="AX104" s="139">
        <f>'009 - SO 09 - LIKVIDACE S...'!J37</f>
        <v>0</v>
      </c>
      <c r="AY104" s="139">
        <f>'009 - SO 09 - LIKVIDACE S...'!J38</f>
        <v>0</v>
      </c>
      <c r="AZ104" s="139">
        <f>'009 - SO 09 - LIKVIDACE S...'!F35</f>
        <v>0</v>
      </c>
      <c r="BA104" s="139">
        <f>'009 - SO 09 - LIKVIDACE S...'!F36</f>
        <v>0</v>
      </c>
      <c r="BB104" s="139">
        <f>'009 - SO 09 - LIKVIDACE S...'!F37</f>
        <v>0</v>
      </c>
      <c r="BC104" s="139">
        <f>'009 - SO 09 - LIKVIDACE S...'!F38</f>
        <v>0</v>
      </c>
      <c r="BD104" s="141">
        <f>'009 - SO 09 - LIKVIDACE S...'!F39</f>
        <v>0</v>
      </c>
      <c r="BE104" s="4"/>
      <c r="BT104" s="142" t="s">
        <v>86</v>
      </c>
      <c r="BV104" s="142" t="s">
        <v>80</v>
      </c>
      <c r="BW104" s="142" t="s">
        <v>115</v>
      </c>
      <c r="BX104" s="142" t="s">
        <v>85</v>
      </c>
      <c r="CL104" s="142" t="s">
        <v>1</v>
      </c>
    </row>
    <row r="105" s="4" customFormat="1" ht="16.5" customHeight="1">
      <c r="A105" s="133" t="s">
        <v>87</v>
      </c>
      <c r="B105" s="71"/>
      <c r="C105" s="134"/>
      <c r="D105" s="134"/>
      <c r="E105" s="135" t="s">
        <v>116</v>
      </c>
      <c r="F105" s="135"/>
      <c r="G105" s="135"/>
      <c r="H105" s="135"/>
      <c r="I105" s="135"/>
      <c r="J105" s="134"/>
      <c r="K105" s="135" t="s">
        <v>117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'010 - SO 10 - DEMOLICE ST...'!J32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90</v>
      </c>
      <c r="AR105" s="73"/>
      <c r="AS105" s="138">
        <v>0</v>
      </c>
      <c r="AT105" s="139">
        <f>ROUND(SUM(AV105:AW105),2)</f>
        <v>0</v>
      </c>
      <c r="AU105" s="140">
        <f>'010 - SO 10 - DEMOLICE ST...'!P124</f>
        <v>0</v>
      </c>
      <c r="AV105" s="139">
        <f>'010 - SO 10 - DEMOLICE ST...'!J35</f>
        <v>0</v>
      </c>
      <c r="AW105" s="139">
        <f>'010 - SO 10 - DEMOLICE ST...'!J36</f>
        <v>0</v>
      </c>
      <c r="AX105" s="139">
        <f>'010 - SO 10 - DEMOLICE ST...'!J37</f>
        <v>0</v>
      </c>
      <c r="AY105" s="139">
        <f>'010 - SO 10 - DEMOLICE ST...'!J38</f>
        <v>0</v>
      </c>
      <c r="AZ105" s="139">
        <f>'010 - SO 10 - DEMOLICE ST...'!F35</f>
        <v>0</v>
      </c>
      <c r="BA105" s="139">
        <f>'010 - SO 10 - DEMOLICE ST...'!F36</f>
        <v>0</v>
      </c>
      <c r="BB105" s="139">
        <f>'010 - SO 10 - DEMOLICE ST...'!F37</f>
        <v>0</v>
      </c>
      <c r="BC105" s="139">
        <f>'010 - SO 10 - DEMOLICE ST...'!F38</f>
        <v>0</v>
      </c>
      <c r="BD105" s="141">
        <f>'010 - SO 10 - DEMOLICE ST...'!F39</f>
        <v>0</v>
      </c>
      <c r="BE105" s="4"/>
      <c r="BT105" s="142" t="s">
        <v>86</v>
      </c>
      <c r="BV105" s="142" t="s">
        <v>80</v>
      </c>
      <c r="BW105" s="142" t="s">
        <v>118</v>
      </c>
      <c r="BX105" s="142" t="s">
        <v>85</v>
      </c>
      <c r="CL105" s="142" t="s">
        <v>1</v>
      </c>
    </row>
    <row r="106" s="4" customFormat="1" ht="16.5" customHeight="1">
      <c r="A106" s="133" t="s">
        <v>87</v>
      </c>
      <c r="B106" s="71"/>
      <c r="C106" s="134"/>
      <c r="D106" s="134"/>
      <c r="E106" s="135" t="s">
        <v>119</v>
      </c>
      <c r="F106" s="135"/>
      <c r="G106" s="135"/>
      <c r="H106" s="135"/>
      <c r="I106" s="135"/>
      <c r="J106" s="134"/>
      <c r="K106" s="135" t="s">
        <v>120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'011 - SO 11 - VRN'!J32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90</v>
      </c>
      <c r="AR106" s="73"/>
      <c r="AS106" s="143">
        <v>0</v>
      </c>
      <c r="AT106" s="144">
        <f>ROUND(SUM(AV106:AW106),2)</f>
        <v>0</v>
      </c>
      <c r="AU106" s="145">
        <f>'011 - SO 11 - VRN'!P121</f>
        <v>0</v>
      </c>
      <c r="AV106" s="144">
        <f>'011 - SO 11 - VRN'!J35</f>
        <v>0</v>
      </c>
      <c r="AW106" s="144">
        <f>'011 - SO 11 - VRN'!J36</f>
        <v>0</v>
      </c>
      <c r="AX106" s="144">
        <f>'011 - SO 11 - VRN'!J37</f>
        <v>0</v>
      </c>
      <c r="AY106" s="144">
        <f>'011 - SO 11 - VRN'!J38</f>
        <v>0</v>
      </c>
      <c r="AZ106" s="144">
        <f>'011 - SO 11 - VRN'!F35</f>
        <v>0</v>
      </c>
      <c r="BA106" s="144">
        <f>'011 - SO 11 - VRN'!F36</f>
        <v>0</v>
      </c>
      <c r="BB106" s="144">
        <f>'011 - SO 11 - VRN'!F37</f>
        <v>0</v>
      </c>
      <c r="BC106" s="144">
        <f>'011 - SO 11 - VRN'!F38</f>
        <v>0</v>
      </c>
      <c r="BD106" s="146">
        <f>'011 - SO 11 - VRN'!F39</f>
        <v>0</v>
      </c>
      <c r="BE106" s="4"/>
      <c r="BT106" s="142" t="s">
        <v>86</v>
      </c>
      <c r="BV106" s="142" t="s">
        <v>80</v>
      </c>
      <c r="BW106" s="142" t="s">
        <v>121</v>
      </c>
      <c r="BX106" s="142" t="s">
        <v>85</v>
      </c>
      <c r="CL106" s="142" t="s">
        <v>1</v>
      </c>
    </row>
    <row r="107" s="2" customFormat="1" ht="30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ZB1bxcXpCAWc+hQHkSXQIgU4JfDWD9SUQUPBINi67LPVKi222fllw0gnpw+jpgnDSd0tBTg0I8Obfr81TfUhzA==" hashValue="v1CYzTPenM2SEJVdyTuC+A1LtPA+88QCC7dR87QLLQdRTaDZVDrOIKJYYeOK+EoshnVL8pMec7OHULWsyL/3jQ==" algorithmName="SHA-512" password="CC35"/>
  <mergeCells count="86"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  <mergeCell ref="L85:AJ85"/>
    <mergeCell ref="E105:I105"/>
    <mergeCell ref="K105:AF105"/>
    <mergeCell ref="E106:I106"/>
    <mergeCell ref="K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3:AM103"/>
    <mergeCell ref="AG102:AM102"/>
    <mergeCell ref="AG92:AM92"/>
    <mergeCell ref="AG100:AM100"/>
    <mergeCell ref="AG104:AM104"/>
    <mergeCell ref="AG99:AM99"/>
    <mergeCell ref="AG96:AM96"/>
    <mergeCell ref="AG97:AM97"/>
    <mergeCell ref="AG98:AM98"/>
    <mergeCell ref="AG95:AM95"/>
    <mergeCell ref="AM87:AN87"/>
    <mergeCell ref="AM89:AP89"/>
    <mergeCell ref="AM90:AP90"/>
    <mergeCell ref="AN99:AP99"/>
    <mergeCell ref="AN104:AP104"/>
    <mergeCell ref="AN103:AP103"/>
    <mergeCell ref="AN96:AP96"/>
    <mergeCell ref="AN92:AP92"/>
    <mergeCell ref="AN101:AP101"/>
    <mergeCell ref="AN97:AP97"/>
    <mergeCell ref="AN100:AP100"/>
    <mergeCell ref="AN95:AP95"/>
    <mergeCell ref="AN102:AP102"/>
    <mergeCell ref="AN98:AP98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6" location="'001 - SO 01'!C2" display="/"/>
    <hyperlink ref="A97" location="'002 - SO 02'!C2" display="/"/>
    <hyperlink ref="A98" location="'003 - SO 03 '!C2" display="/"/>
    <hyperlink ref="A99" location="'004 - SO 04 - PARKOVIŠTĚ'!C2" display="/"/>
    <hyperlink ref="A100" location="'005 - SO 05 - OSTATNÍ ZPE...'!C2" display="/"/>
    <hyperlink ref="A101" location="'006 - SO 06 - OPLOCENÍ'!C2" display="/"/>
    <hyperlink ref="A102" location="'007 - SO 07 - PŘÍPOJKY IN...'!C2" display="/"/>
    <hyperlink ref="A103" location="'008 - SO 08 - AREÁLOVÉ RO...'!C2" display="/"/>
    <hyperlink ref="A104" location="'009 - SO 09 - LIKVIDACE S...'!C2" display="/"/>
    <hyperlink ref="A105" location="'010 - SO 10 - DEMOLICE ST...'!C2" display="/"/>
    <hyperlink ref="A106" location="'011 - SO 11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122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SOCIÁLNÍ REHABILITACE NOVÉ MĚSTO NAD METUJÍ</v>
      </c>
      <c r="F7" s="151"/>
      <c r="G7" s="151"/>
      <c r="H7" s="151"/>
      <c r="L7" s="21"/>
    </row>
    <row r="8" s="1" customFormat="1" ht="12" customHeight="1">
      <c r="B8" s="21"/>
      <c r="D8" s="151" t="s">
        <v>123</v>
      </c>
      <c r="L8" s="21"/>
    </row>
    <row r="9" s="2" customFormat="1" ht="16.5" customHeight="1">
      <c r="A9" s="39"/>
      <c r="B9" s="45"/>
      <c r="C9" s="39"/>
      <c r="D9" s="39"/>
      <c r="E9" s="152" t="s">
        <v>124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22. 11. 2024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ROUND(J154,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ROUND((SUM(BE154:BE1503)),  2)</f>
        <v>0</v>
      </c>
      <c r="G35" s="39"/>
      <c r="H35" s="39"/>
      <c r="I35" s="165">
        <v>0.20999999999999999</v>
      </c>
      <c r="J35" s="164">
        <f>ROUND(((SUM(BE154:BE1503))*I35),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ROUND((SUM(BF154:BF1503)),  2)</f>
        <v>0</v>
      </c>
      <c r="G36" s="39"/>
      <c r="H36" s="39"/>
      <c r="I36" s="165">
        <v>0.12</v>
      </c>
      <c r="J36" s="164">
        <f>ROUND(((SUM(BF154:BF1503))*I36),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ROUND((SUM(BG154:BG1503)),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ROUND((SUM(BH154:BH1503)),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ROUND((SUM(BI154:BI1503)),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SOCIÁLNÍ REHABILITACE NOVÉ MĚSTO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001 - SO 01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P.Č. 961, 2340, K.Ú. NOVÉ MĚSTO NAD METUJÍ</v>
      </c>
      <c r="G91" s="41"/>
      <c r="H91" s="41"/>
      <c r="I91" s="33" t="s">
        <v>22</v>
      </c>
      <c r="J91" s="80" t="str">
        <f>IF(J14="","",J14)</f>
        <v>22. 11. 2024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ATELIER ARCHITEKTURY A URBANISMU,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JIŘÍ KOCIÁN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128</v>
      </c>
      <c r="D96" s="186"/>
      <c r="E96" s="186"/>
      <c r="F96" s="186"/>
      <c r="G96" s="186"/>
      <c r="H96" s="186"/>
      <c r="I96" s="186"/>
      <c r="J96" s="187" t="s">
        <v>129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130</v>
      </c>
      <c r="D98" s="41"/>
      <c r="E98" s="41"/>
      <c r="F98" s="41"/>
      <c r="G98" s="41"/>
      <c r="H98" s="41"/>
      <c r="I98" s="41"/>
      <c r="J98" s="111">
        <f>J154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131</v>
      </c>
    </row>
    <row r="99" s="9" customFormat="1" ht="24.96" customHeight="1">
      <c r="A99" s="9"/>
      <c r="B99" s="189"/>
      <c r="C99" s="190"/>
      <c r="D99" s="191" t="s">
        <v>132</v>
      </c>
      <c r="E99" s="192"/>
      <c r="F99" s="192"/>
      <c r="G99" s="192"/>
      <c r="H99" s="192"/>
      <c r="I99" s="192"/>
      <c r="J99" s="193">
        <f>J155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133</v>
      </c>
      <c r="E100" s="197"/>
      <c r="F100" s="197"/>
      <c r="G100" s="197"/>
      <c r="H100" s="197"/>
      <c r="I100" s="197"/>
      <c r="J100" s="198">
        <f>J156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134</v>
      </c>
      <c r="E101" s="197"/>
      <c r="F101" s="197"/>
      <c r="G101" s="197"/>
      <c r="H101" s="197"/>
      <c r="I101" s="197"/>
      <c r="J101" s="198">
        <f>J186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135</v>
      </c>
      <c r="E102" s="197"/>
      <c r="F102" s="197"/>
      <c r="G102" s="197"/>
      <c r="H102" s="197"/>
      <c r="I102" s="197"/>
      <c r="J102" s="198">
        <f>J193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136</v>
      </c>
      <c r="E103" s="197"/>
      <c r="F103" s="197"/>
      <c r="G103" s="197"/>
      <c r="H103" s="197"/>
      <c r="I103" s="197"/>
      <c r="J103" s="198">
        <f>J259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137</v>
      </c>
      <c r="E104" s="197"/>
      <c r="F104" s="197"/>
      <c r="G104" s="197"/>
      <c r="H104" s="197"/>
      <c r="I104" s="197"/>
      <c r="J104" s="198">
        <f>J293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138</v>
      </c>
      <c r="E105" s="197"/>
      <c r="F105" s="197"/>
      <c r="G105" s="197"/>
      <c r="H105" s="197"/>
      <c r="I105" s="197"/>
      <c r="J105" s="198">
        <f>J303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139</v>
      </c>
      <c r="E106" s="197"/>
      <c r="F106" s="197"/>
      <c r="G106" s="197"/>
      <c r="H106" s="197"/>
      <c r="I106" s="197"/>
      <c r="J106" s="198">
        <f>J325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140</v>
      </c>
      <c r="E107" s="197"/>
      <c r="F107" s="197"/>
      <c r="G107" s="197"/>
      <c r="H107" s="197"/>
      <c r="I107" s="197"/>
      <c r="J107" s="198">
        <f>J368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141</v>
      </c>
      <c r="E108" s="197"/>
      <c r="F108" s="197"/>
      <c r="G108" s="197"/>
      <c r="H108" s="197"/>
      <c r="I108" s="197"/>
      <c r="J108" s="198">
        <f>J466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142</v>
      </c>
      <c r="E109" s="197"/>
      <c r="F109" s="197"/>
      <c r="G109" s="197"/>
      <c r="H109" s="197"/>
      <c r="I109" s="197"/>
      <c r="J109" s="198">
        <f>J497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143</v>
      </c>
      <c r="E110" s="197"/>
      <c r="F110" s="197"/>
      <c r="G110" s="197"/>
      <c r="H110" s="197"/>
      <c r="I110" s="197"/>
      <c r="J110" s="198">
        <f>J530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144</v>
      </c>
      <c r="E111" s="197"/>
      <c r="F111" s="197"/>
      <c r="G111" s="197"/>
      <c r="H111" s="197"/>
      <c r="I111" s="197"/>
      <c r="J111" s="198">
        <f>J544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9"/>
      <c r="C112" s="190"/>
      <c r="D112" s="191" t="s">
        <v>145</v>
      </c>
      <c r="E112" s="192"/>
      <c r="F112" s="192"/>
      <c r="G112" s="192"/>
      <c r="H112" s="192"/>
      <c r="I112" s="192"/>
      <c r="J112" s="193">
        <f>J546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5"/>
      <c r="C113" s="134"/>
      <c r="D113" s="196" t="s">
        <v>146</v>
      </c>
      <c r="E113" s="197"/>
      <c r="F113" s="197"/>
      <c r="G113" s="197"/>
      <c r="H113" s="197"/>
      <c r="I113" s="197"/>
      <c r="J113" s="198">
        <f>J547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147</v>
      </c>
      <c r="E114" s="197"/>
      <c r="F114" s="197"/>
      <c r="G114" s="197"/>
      <c r="H114" s="197"/>
      <c r="I114" s="197"/>
      <c r="J114" s="198">
        <f>J578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148</v>
      </c>
      <c r="E115" s="197"/>
      <c r="F115" s="197"/>
      <c r="G115" s="197"/>
      <c r="H115" s="197"/>
      <c r="I115" s="197"/>
      <c r="J115" s="198">
        <f>J643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149</v>
      </c>
      <c r="E116" s="197"/>
      <c r="F116" s="197"/>
      <c r="G116" s="197"/>
      <c r="H116" s="197"/>
      <c r="I116" s="197"/>
      <c r="J116" s="198">
        <f>J759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150</v>
      </c>
      <c r="E117" s="197"/>
      <c r="F117" s="197"/>
      <c r="G117" s="197"/>
      <c r="H117" s="197"/>
      <c r="I117" s="197"/>
      <c r="J117" s="198">
        <f>J776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151</v>
      </c>
      <c r="E118" s="197"/>
      <c r="F118" s="197"/>
      <c r="G118" s="197"/>
      <c r="H118" s="197"/>
      <c r="I118" s="197"/>
      <c r="J118" s="198">
        <f>J778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152</v>
      </c>
      <c r="E119" s="197"/>
      <c r="F119" s="197"/>
      <c r="G119" s="197"/>
      <c r="H119" s="197"/>
      <c r="I119" s="197"/>
      <c r="J119" s="198">
        <f>J896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153</v>
      </c>
      <c r="E120" s="197"/>
      <c r="F120" s="197"/>
      <c r="G120" s="197"/>
      <c r="H120" s="197"/>
      <c r="I120" s="197"/>
      <c r="J120" s="198">
        <f>J969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154</v>
      </c>
      <c r="E121" s="197"/>
      <c r="F121" s="197"/>
      <c r="G121" s="197"/>
      <c r="H121" s="197"/>
      <c r="I121" s="197"/>
      <c r="J121" s="198">
        <f>J1013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155</v>
      </c>
      <c r="E122" s="197"/>
      <c r="F122" s="197"/>
      <c r="G122" s="197"/>
      <c r="H122" s="197"/>
      <c r="I122" s="197"/>
      <c r="J122" s="198">
        <f>J1034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156</v>
      </c>
      <c r="E123" s="197"/>
      <c r="F123" s="197"/>
      <c r="G123" s="197"/>
      <c r="H123" s="197"/>
      <c r="I123" s="197"/>
      <c r="J123" s="198">
        <f>J1241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157</v>
      </c>
      <c r="E124" s="197"/>
      <c r="F124" s="197"/>
      <c r="G124" s="197"/>
      <c r="H124" s="197"/>
      <c r="I124" s="197"/>
      <c r="J124" s="198">
        <f>J1285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158</v>
      </c>
      <c r="E125" s="197"/>
      <c r="F125" s="197"/>
      <c r="G125" s="197"/>
      <c r="H125" s="197"/>
      <c r="I125" s="197"/>
      <c r="J125" s="198">
        <f>J1327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159</v>
      </c>
      <c r="E126" s="197"/>
      <c r="F126" s="197"/>
      <c r="G126" s="197"/>
      <c r="H126" s="197"/>
      <c r="I126" s="197"/>
      <c r="J126" s="198">
        <f>J1380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160</v>
      </c>
      <c r="E127" s="197"/>
      <c r="F127" s="197"/>
      <c r="G127" s="197"/>
      <c r="H127" s="197"/>
      <c r="I127" s="197"/>
      <c r="J127" s="198">
        <f>J1408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161</v>
      </c>
      <c r="E128" s="197"/>
      <c r="F128" s="197"/>
      <c r="G128" s="197"/>
      <c r="H128" s="197"/>
      <c r="I128" s="197"/>
      <c r="J128" s="198">
        <f>J1461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162</v>
      </c>
      <c r="E129" s="197"/>
      <c r="F129" s="197"/>
      <c r="G129" s="197"/>
      <c r="H129" s="197"/>
      <c r="I129" s="197"/>
      <c r="J129" s="198">
        <f>J1487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89"/>
      <c r="C130" s="190"/>
      <c r="D130" s="191" t="s">
        <v>163</v>
      </c>
      <c r="E130" s="192"/>
      <c r="F130" s="192"/>
      <c r="G130" s="192"/>
      <c r="H130" s="192"/>
      <c r="I130" s="192"/>
      <c r="J130" s="193">
        <f>J1494</f>
        <v>0</v>
      </c>
      <c r="K130" s="190"/>
      <c r="L130" s="194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95"/>
      <c r="C131" s="134"/>
      <c r="D131" s="196" t="s">
        <v>164</v>
      </c>
      <c r="E131" s="197"/>
      <c r="F131" s="197"/>
      <c r="G131" s="197"/>
      <c r="H131" s="197"/>
      <c r="I131" s="197"/>
      <c r="J131" s="198">
        <f>J1495</f>
        <v>0</v>
      </c>
      <c r="K131" s="134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5"/>
      <c r="C132" s="134"/>
      <c r="D132" s="196" t="s">
        <v>165</v>
      </c>
      <c r="E132" s="197"/>
      <c r="F132" s="197"/>
      <c r="G132" s="197"/>
      <c r="H132" s="197"/>
      <c r="I132" s="197"/>
      <c r="J132" s="198">
        <f>J1497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2" customFormat="1" ht="21.84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8" s="2" customFormat="1" ht="6.96" customHeight="1">
      <c r="A138" s="39"/>
      <c r="B138" s="69"/>
      <c r="C138" s="70"/>
      <c r="D138" s="70"/>
      <c r="E138" s="70"/>
      <c r="F138" s="70"/>
      <c r="G138" s="70"/>
      <c r="H138" s="70"/>
      <c r="I138" s="70"/>
      <c r="J138" s="70"/>
      <c r="K138" s="70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4.96" customHeight="1">
      <c r="A139" s="39"/>
      <c r="B139" s="40"/>
      <c r="C139" s="24" t="s">
        <v>166</v>
      </c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16</v>
      </c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6.5" customHeight="1">
      <c r="A142" s="39"/>
      <c r="B142" s="40"/>
      <c r="C142" s="41"/>
      <c r="D142" s="41"/>
      <c r="E142" s="184" t="str">
        <f>E7</f>
        <v>SOCIÁLNÍ REHABILITACE NOVÉ MĚSTO NAD METUJÍ</v>
      </c>
      <c r="F142" s="33"/>
      <c r="G142" s="33"/>
      <c r="H142" s="33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" customFormat="1" ht="12" customHeight="1">
      <c r="B143" s="22"/>
      <c r="C143" s="33" t="s">
        <v>123</v>
      </c>
      <c r="D143" s="23"/>
      <c r="E143" s="23"/>
      <c r="F143" s="23"/>
      <c r="G143" s="23"/>
      <c r="H143" s="23"/>
      <c r="I143" s="23"/>
      <c r="J143" s="23"/>
      <c r="K143" s="23"/>
      <c r="L143" s="21"/>
    </row>
    <row r="144" s="2" customFormat="1" ht="16.5" customHeight="1">
      <c r="A144" s="39"/>
      <c r="B144" s="40"/>
      <c r="C144" s="41"/>
      <c r="D144" s="41"/>
      <c r="E144" s="184" t="s">
        <v>124</v>
      </c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125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6.5" customHeight="1">
      <c r="A146" s="39"/>
      <c r="B146" s="40"/>
      <c r="C146" s="41"/>
      <c r="D146" s="41"/>
      <c r="E146" s="77" t="str">
        <f>E11</f>
        <v>001 - SO 01</v>
      </c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6.96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2" customHeight="1">
      <c r="A148" s="39"/>
      <c r="B148" s="40"/>
      <c r="C148" s="33" t="s">
        <v>20</v>
      </c>
      <c r="D148" s="41"/>
      <c r="E148" s="41"/>
      <c r="F148" s="28" t="str">
        <f>F14</f>
        <v>P.Č. 961, 2340, K.Ú. NOVÉ MĚSTO NAD METUJÍ</v>
      </c>
      <c r="G148" s="41"/>
      <c r="H148" s="41"/>
      <c r="I148" s="33" t="s">
        <v>22</v>
      </c>
      <c r="J148" s="80" t="str">
        <f>IF(J14="","",J14)</f>
        <v>22. 11. 2024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6.96" customHeight="1">
      <c r="A149" s="39"/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40.05" customHeight="1">
      <c r="A150" s="39"/>
      <c r="B150" s="40"/>
      <c r="C150" s="33" t="s">
        <v>24</v>
      </c>
      <c r="D150" s="41"/>
      <c r="E150" s="41"/>
      <c r="F150" s="28" t="str">
        <f>E17</f>
        <v>KRÁLOVÉHRADECKÝ KRAJ</v>
      </c>
      <c r="G150" s="41"/>
      <c r="H150" s="41"/>
      <c r="I150" s="33" t="s">
        <v>30</v>
      </c>
      <c r="J150" s="37" t="str">
        <f>E23</f>
        <v>ATELIER ARCHITEKTURY A URBANISMU, s.r.o.</v>
      </c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5.15" customHeight="1">
      <c r="A151" s="39"/>
      <c r="B151" s="40"/>
      <c r="C151" s="33" t="s">
        <v>28</v>
      </c>
      <c r="D151" s="41"/>
      <c r="E151" s="41"/>
      <c r="F151" s="28" t="str">
        <f>IF(E20="","",E20)</f>
        <v>Vyplň údaj</v>
      </c>
      <c r="G151" s="41"/>
      <c r="H151" s="41"/>
      <c r="I151" s="33" t="s">
        <v>34</v>
      </c>
      <c r="J151" s="37" t="str">
        <f>E26</f>
        <v>JIŘÍ KOCIÁN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0.32" customHeight="1">
      <c r="A152" s="39"/>
      <c r="B152" s="40"/>
      <c r="C152" s="41"/>
      <c r="D152" s="41"/>
      <c r="E152" s="41"/>
      <c r="F152" s="41"/>
      <c r="G152" s="41"/>
      <c r="H152" s="41"/>
      <c r="I152" s="41"/>
      <c r="J152" s="41"/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11" customFormat="1" ht="29.28" customHeight="1">
      <c r="A153" s="200"/>
      <c r="B153" s="201"/>
      <c r="C153" s="202" t="s">
        <v>167</v>
      </c>
      <c r="D153" s="203" t="s">
        <v>63</v>
      </c>
      <c r="E153" s="203" t="s">
        <v>59</v>
      </c>
      <c r="F153" s="203" t="s">
        <v>60</v>
      </c>
      <c r="G153" s="203" t="s">
        <v>168</v>
      </c>
      <c r="H153" s="203" t="s">
        <v>169</v>
      </c>
      <c r="I153" s="203" t="s">
        <v>170</v>
      </c>
      <c r="J153" s="204" t="s">
        <v>129</v>
      </c>
      <c r="K153" s="205" t="s">
        <v>171</v>
      </c>
      <c r="L153" s="206"/>
      <c r="M153" s="101" t="s">
        <v>1</v>
      </c>
      <c r="N153" s="102" t="s">
        <v>42</v>
      </c>
      <c r="O153" s="102" t="s">
        <v>172</v>
      </c>
      <c r="P153" s="102" t="s">
        <v>173</v>
      </c>
      <c r="Q153" s="102" t="s">
        <v>174</v>
      </c>
      <c r="R153" s="102" t="s">
        <v>175</v>
      </c>
      <c r="S153" s="102" t="s">
        <v>176</v>
      </c>
      <c r="T153" s="103" t="s">
        <v>177</v>
      </c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</row>
    <row r="154" s="2" customFormat="1" ht="22.8" customHeight="1">
      <c r="A154" s="39"/>
      <c r="B154" s="40"/>
      <c r="C154" s="108" t="s">
        <v>178</v>
      </c>
      <c r="D154" s="41"/>
      <c r="E154" s="41"/>
      <c r="F154" s="41"/>
      <c r="G154" s="41"/>
      <c r="H154" s="41"/>
      <c r="I154" s="41"/>
      <c r="J154" s="207">
        <f>BK154</f>
        <v>0</v>
      </c>
      <c r="K154" s="41"/>
      <c r="L154" s="45"/>
      <c r="M154" s="104"/>
      <c r="N154" s="208"/>
      <c r="O154" s="105"/>
      <c r="P154" s="209">
        <f>P155+P546+P1494</f>
        <v>0</v>
      </c>
      <c r="Q154" s="105"/>
      <c r="R154" s="209">
        <f>R155+R546+R1494</f>
        <v>348.00416135000006</v>
      </c>
      <c r="S154" s="105"/>
      <c r="T154" s="210">
        <f>T155+T546+T1494</f>
        <v>0.00033587000000000005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77</v>
      </c>
      <c r="AU154" s="18" t="s">
        <v>131</v>
      </c>
      <c r="BK154" s="211">
        <f>BK155+BK546+BK1494</f>
        <v>0</v>
      </c>
    </row>
    <row r="155" s="12" customFormat="1" ht="25.92" customHeight="1">
      <c r="A155" s="12"/>
      <c r="B155" s="212"/>
      <c r="C155" s="213"/>
      <c r="D155" s="214" t="s">
        <v>77</v>
      </c>
      <c r="E155" s="215" t="s">
        <v>179</v>
      </c>
      <c r="F155" s="215" t="s">
        <v>180</v>
      </c>
      <c r="G155" s="213"/>
      <c r="H155" s="213"/>
      <c r="I155" s="216"/>
      <c r="J155" s="217">
        <f>BK155</f>
        <v>0</v>
      </c>
      <c r="K155" s="213"/>
      <c r="L155" s="218"/>
      <c r="M155" s="219"/>
      <c r="N155" s="220"/>
      <c r="O155" s="220"/>
      <c r="P155" s="221">
        <f>P156+P186+P193+P259+P293+P303+P325+P368+P466+P497+P530+P544</f>
        <v>0</v>
      </c>
      <c r="Q155" s="220"/>
      <c r="R155" s="221">
        <f>R156+R186+R193+R259+R293+R303+R325+R368+R466+R497+R530+R544</f>
        <v>310.95335441000003</v>
      </c>
      <c r="S155" s="220"/>
      <c r="T155" s="222">
        <f>T156+T186+T193+T259+T293+T303+T325+T368+T466+T497+T530+T544</f>
        <v>0.00033587000000000005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77</v>
      </c>
      <c r="AU155" s="224" t="s">
        <v>78</v>
      </c>
      <c r="AY155" s="223" t="s">
        <v>181</v>
      </c>
      <c r="BK155" s="225">
        <f>BK156+BK186+BK193+BK259+BK293+BK303+BK325+BK368+BK466+BK497+BK530+BK544</f>
        <v>0</v>
      </c>
    </row>
    <row r="156" s="12" customFormat="1" ht="22.8" customHeight="1">
      <c r="A156" s="12"/>
      <c r="B156" s="212"/>
      <c r="C156" s="213"/>
      <c r="D156" s="214" t="s">
        <v>77</v>
      </c>
      <c r="E156" s="226" t="s">
        <v>84</v>
      </c>
      <c r="F156" s="226" t="s">
        <v>182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SUM(P157:P185)</f>
        <v>0</v>
      </c>
      <c r="Q156" s="220"/>
      <c r="R156" s="221">
        <f>SUM(R157:R185)</f>
        <v>0</v>
      </c>
      <c r="S156" s="220"/>
      <c r="T156" s="222">
        <f>SUM(T157:T185)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77</v>
      </c>
      <c r="AU156" s="224" t="s">
        <v>84</v>
      </c>
      <c r="AY156" s="223" t="s">
        <v>181</v>
      </c>
      <c r="BK156" s="225">
        <f>SUM(BK157:BK185)</f>
        <v>0</v>
      </c>
    </row>
    <row r="157" s="2" customFormat="1" ht="16.5" customHeight="1">
      <c r="A157" s="39"/>
      <c r="B157" s="40"/>
      <c r="C157" s="228" t="s">
        <v>84</v>
      </c>
      <c r="D157" s="228" t="s">
        <v>183</v>
      </c>
      <c r="E157" s="229" t="s">
        <v>184</v>
      </c>
      <c r="F157" s="230" t="s">
        <v>185</v>
      </c>
      <c r="G157" s="231" t="s">
        <v>186</v>
      </c>
      <c r="H157" s="232">
        <v>328.21300000000002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43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187</v>
      </c>
      <c r="AT157" s="240" t="s">
        <v>183</v>
      </c>
      <c r="AU157" s="240" t="s">
        <v>86</v>
      </c>
      <c r="AY157" s="18" t="s">
        <v>181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84</v>
      </c>
      <c r="BK157" s="241">
        <f>ROUND(I157*H157,2)</f>
        <v>0</v>
      </c>
      <c r="BL157" s="18" t="s">
        <v>187</v>
      </c>
      <c r="BM157" s="240" t="s">
        <v>188</v>
      </c>
    </row>
    <row r="158" s="13" customFormat="1">
      <c r="A158" s="13"/>
      <c r="B158" s="242"/>
      <c r="C158" s="243"/>
      <c r="D158" s="244" t="s">
        <v>189</v>
      </c>
      <c r="E158" s="245" t="s">
        <v>1</v>
      </c>
      <c r="F158" s="246" t="s">
        <v>190</v>
      </c>
      <c r="G158" s="243"/>
      <c r="H158" s="247">
        <v>328.21300000000002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189</v>
      </c>
      <c r="AU158" s="253" t="s">
        <v>86</v>
      </c>
      <c r="AV158" s="13" t="s">
        <v>86</v>
      </c>
      <c r="AW158" s="13" t="s">
        <v>33</v>
      </c>
      <c r="AX158" s="13" t="s">
        <v>84</v>
      </c>
      <c r="AY158" s="253" t="s">
        <v>181</v>
      </c>
    </row>
    <row r="159" s="2" customFormat="1" ht="21.75" customHeight="1">
      <c r="A159" s="39"/>
      <c r="B159" s="40"/>
      <c r="C159" s="228" t="s">
        <v>86</v>
      </c>
      <c r="D159" s="228" t="s">
        <v>183</v>
      </c>
      <c r="E159" s="229" t="s">
        <v>191</v>
      </c>
      <c r="F159" s="230" t="s">
        <v>192</v>
      </c>
      <c r="G159" s="231" t="s">
        <v>193</v>
      </c>
      <c r="H159" s="232">
        <v>147.696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43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187</v>
      </c>
      <c r="AT159" s="240" t="s">
        <v>183</v>
      </c>
      <c r="AU159" s="240" t="s">
        <v>86</v>
      </c>
      <c r="AY159" s="18" t="s">
        <v>181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84</v>
      </c>
      <c r="BK159" s="241">
        <f>ROUND(I159*H159,2)</f>
        <v>0</v>
      </c>
      <c r="BL159" s="18" t="s">
        <v>187</v>
      </c>
      <c r="BM159" s="240" t="s">
        <v>194</v>
      </c>
    </row>
    <row r="160" s="14" customFormat="1">
      <c r="A160" s="14"/>
      <c r="B160" s="254"/>
      <c r="C160" s="255"/>
      <c r="D160" s="244" t="s">
        <v>189</v>
      </c>
      <c r="E160" s="256" t="s">
        <v>1</v>
      </c>
      <c r="F160" s="257" t="s">
        <v>195</v>
      </c>
      <c r="G160" s="255"/>
      <c r="H160" s="256" t="s">
        <v>1</v>
      </c>
      <c r="I160" s="258"/>
      <c r="J160" s="255"/>
      <c r="K160" s="255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189</v>
      </c>
      <c r="AU160" s="263" t="s">
        <v>86</v>
      </c>
      <c r="AV160" s="14" t="s">
        <v>84</v>
      </c>
      <c r="AW160" s="14" t="s">
        <v>33</v>
      </c>
      <c r="AX160" s="14" t="s">
        <v>78</v>
      </c>
      <c r="AY160" s="263" t="s">
        <v>181</v>
      </c>
    </row>
    <row r="161" s="13" customFormat="1">
      <c r="A161" s="13"/>
      <c r="B161" s="242"/>
      <c r="C161" s="243"/>
      <c r="D161" s="244" t="s">
        <v>189</v>
      </c>
      <c r="E161" s="245" t="s">
        <v>1</v>
      </c>
      <c r="F161" s="246" t="s">
        <v>196</v>
      </c>
      <c r="G161" s="243"/>
      <c r="H161" s="247">
        <v>147.696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189</v>
      </c>
      <c r="AU161" s="253" t="s">
        <v>86</v>
      </c>
      <c r="AV161" s="13" t="s">
        <v>86</v>
      </c>
      <c r="AW161" s="13" t="s">
        <v>33</v>
      </c>
      <c r="AX161" s="13" t="s">
        <v>84</v>
      </c>
      <c r="AY161" s="253" t="s">
        <v>181</v>
      </c>
    </row>
    <row r="162" s="2" customFormat="1" ht="21.75" customHeight="1">
      <c r="A162" s="39"/>
      <c r="B162" s="40"/>
      <c r="C162" s="228" t="s">
        <v>197</v>
      </c>
      <c r="D162" s="228" t="s">
        <v>183</v>
      </c>
      <c r="E162" s="229" t="s">
        <v>198</v>
      </c>
      <c r="F162" s="230" t="s">
        <v>199</v>
      </c>
      <c r="G162" s="231" t="s">
        <v>193</v>
      </c>
      <c r="H162" s="232">
        <v>75.450000000000003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43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187</v>
      </c>
      <c r="AT162" s="240" t="s">
        <v>183</v>
      </c>
      <c r="AU162" s="240" t="s">
        <v>86</v>
      </c>
      <c r="AY162" s="18" t="s">
        <v>181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84</v>
      </c>
      <c r="BK162" s="241">
        <f>ROUND(I162*H162,2)</f>
        <v>0</v>
      </c>
      <c r="BL162" s="18" t="s">
        <v>187</v>
      </c>
      <c r="BM162" s="240" t="s">
        <v>200</v>
      </c>
    </row>
    <row r="163" s="14" customFormat="1">
      <c r="A163" s="14"/>
      <c r="B163" s="254"/>
      <c r="C163" s="255"/>
      <c r="D163" s="244" t="s">
        <v>189</v>
      </c>
      <c r="E163" s="256" t="s">
        <v>1</v>
      </c>
      <c r="F163" s="257" t="s">
        <v>201</v>
      </c>
      <c r="G163" s="255"/>
      <c r="H163" s="256" t="s">
        <v>1</v>
      </c>
      <c r="I163" s="258"/>
      <c r="J163" s="255"/>
      <c r="K163" s="255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189</v>
      </c>
      <c r="AU163" s="263" t="s">
        <v>86</v>
      </c>
      <c r="AV163" s="14" t="s">
        <v>84</v>
      </c>
      <c r="AW163" s="14" t="s">
        <v>33</v>
      </c>
      <c r="AX163" s="14" t="s">
        <v>78</v>
      </c>
      <c r="AY163" s="263" t="s">
        <v>181</v>
      </c>
    </row>
    <row r="164" s="13" customFormat="1">
      <c r="A164" s="13"/>
      <c r="B164" s="242"/>
      <c r="C164" s="243"/>
      <c r="D164" s="244" t="s">
        <v>189</v>
      </c>
      <c r="E164" s="245" t="s">
        <v>1</v>
      </c>
      <c r="F164" s="246" t="s">
        <v>202</v>
      </c>
      <c r="G164" s="243"/>
      <c r="H164" s="247">
        <v>58.064999999999998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189</v>
      </c>
      <c r="AU164" s="253" t="s">
        <v>86</v>
      </c>
      <c r="AV164" s="13" t="s">
        <v>86</v>
      </c>
      <c r="AW164" s="13" t="s">
        <v>33</v>
      </c>
      <c r="AX164" s="13" t="s">
        <v>78</v>
      </c>
      <c r="AY164" s="253" t="s">
        <v>181</v>
      </c>
    </row>
    <row r="165" s="13" customFormat="1">
      <c r="A165" s="13"/>
      <c r="B165" s="242"/>
      <c r="C165" s="243"/>
      <c r="D165" s="244" t="s">
        <v>189</v>
      </c>
      <c r="E165" s="245" t="s">
        <v>1</v>
      </c>
      <c r="F165" s="246" t="s">
        <v>203</v>
      </c>
      <c r="G165" s="243"/>
      <c r="H165" s="247">
        <v>11.505000000000001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189</v>
      </c>
      <c r="AU165" s="253" t="s">
        <v>86</v>
      </c>
      <c r="AV165" s="13" t="s">
        <v>86</v>
      </c>
      <c r="AW165" s="13" t="s">
        <v>33</v>
      </c>
      <c r="AX165" s="13" t="s">
        <v>78</v>
      </c>
      <c r="AY165" s="253" t="s">
        <v>181</v>
      </c>
    </row>
    <row r="166" s="14" customFormat="1">
      <c r="A166" s="14"/>
      <c r="B166" s="254"/>
      <c r="C166" s="255"/>
      <c r="D166" s="244" t="s">
        <v>189</v>
      </c>
      <c r="E166" s="256" t="s">
        <v>1</v>
      </c>
      <c r="F166" s="257" t="s">
        <v>204</v>
      </c>
      <c r="G166" s="255"/>
      <c r="H166" s="256" t="s">
        <v>1</v>
      </c>
      <c r="I166" s="258"/>
      <c r="J166" s="255"/>
      <c r="K166" s="255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189</v>
      </c>
      <c r="AU166" s="263" t="s">
        <v>86</v>
      </c>
      <c r="AV166" s="14" t="s">
        <v>84</v>
      </c>
      <c r="AW166" s="14" t="s">
        <v>33</v>
      </c>
      <c r="AX166" s="14" t="s">
        <v>78</v>
      </c>
      <c r="AY166" s="263" t="s">
        <v>181</v>
      </c>
    </row>
    <row r="167" s="13" customFormat="1">
      <c r="A167" s="13"/>
      <c r="B167" s="242"/>
      <c r="C167" s="243"/>
      <c r="D167" s="244" t="s">
        <v>189</v>
      </c>
      <c r="E167" s="245" t="s">
        <v>1</v>
      </c>
      <c r="F167" s="246" t="s">
        <v>205</v>
      </c>
      <c r="G167" s="243"/>
      <c r="H167" s="247">
        <v>5.8799999999999999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189</v>
      </c>
      <c r="AU167" s="253" t="s">
        <v>86</v>
      </c>
      <c r="AV167" s="13" t="s">
        <v>86</v>
      </c>
      <c r="AW167" s="13" t="s">
        <v>33</v>
      </c>
      <c r="AX167" s="13" t="s">
        <v>78</v>
      </c>
      <c r="AY167" s="253" t="s">
        <v>181</v>
      </c>
    </row>
    <row r="168" s="15" customFormat="1">
      <c r="A168" s="15"/>
      <c r="B168" s="264"/>
      <c r="C168" s="265"/>
      <c r="D168" s="244" t="s">
        <v>189</v>
      </c>
      <c r="E168" s="266" t="s">
        <v>1</v>
      </c>
      <c r="F168" s="267" t="s">
        <v>206</v>
      </c>
      <c r="G168" s="265"/>
      <c r="H168" s="268">
        <v>75.450000000000003</v>
      </c>
      <c r="I168" s="269"/>
      <c r="J168" s="265"/>
      <c r="K168" s="265"/>
      <c r="L168" s="270"/>
      <c r="M168" s="271"/>
      <c r="N168" s="272"/>
      <c r="O168" s="272"/>
      <c r="P168" s="272"/>
      <c r="Q168" s="272"/>
      <c r="R168" s="272"/>
      <c r="S168" s="272"/>
      <c r="T168" s="27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4" t="s">
        <v>189</v>
      </c>
      <c r="AU168" s="274" t="s">
        <v>86</v>
      </c>
      <c r="AV168" s="15" t="s">
        <v>187</v>
      </c>
      <c r="AW168" s="15" t="s">
        <v>33</v>
      </c>
      <c r="AX168" s="15" t="s">
        <v>84</v>
      </c>
      <c r="AY168" s="274" t="s">
        <v>181</v>
      </c>
    </row>
    <row r="169" s="2" customFormat="1" ht="21.75" customHeight="1">
      <c r="A169" s="39"/>
      <c r="B169" s="40"/>
      <c r="C169" s="228" t="s">
        <v>187</v>
      </c>
      <c r="D169" s="228" t="s">
        <v>183</v>
      </c>
      <c r="E169" s="229" t="s">
        <v>207</v>
      </c>
      <c r="F169" s="230" t="s">
        <v>208</v>
      </c>
      <c r="G169" s="231" t="s">
        <v>193</v>
      </c>
      <c r="H169" s="232">
        <v>297.55700000000002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43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187</v>
      </c>
      <c r="AT169" s="240" t="s">
        <v>183</v>
      </c>
      <c r="AU169" s="240" t="s">
        <v>86</v>
      </c>
      <c r="AY169" s="18" t="s">
        <v>181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84</v>
      </c>
      <c r="BK169" s="241">
        <f>ROUND(I169*H169,2)</f>
        <v>0</v>
      </c>
      <c r="BL169" s="18" t="s">
        <v>187</v>
      </c>
      <c r="BM169" s="240" t="s">
        <v>209</v>
      </c>
    </row>
    <row r="170" s="13" customFormat="1">
      <c r="A170" s="13"/>
      <c r="B170" s="242"/>
      <c r="C170" s="243"/>
      <c r="D170" s="244" t="s">
        <v>189</v>
      </c>
      <c r="E170" s="245" t="s">
        <v>1</v>
      </c>
      <c r="F170" s="246" t="s">
        <v>210</v>
      </c>
      <c r="G170" s="243"/>
      <c r="H170" s="247">
        <v>16.411000000000001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189</v>
      </c>
      <c r="AU170" s="253" t="s">
        <v>86</v>
      </c>
      <c r="AV170" s="13" t="s">
        <v>86</v>
      </c>
      <c r="AW170" s="13" t="s">
        <v>33</v>
      </c>
      <c r="AX170" s="13" t="s">
        <v>78</v>
      </c>
      <c r="AY170" s="253" t="s">
        <v>181</v>
      </c>
    </row>
    <row r="171" s="13" customFormat="1">
      <c r="A171" s="13"/>
      <c r="B171" s="242"/>
      <c r="C171" s="243"/>
      <c r="D171" s="244" t="s">
        <v>189</v>
      </c>
      <c r="E171" s="245" t="s">
        <v>1</v>
      </c>
      <c r="F171" s="246" t="s">
        <v>211</v>
      </c>
      <c r="G171" s="243"/>
      <c r="H171" s="247">
        <v>223.14599999999999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189</v>
      </c>
      <c r="AU171" s="253" t="s">
        <v>86</v>
      </c>
      <c r="AV171" s="13" t="s">
        <v>86</v>
      </c>
      <c r="AW171" s="13" t="s">
        <v>33</v>
      </c>
      <c r="AX171" s="13" t="s">
        <v>78</v>
      </c>
      <c r="AY171" s="253" t="s">
        <v>181</v>
      </c>
    </row>
    <row r="172" s="13" customFormat="1">
      <c r="A172" s="13"/>
      <c r="B172" s="242"/>
      <c r="C172" s="243"/>
      <c r="D172" s="244" t="s">
        <v>189</v>
      </c>
      <c r="E172" s="245" t="s">
        <v>1</v>
      </c>
      <c r="F172" s="246" t="s">
        <v>212</v>
      </c>
      <c r="G172" s="243"/>
      <c r="H172" s="247">
        <v>58</v>
      </c>
      <c r="I172" s="248"/>
      <c r="J172" s="243"/>
      <c r="K172" s="243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189</v>
      </c>
      <c r="AU172" s="253" t="s">
        <v>86</v>
      </c>
      <c r="AV172" s="13" t="s">
        <v>86</v>
      </c>
      <c r="AW172" s="13" t="s">
        <v>33</v>
      </c>
      <c r="AX172" s="13" t="s">
        <v>78</v>
      </c>
      <c r="AY172" s="253" t="s">
        <v>181</v>
      </c>
    </row>
    <row r="173" s="15" customFormat="1">
      <c r="A173" s="15"/>
      <c r="B173" s="264"/>
      <c r="C173" s="265"/>
      <c r="D173" s="244" t="s">
        <v>189</v>
      </c>
      <c r="E173" s="266" t="s">
        <v>1</v>
      </c>
      <c r="F173" s="267" t="s">
        <v>206</v>
      </c>
      <c r="G173" s="265"/>
      <c r="H173" s="268">
        <v>297.55700000000002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4" t="s">
        <v>189</v>
      </c>
      <c r="AU173" s="274" t="s">
        <v>86</v>
      </c>
      <c r="AV173" s="15" t="s">
        <v>187</v>
      </c>
      <c r="AW173" s="15" t="s">
        <v>33</v>
      </c>
      <c r="AX173" s="15" t="s">
        <v>84</v>
      </c>
      <c r="AY173" s="274" t="s">
        <v>181</v>
      </c>
    </row>
    <row r="174" s="2" customFormat="1" ht="21.75" customHeight="1">
      <c r="A174" s="39"/>
      <c r="B174" s="40"/>
      <c r="C174" s="228" t="s">
        <v>213</v>
      </c>
      <c r="D174" s="228" t="s">
        <v>183</v>
      </c>
      <c r="E174" s="229" t="s">
        <v>214</v>
      </c>
      <c r="F174" s="230" t="s">
        <v>215</v>
      </c>
      <c r="G174" s="231" t="s">
        <v>193</v>
      </c>
      <c r="H174" s="232">
        <v>165.14599999999999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43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187</v>
      </c>
      <c r="AT174" s="240" t="s">
        <v>183</v>
      </c>
      <c r="AU174" s="240" t="s">
        <v>86</v>
      </c>
      <c r="AY174" s="18" t="s">
        <v>181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84</v>
      </c>
      <c r="BK174" s="241">
        <f>ROUND(I174*H174,2)</f>
        <v>0</v>
      </c>
      <c r="BL174" s="18" t="s">
        <v>187</v>
      </c>
      <c r="BM174" s="240" t="s">
        <v>216</v>
      </c>
    </row>
    <row r="175" s="13" customFormat="1">
      <c r="A175" s="13"/>
      <c r="B175" s="242"/>
      <c r="C175" s="243"/>
      <c r="D175" s="244" t="s">
        <v>189</v>
      </c>
      <c r="E175" s="245" t="s">
        <v>1</v>
      </c>
      <c r="F175" s="246" t="s">
        <v>217</v>
      </c>
      <c r="G175" s="243"/>
      <c r="H175" s="247">
        <v>165.14599999999999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189</v>
      </c>
      <c r="AU175" s="253" t="s">
        <v>86</v>
      </c>
      <c r="AV175" s="13" t="s">
        <v>86</v>
      </c>
      <c r="AW175" s="13" t="s">
        <v>33</v>
      </c>
      <c r="AX175" s="13" t="s">
        <v>84</v>
      </c>
      <c r="AY175" s="253" t="s">
        <v>181</v>
      </c>
    </row>
    <row r="176" s="2" customFormat="1" ht="16.5" customHeight="1">
      <c r="A176" s="39"/>
      <c r="B176" s="40"/>
      <c r="C176" s="228" t="s">
        <v>218</v>
      </c>
      <c r="D176" s="228" t="s">
        <v>183</v>
      </c>
      <c r="E176" s="229" t="s">
        <v>219</v>
      </c>
      <c r="F176" s="230" t="s">
        <v>220</v>
      </c>
      <c r="G176" s="231" t="s">
        <v>193</v>
      </c>
      <c r="H176" s="232">
        <v>58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43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187</v>
      </c>
      <c r="AT176" s="240" t="s">
        <v>183</v>
      </c>
      <c r="AU176" s="240" t="s">
        <v>86</v>
      </c>
      <c r="AY176" s="18" t="s">
        <v>181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84</v>
      </c>
      <c r="BK176" s="241">
        <f>ROUND(I176*H176,2)</f>
        <v>0</v>
      </c>
      <c r="BL176" s="18" t="s">
        <v>187</v>
      </c>
      <c r="BM176" s="240" t="s">
        <v>221</v>
      </c>
    </row>
    <row r="177" s="13" customFormat="1">
      <c r="A177" s="13"/>
      <c r="B177" s="242"/>
      <c r="C177" s="243"/>
      <c r="D177" s="244" t="s">
        <v>189</v>
      </c>
      <c r="E177" s="245" t="s">
        <v>1</v>
      </c>
      <c r="F177" s="246" t="s">
        <v>222</v>
      </c>
      <c r="G177" s="243"/>
      <c r="H177" s="247">
        <v>58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189</v>
      </c>
      <c r="AU177" s="253" t="s">
        <v>86</v>
      </c>
      <c r="AV177" s="13" t="s">
        <v>86</v>
      </c>
      <c r="AW177" s="13" t="s">
        <v>33</v>
      </c>
      <c r="AX177" s="13" t="s">
        <v>84</v>
      </c>
      <c r="AY177" s="253" t="s">
        <v>181</v>
      </c>
    </row>
    <row r="178" s="2" customFormat="1" ht="16.5" customHeight="1">
      <c r="A178" s="39"/>
      <c r="B178" s="40"/>
      <c r="C178" s="228" t="s">
        <v>223</v>
      </c>
      <c r="D178" s="228" t="s">
        <v>183</v>
      </c>
      <c r="E178" s="229" t="s">
        <v>224</v>
      </c>
      <c r="F178" s="230" t="s">
        <v>225</v>
      </c>
      <c r="G178" s="231" t="s">
        <v>193</v>
      </c>
      <c r="H178" s="232">
        <v>165.14599999999999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43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187</v>
      </c>
      <c r="AT178" s="240" t="s">
        <v>183</v>
      </c>
      <c r="AU178" s="240" t="s">
        <v>86</v>
      </c>
      <c r="AY178" s="18" t="s">
        <v>181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84</v>
      </c>
      <c r="BK178" s="241">
        <f>ROUND(I178*H178,2)</f>
        <v>0</v>
      </c>
      <c r="BL178" s="18" t="s">
        <v>187</v>
      </c>
      <c r="BM178" s="240" t="s">
        <v>226</v>
      </c>
    </row>
    <row r="179" s="13" customFormat="1">
      <c r="A179" s="13"/>
      <c r="B179" s="242"/>
      <c r="C179" s="243"/>
      <c r="D179" s="244" t="s">
        <v>189</v>
      </c>
      <c r="E179" s="245" t="s">
        <v>1</v>
      </c>
      <c r="F179" s="246" t="s">
        <v>227</v>
      </c>
      <c r="G179" s="243"/>
      <c r="H179" s="247">
        <v>165.14599999999999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189</v>
      </c>
      <c r="AU179" s="253" t="s">
        <v>86</v>
      </c>
      <c r="AV179" s="13" t="s">
        <v>86</v>
      </c>
      <c r="AW179" s="13" t="s">
        <v>33</v>
      </c>
      <c r="AX179" s="13" t="s">
        <v>84</v>
      </c>
      <c r="AY179" s="253" t="s">
        <v>181</v>
      </c>
    </row>
    <row r="180" s="2" customFormat="1" ht="16.5" customHeight="1">
      <c r="A180" s="39"/>
      <c r="B180" s="40"/>
      <c r="C180" s="228" t="s">
        <v>228</v>
      </c>
      <c r="D180" s="228" t="s">
        <v>183</v>
      </c>
      <c r="E180" s="229" t="s">
        <v>229</v>
      </c>
      <c r="F180" s="230" t="s">
        <v>230</v>
      </c>
      <c r="G180" s="231" t="s">
        <v>186</v>
      </c>
      <c r="H180" s="232">
        <v>328.21300000000002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43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187</v>
      </c>
      <c r="AT180" s="240" t="s">
        <v>183</v>
      </c>
      <c r="AU180" s="240" t="s">
        <v>86</v>
      </c>
      <c r="AY180" s="18" t="s">
        <v>181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84</v>
      </c>
      <c r="BK180" s="241">
        <f>ROUND(I180*H180,2)</f>
        <v>0</v>
      </c>
      <c r="BL180" s="18" t="s">
        <v>187</v>
      </c>
      <c r="BM180" s="240" t="s">
        <v>231</v>
      </c>
    </row>
    <row r="181" s="13" customFormat="1">
      <c r="A181" s="13"/>
      <c r="B181" s="242"/>
      <c r="C181" s="243"/>
      <c r="D181" s="244" t="s">
        <v>189</v>
      </c>
      <c r="E181" s="245" t="s">
        <v>1</v>
      </c>
      <c r="F181" s="246" t="s">
        <v>190</v>
      </c>
      <c r="G181" s="243"/>
      <c r="H181" s="247">
        <v>328.21300000000002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189</v>
      </c>
      <c r="AU181" s="253" t="s">
        <v>86</v>
      </c>
      <c r="AV181" s="13" t="s">
        <v>86</v>
      </c>
      <c r="AW181" s="13" t="s">
        <v>33</v>
      </c>
      <c r="AX181" s="13" t="s">
        <v>84</v>
      </c>
      <c r="AY181" s="253" t="s">
        <v>181</v>
      </c>
    </row>
    <row r="182" s="2" customFormat="1" ht="16.5" customHeight="1">
      <c r="A182" s="39"/>
      <c r="B182" s="40"/>
      <c r="C182" s="228" t="s">
        <v>232</v>
      </c>
      <c r="D182" s="228" t="s">
        <v>183</v>
      </c>
      <c r="E182" s="229" t="s">
        <v>233</v>
      </c>
      <c r="F182" s="230" t="s">
        <v>234</v>
      </c>
      <c r="G182" s="231" t="s">
        <v>235</v>
      </c>
      <c r="H182" s="232">
        <v>297.26299999999998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43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187</v>
      </c>
      <c r="AT182" s="240" t="s">
        <v>183</v>
      </c>
      <c r="AU182" s="240" t="s">
        <v>86</v>
      </c>
      <c r="AY182" s="18" t="s">
        <v>181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84</v>
      </c>
      <c r="BK182" s="241">
        <f>ROUND(I182*H182,2)</f>
        <v>0</v>
      </c>
      <c r="BL182" s="18" t="s">
        <v>187</v>
      </c>
      <c r="BM182" s="240" t="s">
        <v>236</v>
      </c>
    </row>
    <row r="183" s="13" customFormat="1">
      <c r="A183" s="13"/>
      <c r="B183" s="242"/>
      <c r="C183" s="243"/>
      <c r="D183" s="244" t="s">
        <v>189</v>
      </c>
      <c r="E183" s="245" t="s">
        <v>1</v>
      </c>
      <c r="F183" s="246" t="s">
        <v>237</v>
      </c>
      <c r="G183" s="243"/>
      <c r="H183" s="247">
        <v>297.26299999999998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189</v>
      </c>
      <c r="AU183" s="253" t="s">
        <v>86</v>
      </c>
      <c r="AV183" s="13" t="s">
        <v>86</v>
      </c>
      <c r="AW183" s="13" t="s">
        <v>33</v>
      </c>
      <c r="AX183" s="13" t="s">
        <v>84</v>
      </c>
      <c r="AY183" s="253" t="s">
        <v>181</v>
      </c>
    </row>
    <row r="184" s="2" customFormat="1" ht="16.5" customHeight="1">
      <c r="A184" s="39"/>
      <c r="B184" s="40"/>
      <c r="C184" s="228" t="s">
        <v>238</v>
      </c>
      <c r="D184" s="228" t="s">
        <v>183</v>
      </c>
      <c r="E184" s="229" t="s">
        <v>239</v>
      </c>
      <c r="F184" s="230" t="s">
        <v>240</v>
      </c>
      <c r="G184" s="231" t="s">
        <v>193</v>
      </c>
      <c r="H184" s="232">
        <v>58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43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187</v>
      </c>
      <c r="AT184" s="240" t="s">
        <v>183</v>
      </c>
      <c r="AU184" s="240" t="s">
        <v>86</v>
      </c>
      <c r="AY184" s="18" t="s">
        <v>181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84</v>
      </c>
      <c r="BK184" s="241">
        <f>ROUND(I184*H184,2)</f>
        <v>0</v>
      </c>
      <c r="BL184" s="18" t="s">
        <v>187</v>
      </c>
      <c r="BM184" s="240" t="s">
        <v>241</v>
      </c>
    </row>
    <row r="185" s="13" customFormat="1">
      <c r="A185" s="13"/>
      <c r="B185" s="242"/>
      <c r="C185" s="243"/>
      <c r="D185" s="244" t="s">
        <v>189</v>
      </c>
      <c r="E185" s="245" t="s">
        <v>1</v>
      </c>
      <c r="F185" s="246" t="s">
        <v>242</v>
      </c>
      <c r="G185" s="243"/>
      <c r="H185" s="247">
        <v>58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189</v>
      </c>
      <c r="AU185" s="253" t="s">
        <v>86</v>
      </c>
      <c r="AV185" s="13" t="s">
        <v>86</v>
      </c>
      <c r="AW185" s="13" t="s">
        <v>33</v>
      </c>
      <c r="AX185" s="13" t="s">
        <v>84</v>
      </c>
      <c r="AY185" s="253" t="s">
        <v>181</v>
      </c>
    </row>
    <row r="186" s="12" customFormat="1" ht="22.8" customHeight="1">
      <c r="A186" s="12"/>
      <c r="B186" s="212"/>
      <c r="C186" s="213"/>
      <c r="D186" s="214" t="s">
        <v>77</v>
      </c>
      <c r="E186" s="226" t="s">
        <v>7</v>
      </c>
      <c r="F186" s="226" t="s">
        <v>243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SUM(P187:P192)</f>
        <v>0</v>
      </c>
      <c r="Q186" s="220"/>
      <c r="R186" s="221">
        <f>SUM(R187:R192)</f>
        <v>0.054334999999999994</v>
      </c>
      <c r="S186" s="220"/>
      <c r="T186" s="222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84</v>
      </c>
      <c r="AT186" s="224" t="s">
        <v>77</v>
      </c>
      <c r="AU186" s="224" t="s">
        <v>84</v>
      </c>
      <c r="AY186" s="223" t="s">
        <v>181</v>
      </c>
      <c r="BK186" s="225">
        <f>SUM(BK187:BK192)</f>
        <v>0</v>
      </c>
    </row>
    <row r="187" s="2" customFormat="1" ht="24.15" customHeight="1">
      <c r="A187" s="39"/>
      <c r="B187" s="40"/>
      <c r="C187" s="228" t="s">
        <v>244</v>
      </c>
      <c r="D187" s="228" t="s">
        <v>183</v>
      </c>
      <c r="E187" s="229" t="s">
        <v>245</v>
      </c>
      <c r="F187" s="230" t="s">
        <v>246</v>
      </c>
      <c r="G187" s="231" t="s">
        <v>247</v>
      </c>
      <c r="H187" s="232">
        <v>33.700000000000003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43</v>
      </c>
      <c r="O187" s="92"/>
      <c r="P187" s="238">
        <f>O187*H187</f>
        <v>0</v>
      </c>
      <c r="Q187" s="238">
        <v>0.00034000000000000002</v>
      </c>
      <c r="R187" s="238">
        <f>Q187*H187</f>
        <v>0.011458000000000001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187</v>
      </c>
      <c r="AT187" s="240" t="s">
        <v>183</v>
      </c>
      <c r="AU187" s="240" t="s">
        <v>86</v>
      </c>
      <c r="AY187" s="18" t="s">
        <v>181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84</v>
      </c>
      <c r="BK187" s="241">
        <f>ROUND(I187*H187,2)</f>
        <v>0</v>
      </c>
      <c r="BL187" s="18" t="s">
        <v>187</v>
      </c>
      <c r="BM187" s="240" t="s">
        <v>248</v>
      </c>
    </row>
    <row r="188" s="13" customFormat="1">
      <c r="A188" s="13"/>
      <c r="B188" s="242"/>
      <c r="C188" s="243"/>
      <c r="D188" s="244" t="s">
        <v>189</v>
      </c>
      <c r="E188" s="245" t="s">
        <v>1</v>
      </c>
      <c r="F188" s="246" t="s">
        <v>249</v>
      </c>
      <c r="G188" s="243"/>
      <c r="H188" s="247">
        <v>33.700000000000003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189</v>
      </c>
      <c r="AU188" s="253" t="s">
        <v>86</v>
      </c>
      <c r="AV188" s="13" t="s">
        <v>86</v>
      </c>
      <c r="AW188" s="13" t="s">
        <v>33</v>
      </c>
      <c r="AX188" s="13" t="s">
        <v>84</v>
      </c>
      <c r="AY188" s="253" t="s">
        <v>181</v>
      </c>
    </row>
    <row r="189" s="2" customFormat="1" ht="24.15" customHeight="1">
      <c r="A189" s="39"/>
      <c r="B189" s="40"/>
      <c r="C189" s="228" t="s">
        <v>8</v>
      </c>
      <c r="D189" s="228" t="s">
        <v>183</v>
      </c>
      <c r="E189" s="229" t="s">
        <v>250</v>
      </c>
      <c r="F189" s="230" t="s">
        <v>251</v>
      </c>
      <c r="G189" s="231" t="s">
        <v>247</v>
      </c>
      <c r="H189" s="232">
        <v>13.1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43</v>
      </c>
      <c r="O189" s="92"/>
      <c r="P189" s="238">
        <f>O189*H189</f>
        <v>0</v>
      </c>
      <c r="Q189" s="238">
        <v>0.0022699999999999999</v>
      </c>
      <c r="R189" s="238">
        <f>Q189*H189</f>
        <v>0.029736999999999996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187</v>
      </c>
      <c r="AT189" s="240" t="s">
        <v>183</v>
      </c>
      <c r="AU189" s="240" t="s">
        <v>86</v>
      </c>
      <c r="AY189" s="18" t="s">
        <v>181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84</v>
      </c>
      <c r="BK189" s="241">
        <f>ROUND(I189*H189,2)</f>
        <v>0</v>
      </c>
      <c r="BL189" s="18" t="s">
        <v>187</v>
      </c>
      <c r="BM189" s="240" t="s">
        <v>252</v>
      </c>
    </row>
    <row r="190" s="13" customFormat="1">
      <c r="A190" s="13"/>
      <c r="B190" s="242"/>
      <c r="C190" s="243"/>
      <c r="D190" s="244" t="s">
        <v>189</v>
      </c>
      <c r="E190" s="245" t="s">
        <v>1</v>
      </c>
      <c r="F190" s="246" t="s">
        <v>253</v>
      </c>
      <c r="G190" s="243"/>
      <c r="H190" s="247">
        <v>13.1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189</v>
      </c>
      <c r="AU190" s="253" t="s">
        <v>86</v>
      </c>
      <c r="AV190" s="13" t="s">
        <v>86</v>
      </c>
      <c r="AW190" s="13" t="s">
        <v>33</v>
      </c>
      <c r="AX190" s="13" t="s">
        <v>84</v>
      </c>
      <c r="AY190" s="253" t="s">
        <v>181</v>
      </c>
    </row>
    <row r="191" s="2" customFormat="1" ht="16.5" customHeight="1">
      <c r="A191" s="39"/>
      <c r="B191" s="40"/>
      <c r="C191" s="228" t="s">
        <v>254</v>
      </c>
      <c r="D191" s="228" t="s">
        <v>183</v>
      </c>
      <c r="E191" s="229" t="s">
        <v>255</v>
      </c>
      <c r="F191" s="230" t="s">
        <v>256</v>
      </c>
      <c r="G191" s="231" t="s">
        <v>247</v>
      </c>
      <c r="H191" s="232">
        <v>6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43</v>
      </c>
      <c r="O191" s="92"/>
      <c r="P191" s="238">
        <f>O191*H191</f>
        <v>0</v>
      </c>
      <c r="Q191" s="238">
        <v>0.0021900000000000001</v>
      </c>
      <c r="R191" s="238">
        <f>Q191*H191</f>
        <v>0.013140000000000001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187</v>
      </c>
      <c r="AT191" s="240" t="s">
        <v>183</v>
      </c>
      <c r="AU191" s="240" t="s">
        <v>86</v>
      </c>
      <c r="AY191" s="18" t="s">
        <v>181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84</v>
      </c>
      <c r="BK191" s="241">
        <f>ROUND(I191*H191,2)</f>
        <v>0</v>
      </c>
      <c r="BL191" s="18" t="s">
        <v>187</v>
      </c>
      <c r="BM191" s="240" t="s">
        <v>257</v>
      </c>
    </row>
    <row r="192" s="13" customFormat="1">
      <c r="A192" s="13"/>
      <c r="B192" s="242"/>
      <c r="C192" s="243"/>
      <c r="D192" s="244" t="s">
        <v>189</v>
      </c>
      <c r="E192" s="245" t="s">
        <v>1</v>
      </c>
      <c r="F192" s="246" t="s">
        <v>258</v>
      </c>
      <c r="G192" s="243"/>
      <c r="H192" s="247">
        <v>6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189</v>
      </c>
      <c r="AU192" s="253" t="s">
        <v>86</v>
      </c>
      <c r="AV192" s="13" t="s">
        <v>86</v>
      </c>
      <c r="AW192" s="13" t="s">
        <v>33</v>
      </c>
      <c r="AX192" s="13" t="s">
        <v>84</v>
      </c>
      <c r="AY192" s="253" t="s">
        <v>181</v>
      </c>
    </row>
    <row r="193" s="12" customFormat="1" ht="22.8" customHeight="1">
      <c r="A193" s="12"/>
      <c r="B193" s="212"/>
      <c r="C193" s="213"/>
      <c r="D193" s="214" t="s">
        <v>77</v>
      </c>
      <c r="E193" s="226" t="s">
        <v>259</v>
      </c>
      <c r="F193" s="226" t="s">
        <v>260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SUM(P194:P258)</f>
        <v>0</v>
      </c>
      <c r="Q193" s="220"/>
      <c r="R193" s="221">
        <f>SUM(R194:R258)</f>
        <v>199.07613999</v>
      </c>
      <c r="S193" s="220"/>
      <c r="T193" s="222">
        <f>SUM(T194:T258)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84</v>
      </c>
      <c r="AT193" s="224" t="s">
        <v>77</v>
      </c>
      <c r="AU193" s="224" t="s">
        <v>84</v>
      </c>
      <c r="AY193" s="223" t="s">
        <v>181</v>
      </c>
      <c r="BK193" s="225">
        <f>SUM(BK194:BK258)</f>
        <v>0</v>
      </c>
    </row>
    <row r="194" s="2" customFormat="1" ht="16.5" customHeight="1">
      <c r="A194" s="39"/>
      <c r="B194" s="40"/>
      <c r="C194" s="228" t="s">
        <v>261</v>
      </c>
      <c r="D194" s="228" t="s">
        <v>183</v>
      </c>
      <c r="E194" s="229" t="s">
        <v>262</v>
      </c>
      <c r="F194" s="230" t="s">
        <v>263</v>
      </c>
      <c r="G194" s="231" t="s">
        <v>193</v>
      </c>
      <c r="H194" s="232">
        <v>32.024999999999999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43</v>
      </c>
      <c r="O194" s="92"/>
      <c r="P194" s="238">
        <f>O194*H194</f>
        <v>0</v>
      </c>
      <c r="Q194" s="238">
        <v>2.1600000000000001</v>
      </c>
      <c r="R194" s="238">
        <f>Q194*H194</f>
        <v>69.174000000000007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187</v>
      </c>
      <c r="AT194" s="240" t="s">
        <v>183</v>
      </c>
      <c r="AU194" s="240" t="s">
        <v>86</v>
      </c>
      <c r="AY194" s="18" t="s">
        <v>181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84</v>
      </c>
      <c r="BK194" s="241">
        <f>ROUND(I194*H194,2)</f>
        <v>0</v>
      </c>
      <c r="BL194" s="18" t="s">
        <v>187</v>
      </c>
      <c r="BM194" s="240" t="s">
        <v>264</v>
      </c>
    </row>
    <row r="195" s="14" customFormat="1">
      <c r="A195" s="14"/>
      <c r="B195" s="254"/>
      <c r="C195" s="255"/>
      <c r="D195" s="244" t="s">
        <v>189</v>
      </c>
      <c r="E195" s="256" t="s">
        <v>1</v>
      </c>
      <c r="F195" s="257" t="s">
        <v>265</v>
      </c>
      <c r="G195" s="255"/>
      <c r="H195" s="256" t="s">
        <v>1</v>
      </c>
      <c r="I195" s="258"/>
      <c r="J195" s="255"/>
      <c r="K195" s="255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189</v>
      </c>
      <c r="AU195" s="263" t="s">
        <v>86</v>
      </c>
      <c r="AV195" s="14" t="s">
        <v>84</v>
      </c>
      <c r="AW195" s="14" t="s">
        <v>33</v>
      </c>
      <c r="AX195" s="14" t="s">
        <v>78</v>
      </c>
      <c r="AY195" s="263" t="s">
        <v>181</v>
      </c>
    </row>
    <row r="196" s="14" customFormat="1">
      <c r="A196" s="14"/>
      <c r="B196" s="254"/>
      <c r="C196" s="255"/>
      <c r="D196" s="244" t="s">
        <v>189</v>
      </c>
      <c r="E196" s="256" t="s">
        <v>1</v>
      </c>
      <c r="F196" s="257" t="s">
        <v>266</v>
      </c>
      <c r="G196" s="255"/>
      <c r="H196" s="256" t="s">
        <v>1</v>
      </c>
      <c r="I196" s="258"/>
      <c r="J196" s="255"/>
      <c r="K196" s="255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189</v>
      </c>
      <c r="AU196" s="263" t="s">
        <v>86</v>
      </c>
      <c r="AV196" s="14" t="s">
        <v>84</v>
      </c>
      <c r="AW196" s="14" t="s">
        <v>33</v>
      </c>
      <c r="AX196" s="14" t="s">
        <v>78</v>
      </c>
      <c r="AY196" s="263" t="s">
        <v>181</v>
      </c>
    </row>
    <row r="197" s="13" customFormat="1">
      <c r="A197" s="13"/>
      <c r="B197" s="242"/>
      <c r="C197" s="243"/>
      <c r="D197" s="244" t="s">
        <v>189</v>
      </c>
      <c r="E197" s="245" t="s">
        <v>1</v>
      </c>
      <c r="F197" s="246" t="s">
        <v>267</v>
      </c>
      <c r="G197" s="243"/>
      <c r="H197" s="247">
        <v>32.024999999999999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189</v>
      </c>
      <c r="AU197" s="253" t="s">
        <v>86</v>
      </c>
      <c r="AV197" s="13" t="s">
        <v>86</v>
      </c>
      <c r="AW197" s="13" t="s">
        <v>33</v>
      </c>
      <c r="AX197" s="13" t="s">
        <v>84</v>
      </c>
      <c r="AY197" s="253" t="s">
        <v>181</v>
      </c>
    </row>
    <row r="198" s="2" customFormat="1" ht="16.5" customHeight="1">
      <c r="A198" s="39"/>
      <c r="B198" s="40"/>
      <c r="C198" s="228" t="s">
        <v>268</v>
      </c>
      <c r="D198" s="228" t="s">
        <v>183</v>
      </c>
      <c r="E198" s="229" t="s">
        <v>269</v>
      </c>
      <c r="F198" s="230" t="s">
        <v>270</v>
      </c>
      <c r="G198" s="231" t="s">
        <v>193</v>
      </c>
      <c r="H198" s="232">
        <v>4.8479999999999999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43</v>
      </c>
      <c r="O198" s="92"/>
      <c r="P198" s="238">
        <f>O198*H198</f>
        <v>0</v>
      </c>
      <c r="Q198" s="238">
        <v>2.3010199999999998</v>
      </c>
      <c r="R198" s="238">
        <f>Q198*H198</f>
        <v>11.155344959999999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187</v>
      </c>
      <c r="AT198" s="240" t="s">
        <v>183</v>
      </c>
      <c r="AU198" s="240" t="s">
        <v>86</v>
      </c>
      <c r="AY198" s="18" t="s">
        <v>181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84</v>
      </c>
      <c r="BK198" s="241">
        <f>ROUND(I198*H198,2)</f>
        <v>0</v>
      </c>
      <c r="BL198" s="18" t="s">
        <v>187</v>
      </c>
      <c r="BM198" s="240" t="s">
        <v>271</v>
      </c>
    </row>
    <row r="199" s="14" customFormat="1">
      <c r="A199" s="14"/>
      <c r="B199" s="254"/>
      <c r="C199" s="255"/>
      <c r="D199" s="244" t="s">
        <v>189</v>
      </c>
      <c r="E199" s="256" t="s">
        <v>1</v>
      </c>
      <c r="F199" s="257" t="s">
        <v>272</v>
      </c>
      <c r="G199" s="255"/>
      <c r="H199" s="256" t="s">
        <v>1</v>
      </c>
      <c r="I199" s="258"/>
      <c r="J199" s="255"/>
      <c r="K199" s="255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189</v>
      </c>
      <c r="AU199" s="263" t="s">
        <v>86</v>
      </c>
      <c r="AV199" s="14" t="s">
        <v>84</v>
      </c>
      <c r="AW199" s="14" t="s">
        <v>33</v>
      </c>
      <c r="AX199" s="14" t="s">
        <v>78</v>
      </c>
      <c r="AY199" s="263" t="s">
        <v>181</v>
      </c>
    </row>
    <row r="200" s="13" customFormat="1">
      <c r="A200" s="13"/>
      <c r="B200" s="242"/>
      <c r="C200" s="243"/>
      <c r="D200" s="244" t="s">
        <v>189</v>
      </c>
      <c r="E200" s="245" t="s">
        <v>1</v>
      </c>
      <c r="F200" s="246" t="s">
        <v>273</v>
      </c>
      <c r="G200" s="243"/>
      <c r="H200" s="247">
        <v>3.738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189</v>
      </c>
      <c r="AU200" s="253" t="s">
        <v>86</v>
      </c>
      <c r="AV200" s="13" t="s">
        <v>86</v>
      </c>
      <c r="AW200" s="13" t="s">
        <v>33</v>
      </c>
      <c r="AX200" s="13" t="s">
        <v>78</v>
      </c>
      <c r="AY200" s="253" t="s">
        <v>181</v>
      </c>
    </row>
    <row r="201" s="13" customFormat="1">
      <c r="A201" s="13"/>
      <c r="B201" s="242"/>
      <c r="C201" s="243"/>
      <c r="D201" s="244" t="s">
        <v>189</v>
      </c>
      <c r="E201" s="245" t="s">
        <v>1</v>
      </c>
      <c r="F201" s="246" t="s">
        <v>274</v>
      </c>
      <c r="G201" s="243"/>
      <c r="H201" s="247">
        <v>0.86399999999999999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189</v>
      </c>
      <c r="AU201" s="253" t="s">
        <v>86</v>
      </c>
      <c r="AV201" s="13" t="s">
        <v>86</v>
      </c>
      <c r="AW201" s="13" t="s">
        <v>33</v>
      </c>
      <c r="AX201" s="13" t="s">
        <v>78</v>
      </c>
      <c r="AY201" s="253" t="s">
        <v>181</v>
      </c>
    </row>
    <row r="202" s="13" customFormat="1">
      <c r="A202" s="13"/>
      <c r="B202" s="242"/>
      <c r="C202" s="243"/>
      <c r="D202" s="244" t="s">
        <v>189</v>
      </c>
      <c r="E202" s="245" t="s">
        <v>1</v>
      </c>
      <c r="F202" s="246" t="s">
        <v>275</v>
      </c>
      <c r="G202" s="243"/>
      <c r="H202" s="247">
        <v>0.050000000000000003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189</v>
      </c>
      <c r="AU202" s="253" t="s">
        <v>86</v>
      </c>
      <c r="AV202" s="13" t="s">
        <v>86</v>
      </c>
      <c r="AW202" s="13" t="s">
        <v>33</v>
      </c>
      <c r="AX202" s="13" t="s">
        <v>78</v>
      </c>
      <c r="AY202" s="253" t="s">
        <v>181</v>
      </c>
    </row>
    <row r="203" s="14" customFormat="1">
      <c r="A203" s="14"/>
      <c r="B203" s="254"/>
      <c r="C203" s="255"/>
      <c r="D203" s="244" t="s">
        <v>189</v>
      </c>
      <c r="E203" s="256" t="s">
        <v>1</v>
      </c>
      <c r="F203" s="257" t="s">
        <v>276</v>
      </c>
      <c r="G203" s="255"/>
      <c r="H203" s="256" t="s">
        <v>1</v>
      </c>
      <c r="I203" s="258"/>
      <c r="J203" s="255"/>
      <c r="K203" s="255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189</v>
      </c>
      <c r="AU203" s="263" t="s">
        <v>86</v>
      </c>
      <c r="AV203" s="14" t="s">
        <v>84</v>
      </c>
      <c r="AW203" s="14" t="s">
        <v>33</v>
      </c>
      <c r="AX203" s="14" t="s">
        <v>78</v>
      </c>
      <c r="AY203" s="263" t="s">
        <v>181</v>
      </c>
    </row>
    <row r="204" s="13" customFormat="1">
      <c r="A204" s="13"/>
      <c r="B204" s="242"/>
      <c r="C204" s="243"/>
      <c r="D204" s="244" t="s">
        <v>189</v>
      </c>
      <c r="E204" s="245" t="s">
        <v>1</v>
      </c>
      <c r="F204" s="246" t="s">
        <v>277</v>
      </c>
      <c r="G204" s="243"/>
      <c r="H204" s="247">
        <v>0.19600000000000001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189</v>
      </c>
      <c r="AU204" s="253" t="s">
        <v>86</v>
      </c>
      <c r="AV204" s="13" t="s">
        <v>86</v>
      </c>
      <c r="AW204" s="13" t="s">
        <v>33</v>
      </c>
      <c r="AX204" s="13" t="s">
        <v>78</v>
      </c>
      <c r="AY204" s="253" t="s">
        <v>181</v>
      </c>
    </row>
    <row r="205" s="15" customFormat="1">
      <c r="A205" s="15"/>
      <c r="B205" s="264"/>
      <c r="C205" s="265"/>
      <c r="D205" s="244" t="s">
        <v>189</v>
      </c>
      <c r="E205" s="266" t="s">
        <v>1</v>
      </c>
      <c r="F205" s="267" t="s">
        <v>206</v>
      </c>
      <c r="G205" s="265"/>
      <c r="H205" s="268">
        <v>4.8479999999999999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189</v>
      </c>
      <c r="AU205" s="274" t="s">
        <v>86</v>
      </c>
      <c r="AV205" s="15" t="s">
        <v>187</v>
      </c>
      <c r="AW205" s="15" t="s">
        <v>33</v>
      </c>
      <c r="AX205" s="15" t="s">
        <v>84</v>
      </c>
      <c r="AY205" s="274" t="s">
        <v>181</v>
      </c>
    </row>
    <row r="206" s="2" customFormat="1" ht="16.5" customHeight="1">
      <c r="A206" s="39"/>
      <c r="B206" s="40"/>
      <c r="C206" s="228" t="s">
        <v>278</v>
      </c>
      <c r="D206" s="228" t="s">
        <v>183</v>
      </c>
      <c r="E206" s="229" t="s">
        <v>279</v>
      </c>
      <c r="F206" s="230" t="s">
        <v>280</v>
      </c>
      <c r="G206" s="231" t="s">
        <v>193</v>
      </c>
      <c r="H206" s="232">
        <v>21.768999999999998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43</v>
      </c>
      <c r="O206" s="92"/>
      <c r="P206" s="238">
        <f>O206*H206</f>
        <v>0</v>
      </c>
      <c r="Q206" s="238">
        <v>2.5018699999999998</v>
      </c>
      <c r="R206" s="238">
        <f>Q206*H206</f>
        <v>54.46320802999999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187</v>
      </c>
      <c r="AT206" s="240" t="s">
        <v>183</v>
      </c>
      <c r="AU206" s="240" t="s">
        <v>86</v>
      </c>
      <c r="AY206" s="18" t="s">
        <v>181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84</v>
      </c>
      <c r="BK206" s="241">
        <f>ROUND(I206*H206,2)</f>
        <v>0</v>
      </c>
      <c r="BL206" s="18" t="s">
        <v>187</v>
      </c>
      <c r="BM206" s="240" t="s">
        <v>281</v>
      </c>
    </row>
    <row r="207" s="14" customFormat="1">
      <c r="A207" s="14"/>
      <c r="B207" s="254"/>
      <c r="C207" s="255"/>
      <c r="D207" s="244" t="s">
        <v>189</v>
      </c>
      <c r="E207" s="256" t="s">
        <v>1</v>
      </c>
      <c r="F207" s="257" t="s">
        <v>265</v>
      </c>
      <c r="G207" s="255"/>
      <c r="H207" s="256" t="s">
        <v>1</v>
      </c>
      <c r="I207" s="258"/>
      <c r="J207" s="255"/>
      <c r="K207" s="255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189</v>
      </c>
      <c r="AU207" s="263" t="s">
        <v>86</v>
      </c>
      <c r="AV207" s="14" t="s">
        <v>84</v>
      </c>
      <c r="AW207" s="14" t="s">
        <v>33</v>
      </c>
      <c r="AX207" s="14" t="s">
        <v>78</v>
      </c>
      <c r="AY207" s="263" t="s">
        <v>181</v>
      </c>
    </row>
    <row r="208" s="14" customFormat="1">
      <c r="A208" s="14"/>
      <c r="B208" s="254"/>
      <c r="C208" s="255"/>
      <c r="D208" s="244" t="s">
        <v>189</v>
      </c>
      <c r="E208" s="256" t="s">
        <v>1</v>
      </c>
      <c r="F208" s="257" t="s">
        <v>282</v>
      </c>
      <c r="G208" s="255"/>
      <c r="H208" s="256" t="s">
        <v>1</v>
      </c>
      <c r="I208" s="258"/>
      <c r="J208" s="255"/>
      <c r="K208" s="255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189</v>
      </c>
      <c r="AU208" s="263" t="s">
        <v>86</v>
      </c>
      <c r="AV208" s="14" t="s">
        <v>84</v>
      </c>
      <c r="AW208" s="14" t="s">
        <v>33</v>
      </c>
      <c r="AX208" s="14" t="s">
        <v>78</v>
      </c>
      <c r="AY208" s="263" t="s">
        <v>181</v>
      </c>
    </row>
    <row r="209" s="13" customFormat="1">
      <c r="A209" s="13"/>
      <c r="B209" s="242"/>
      <c r="C209" s="243"/>
      <c r="D209" s="244" t="s">
        <v>189</v>
      </c>
      <c r="E209" s="245" t="s">
        <v>1</v>
      </c>
      <c r="F209" s="246" t="s">
        <v>283</v>
      </c>
      <c r="G209" s="243"/>
      <c r="H209" s="247">
        <v>21.768999999999998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189</v>
      </c>
      <c r="AU209" s="253" t="s">
        <v>86</v>
      </c>
      <c r="AV209" s="13" t="s">
        <v>86</v>
      </c>
      <c r="AW209" s="13" t="s">
        <v>33</v>
      </c>
      <c r="AX209" s="13" t="s">
        <v>84</v>
      </c>
      <c r="AY209" s="253" t="s">
        <v>181</v>
      </c>
    </row>
    <row r="210" s="2" customFormat="1" ht="16.5" customHeight="1">
      <c r="A210" s="39"/>
      <c r="B210" s="40"/>
      <c r="C210" s="228" t="s">
        <v>284</v>
      </c>
      <c r="D210" s="228" t="s">
        <v>183</v>
      </c>
      <c r="E210" s="229" t="s">
        <v>285</v>
      </c>
      <c r="F210" s="230" t="s">
        <v>286</v>
      </c>
      <c r="G210" s="231" t="s">
        <v>186</v>
      </c>
      <c r="H210" s="232">
        <v>8.1300000000000008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43</v>
      </c>
      <c r="O210" s="92"/>
      <c r="P210" s="238">
        <f>O210*H210</f>
        <v>0</v>
      </c>
      <c r="Q210" s="238">
        <v>0.0029399999999999999</v>
      </c>
      <c r="R210" s="238">
        <f>Q210*H210</f>
        <v>0.023902200000000002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187</v>
      </c>
      <c r="AT210" s="240" t="s">
        <v>183</v>
      </c>
      <c r="AU210" s="240" t="s">
        <v>86</v>
      </c>
      <c r="AY210" s="18" t="s">
        <v>181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84</v>
      </c>
      <c r="BK210" s="241">
        <f>ROUND(I210*H210,2)</f>
        <v>0</v>
      </c>
      <c r="BL210" s="18" t="s">
        <v>187</v>
      </c>
      <c r="BM210" s="240" t="s">
        <v>287</v>
      </c>
    </row>
    <row r="211" s="14" customFormat="1">
      <c r="A211" s="14"/>
      <c r="B211" s="254"/>
      <c r="C211" s="255"/>
      <c r="D211" s="244" t="s">
        <v>189</v>
      </c>
      <c r="E211" s="256" t="s">
        <v>1</v>
      </c>
      <c r="F211" s="257" t="s">
        <v>265</v>
      </c>
      <c r="G211" s="255"/>
      <c r="H211" s="256" t="s">
        <v>1</v>
      </c>
      <c r="I211" s="258"/>
      <c r="J211" s="255"/>
      <c r="K211" s="255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189</v>
      </c>
      <c r="AU211" s="263" t="s">
        <v>86</v>
      </c>
      <c r="AV211" s="14" t="s">
        <v>84</v>
      </c>
      <c r="AW211" s="14" t="s">
        <v>33</v>
      </c>
      <c r="AX211" s="14" t="s">
        <v>78</v>
      </c>
      <c r="AY211" s="263" t="s">
        <v>181</v>
      </c>
    </row>
    <row r="212" s="14" customFormat="1">
      <c r="A212" s="14"/>
      <c r="B212" s="254"/>
      <c r="C212" s="255"/>
      <c r="D212" s="244" t="s">
        <v>189</v>
      </c>
      <c r="E212" s="256" t="s">
        <v>1</v>
      </c>
      <c r="F212" s="257" t="s">
        <v>282</v>
      </c>
      <c r="G212" s="255"/>
      <c r="H212" s="256" t="s">
        <v>1</v>
      </c>
      <c r="I212" s="258"/>
      <c r="J212" s="255"/>
      <c r="K212" s="255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189</v>
      </c>
      <c r="AU212" s="263" t="s">
        <v>86</v>
      </c>
      <c r="AV212" s="14" t="s">
        <v>84</v>
      </c>
      <c r="AW212" s="14" t="s">
        <v>33</v>
      </c>
      <c r="AX212" s="14" t="s">
        <v>78</v>
      </c>
      <c r="AY212" s="263" t="s">
        <v>181</v>
      </c>
    </row>
    <row r="213" s="13" customFormat="1">
      <c r="A213" s="13"/>
      <c r="B213" s="242"/>
      <c r="C213" s="243"/>
      <c r="D213" s="244" t="s">
        <v>189</v>
      </c>
      <c r="E213" s="245" t="s">
        <v>1</v>
      </c>
      <c r="F213" s="246" t="s">
        <v>288</v>
      </c>
      <c r="G213" s="243"/>
      <c r="H213" s="247">
        <v>8.1300000000000008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189</v>
      </c>
      <c r="AU213" s="253" t="s">
        <v>86</v>
      </c>
      <c r="AV213" s="13" t="s">
        <v>86</v>
      </c>
      <c r="AW213" s="13" t="s">
        <v>33</v>
      </c>
      <c r="AX213" s="13" t="s">
        <v>84</v>
      </c>
      <c r="AY213" s="253" t="s">
        <v>181</v>
      </c>
    </row>
    <row r="214" s="2" customFormat="1" ht="16.5" customHeight="1">
      <c r="A214" s="39"/>
      <c r="B214" s="40"/>
      <c r="C214" s="228" t="s">
        <v>289</v>
      </c>
      <c r="D214" s="228" t="s">
        <v>183</v>
      </c>
      <c r="E214" s="229" t="s">
        <v>290</v>
      </c>
      <c r="F214" s="230" t="s">
        <v>291</v>
      </c>
      <c r="G214" s="231" t="s">
        <v>186</v>
      </c>
      <c r="H214" s="232">
        <v>8.1300000000000008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43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187</v>
      </c>
      <c r="AT214" s="240" t="s">
        <v>183</v>
      </c>
      <c r="AU214" s="240" t="s">
        <v>86</v>
      </c>
      <c r="AY214" s="18" t="s">
        <v>181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84</v>
      </c>
      <c r="BK214" s="241">
        <f>ROUND(I214*H214,2)</f>
        <v>0</v>
      </c>
      <c r="BL214" s="18" t="s">
        <v>187</v>
      </c>
      <c r="BM214" s="240" t="s">
        <v>292</v>
      </c>
    </row>
    <row r="215" s="2" customFormat="1" ht="16.5" customHeight="1">
      <c r="A215" s="39"/>
      <c r="B215" s="40"/>
      <c r="C215" s="228" t="s">
        <v>293</v>
      </c>
      <c r="D215" s="228" t="s">
        <v>183</v>
      </c>
      <c r="E215" s="229" t="s">
        <v>294</v>
      </c>
      <c r="F215" s="230" t="s">
        <v>295</v>
      </c>
      <c r="G215" s="231" t="s">
        <v>235</v>
      </c>
      <c r="H215" s="232">
        <v>0.35099999999999998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43</v>
      </c>
      <c r="O215" s="92"/>
      <c r="P215" s="238">
        <f>O215*H215</f>
        <v>0</v>
      </c>
      <c r="Q215" s="238">
        <v>1.06277</v>
      </c>
      <c r="R215" s="238">
        <f>Q215*H215</f>
        <v>0.37303227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187</v>
      </c>
      <c r="AT215" s="240" t="s">
        <v>183</v>
      </c>
      <c r="AU215" s="240" t="s">
        <v>86</v>
      </c>
      <c r="AY215" s="18" t="s">
        <v>181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84</v>
      </c>
      <c r="BK215" s="241">
        <f>ROUND(I215*H215,2)</f>
        <v>0</v>
      </c>
      <c r="BL215" s="18" t="s">
        <v>187</v>
      </c>
      <c r="BM215" s="240" t="s">
        <v>296</v>
      </c>
    </row>
    <row r="216" s="14" customFormat="1">
      <c r="A216" s="14"/>
      <c r="B216" s="254"/>
      <c r="C216" s="255"/>
      <c r="D216" s="244" t="s">
        <v>189</v>
      </c>
      <c r="E216" s="256" t="s">
        <v>1</v>
      </c>
      <c r="F216" s="257" t="s">
        <v>297</v>
      </c>
      <c r="G216" s="255"/>
      <c r="H216" s="256" t="s">
        <v>1</v>
      </c>
      <c r="I216" s="258"/>
      <c r="J216" s="255"/>
      <c r="K216" s="255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189</v>
      </c>
      <c r="AU216" s="263" t="s">
        <v>86</v>
      </c>
      <c r="AV216" s="14" t="s">
        <v>84</v>
      </c>
      <c r="AW216" s="14" t="s">
        <v>33</v>
      </c>
      <c r="AX216" s="14" t="s">
        <v>78</v>
      </c>
      <c r="AY216" s="263" t="s">
        <v>181</v>
      </c>
    </row>
    <row r="217" s="14" customFormat="1">
      <c r="A217" s="14"/>
      <c r="B217" s="254"/>
      <c r="C217" s="255"/>
      <c r="D217" s="244" t="s">
        <v>189</v>
      </c>
      <c r="E217" s="256" t="s">
        <v>1</v>
      </c>
      <c r="F217" s="257" t="s">
        <v>265</v>
      </c>
      <c r="G217" s="255"/>
      <c r="H217" s="256" t="s">
        <v>1</v>
      </c>
      <c r="I217" s="258"/>
      <c r="J217" s="255"/>
      <c r="K217" s="255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189</v>
      </c>
      <c r="AU217" s="263" t="s">
        <v>86</v>
      </c>
      <c r="AV217" s="14" t="s">
        <v>84</v>
      </c>
      <c r="AW217" s="14" t="s">
        <v>33</v>
      </c>
      <c r="AX217" s="14" t="s">
        <v>78</v>
      </c>
      <c r="AY217" s="263" t="s">
        <v>181</v>
      </c>
    </row>
    <row r="218" s="14" customFormat="1">
      <c r="A218" s="14"/>
      <c r="B218" s="254"/>
      <c r="C218" s="255"/>
      <c r="D218" s="244" t="s">
        <v>189</v>
      </c>
      <c r="E218" s="256" t="s">
        <v>1</v>
      </c>
      <c r="F218" s="257" t="s">
        <v>282</v>
      </c>
      <c r="G218" s="255"/>
      <c r="H218" s="256" t="s">
        <v>1</v>
      </c>
      <c r="I218" s="258"/>
      <c r="J218" s="255"/>
      <c r="K218" s="255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189</v>
      </c>
      <c r="AU218" s="263" t="s">
        <v>86</v>
      </c>
      <c r="AV218" s="14" t="s">
        <v>84</v>
      </c>
      <c r="AW218" s="14" t="s">
        <v>33</v>
      </c>
      <c r="AX218" s="14" t="s">
        <v>78</v>
      </c>
      <c r="AY218" s="263" t="s">
        <v>181</v>
      </c>
    </row>
    <row r="219" s="13" customFormat="1">
      <c r="A219" s="13"/>
      <c r="B219" s="242"/>
      <c r="C219" s="243"/>
      <c r="D219" s="244" t="s">
        <v>189</v>
      </c>
      <c r="E219" s="245" t="s">
        <v>1</v>
      </c>
      <c r="F219" s="246" t="s">
        <v>298</v>
      </c>
      <c r="G219" s="243"/>
      <c r="H219" s="247">
        <v>0.35099999999999998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189</v>
      </c>
      <c r="AU219" s="253" t="s">
        <v>86</v>
      </c>
      <c r="AV219" s="13" t="s">
        <v>86</v>
      </c>
      <c r="AW219" s="13" t="s">
        <v>33</v>
      </c>
      <c r="AX219" s="13" t="s">
        <v>84</v>
      </c>
      <c r="AY219" s="253" t="s">
        <v>181</v>
      </c>
    </row>
    <row r="220" s="2" customFormat="1" ht="16.5" customHeight="1">
      <c r="A220" s="39"/>
      <c r="B220" s="40"/>
      <c r="C220" s="228" t="s">
        <v>299</v>
      </c>
      <c r="D220" s="228" t="s">
        <v>183</v>
      </c>
      <c r="E220" s="229" t="s">
        <v>300</v>
      </c>
      <c r="F220" s="230" t="s">
        <v>301</v>
      </c>
      <c r="G220" s="231" t="s">
        <v>193</v>
      </c>
      <c r="H220" s="232">
        <v>15.935000000000001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43</v>
      </c>
      <c r="O220" s="92"/>
      <c r="P220" s="238">
        <f>O220*H220</f>
        <v>0</v>
      </c>
      <c r="Q220" s="238">
        <v>2.5018699999999998</v>
      </c>
      <c r="R220" s="238">
        <f>Q220*H220</f>
        <v>39.86729845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187</v>
      </c>
      <c r="AT220" s="240" t="s">
        <v>183</v>
      </c>
      <c r="AU220" s="240" t="s">
        <v>86</v>
      </c>
      <c r="AY220" s="18" t="s">
        <v>181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84</v>
      </c>
      <c r="BK220" s="241">
        <f>ROUND(I220*H220,2)</f>
        <v>0</v>
      </c>
      <c r="BL220" s="18" t="s">
        <v>187</v>
      </c>
      <c r="BM220" s="240" t="s">
        <v>302</v>
      </c>
    </row>
    <row r="221" s="14" customFormat="1">
      <c r="A221" s="14"/>
      <c r="B221" s="254"/>
      <c r="C221" s="255"/>
      <c r="D221" s="244" t="s">
        <v>189</v>
      </c>
      <c r="E221" s="256" t="s">
        <v>1</v>
      </c>
      <c r="F221" s="257" t="s">
        <v>303</v>
      </c>
      <c r="G221" s="255"/>
      <c r="H221" s="256" t="s">
        <v>1</v>
      </c>
      <c r="I221" s="258"/>
      <c r="J221" s="255"/>
      <c r="K221" s="255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189</v>
      </c>
      <c r="AU221" s="263" t="s">
        <v>86</v>
      </c>
      <c r="AV221" s="14" t="s">
        <v>84</v>
      </c>
      <c r="AW221" s="14" t="s">
        <v>33</v>
      </c>
      <c r="AX221" s="14" t="s">
        <v>78</v>
      </c>
      <c r="AY221" s="263" t="s">
        <v>181</v>
      </c>
    </row>
    <row r="222" s="13" customFormat="1">
      <c r="A222" s="13"/>
      <c r="B222" s="242"/>
      <c r="C222" s="243"/>
      <c r="D222" s="244" t="s">
        <v>189</v>
      </c>
      <c r="E222" s="245" t="s">
        <v>1</v>
      </c>
      <c r="F222" s="246" t="s">
        <v>304</v>
      </c>
      <c r="G222" s="243"/>
      <c r="H222" s="247">
        <v>12.864000000000001</v>
      </c>
      <c r="I222" s="248"/>
      <c r="J222" s="243"/>
      <c r="K222" s="243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189</v>
      </c>
      <c r="AU222" s="253" t="s">
        <v>86</v>
      </c>
      <c r="AV222" s="13" t="s">
        <v>86</v>
      </c>
      <c r="AW222" s="13" t="s">
        <v>33</v>
      </c>
      <c r="AX222" s="13" t="s">
        <v>78</v>
      </c>
      <c r="AY222" s="253" t="s">
        <v>181</v>
      </c>
    </row>
    <row r="223" s="13" customFormat="1">
      <c r="A223" s="13"/>
      <c r="B223" s="242"/>
      <c r="C223" s="243"/>
      <c r="D223" s="244" t="s">
        <v>189</v>
      </c>
      <c r="E223" s="245" t="s">
        <v>1</v>
      </c>
      <c r="F223" s="246" t="s">
        <v>305</v>
      </c>
      <c r="G223" s="243"/>
      <c r="H223" s="247">
        <v>2.9199999999999999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189</v>
      </c>
      <c r="AU223" s="253" t="s">
        <v>86</v>
      </c>
      <c r="AV223" s="13" t="s">
        <v>86</v>
      </c>
      <c r="AW223" s="13" t="s">
        <v>33</v>
      </c>
      <c r="AX223" s="13" t="s">
        <v>78</v>
      </c>
      <c r="AY223" s="253" t="s">
        <v>181</v>
      </c>
    </row>
    <row r="224" s="13" customFormat="1">
      <c r="A224" s="13"/>
      <c r="B224" s="242"/>
      <c r="C224" s="243"/>
      <c r="D224" s="244" t="s">
        <v>189</v>
      </c>
      <c r="E224" s="245" t="s">
        <v>1</v>
      </c>
      <c r="F224" s="246" t="s">
        <v>306</v>
      </c>
      <c r="G224" s="243"/>
      <c r="H224" s="247">
        <v>0.151</v>
      </c>
      <c r="I224" s="248"/>
      <c r="J224" s="243"/>
      <c r="K224" s="243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189</v>
      </c>
      <c r="AU224" s="253" t="s">
        <v>86</v>
      </c>
      <c r="AV224" s="13" t="s">
        <v>86</v>
      </c>
      <c r="AW224" s="13" t="s">
        <v>33</v>
      </c>
      <c r="AX224" s="13" t="s">
        <v>78</v>
      </c>
      <c r="AY224" s="253" t="s">
        <v>181</v>
      </c>
    </row>
    <row r="225" s="15" customFormat="1">
      <c r="A225" s="15"/>
      <c r="B225" s="264"/>
      <c r="C225" s="265"/>
      <c r="D225" s="244" t="s">
        <v>189</v>
      </c>
      <c r="E225" s="266" t="s">
        <v>1</v>
      </c>
      <c r="F225" s="267" t="s">
        <v>206</v>
      </c>
      <c r="G225" s="265"/>
      <c r="H225" s="268">
        <v>15.935000000000001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189</v>
      </c>
      <c r="AU225" s="274" t="s">
        <v>86</v>
      </c>
      <c r="AV225" s="15" t="s">
        <v>187</v>
      </c>
      <c r="AW225" s="15" t="s">
        <v>33</v>
      </c>
      <c r="AX225" s="15" t="s">
        <v>84</v>
      </c>
      <c r="AY225" s="274" t="s">
        <v>181</v>
      </c>
    </row>
    <row r="226" s="2" customFormat="1" ht="16.5" customHeight="1">
      <c r="A226" s="39"/>
      <c r="B226" s="40"/>
      <c r="C226" s="228" t="s">
        <v>7</v>
      </c>
      <c r="D226" s="228" t="s">
        <v>183</v>
      </c>
      <c r="E226" s="229" t="s">
        <v>307</v>
      </c>
      <c r="F226" s="230" t="s">
        <v>308</v>
      </c>
      <c r="G226" s="231" t="s">
        <v>186</v>
      </c>
      <c r="H226" s="232">
        <v>55.808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43</v>
      </c>
      <c r="O226" s="92"/>
      <c r="P226" s="238">
        <f>O226*H226</f>
        <v>0</v>
      </c>
      <c r="Q226" s="238">
        <v>0.0026900000000000001</v>
      </c>
      <c r="R226" s="238">
        <f>Q226*H226</f>
        <v>0.15012352000000001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187</v>
      </c>
      <c r="AT226" s="240" t="s">
        <v>183</v>
      </c>
      <c r="AU226" s="240" t="s">
        <v>86</v>
      </c>
      <c r="AY226" s="18" t="s">
        <v>181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84</v>
      </c>
      <c r="BK226" s="241">
        <f>ROUND(I226*H226,2)</f>
        <v>0</v>
      </c>
      <c r="BL226" s="18" t="s">
        <v>187</v>
      </c>
      <c r="BM226" s="240" t="s">
        <v>309</v>
      </c>
    </row>
    <row r="227" s="14" customFormat="1">
      <c r="A227" s="14"/>
      <c r="B227" s="254"/>
      <c r="C227" s="255"/>
      <c r="D227" s="244" t="s">
        <v>189</v>
      </c>
      <c r="E227" s="256" t="s">
        <v>1</v>
      </c>
      <c r="F227" s="257" t="s">
        <v>303</v>
      </c>
      <c r="G227" s="255"/>
      <c r="H227" s="256" t="s">
        <v>1</v>
      </c>
      <c r="I227" s="258"/>
      <c r="J227" s="255"/>
      <c r="K227" s="255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189</v>
      </c>
      <c r="AU227" s="263" t="s">
        <v>86</v>
      </c>
      <c r="AV227" s="14" t="s">
        <v>84</v>
      </c>
      <c r="AW227" s="14" t="s">
        <v>33</v>
      </c>
      <c r="AX227" s="14" t="s">
        <v>78</v>
      </c>
      <c r="AY227" s="263" t="s">
        <v>181</v>
      </c>
    </row>
    <row r="228" s="13" customFormat="1">
      <c r="A228" s="13"/>
      <c r="B228" s="242"/>
      <c r="C228" s="243"/>
      <c r="D228" s="244" t="s">
        <v>189</v>
      </c>
      <c r="E228" s="245" t="s">
        <v>1</v>
      </c>
      <c r="F228" s="246" t="s">
        <v>310</v>
      </c>
      <c r="G228" s="243"/>
      <c r="H228" s="247">
        <v>42.880000000000003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189</v>
      </c>
      <c r="AU228" s="253" t="s">
        <v>86</v>
      </c>
      <c r="AV228" s="13" t="s">
        <v>86</v>
      </c>
      <c r="AW228" s="13" t="s">
        <v>33</v>
      </c>
      <c r="AX228" s="13" t="s">
        <v>78</v>
      </c>
      <c r="AY228" s="253" t="s">
        <v>181</v>
      </c>
    </row>
    <row r="229" s="13" customFormat="1">
      <c r="A229" s="13"/>
      <c r="B229" s="242"/>
      <c r="C229" s="243"/>
      <c r="D229" s="244" t="s">
        <v>189</v>
      </c>
      <c r="E229" s="245" t="s">
        <v>1</v>
      </c>
      <c r="F229" s="246" t="s">
        <v>311</v>
      </c>
      <c r="G229" s="243"/>
      <c r="H229" s="247">
        <v>11.68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189</v>
      </c>
      <c r="AU229" s="253" t="s">
        <v>86</v>
      </c>
      <c r="AV229" s="13" t="s">
        <v>86</v>
      </c>
      <c r="AW229" s="13" t="s">
        <v>33</v>
      </c>
      <c r="AX229" s="13" t="s">
        <v>78</v>
      </c>
      <c r="AY229" s="253" t="s">
        <v>181</v>
      </c>
    </row>
    <row r="230" s="13" customFormat="1">
      <c r="A230" s="13"/>
      <c r="B230" s="242"/>
      <c r="C230" s="243"/>
      <c r="D230" s="244" t="s">
        <v>189</v>
      </c>
      <c r="E230" s="245" t="s">
        <v>1</v>
      </c>
      <c r="F230" s="246" t="s">
        <v>312</v>
      </c>
      <c r="G230" s="243"/>
      <c r="H230" s="247">
        <v>1.248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189</v>
      </c>
      <c r="AU230" s="253" t="s">
        <v>86</v>
      </c>
      <c r="AV230" s="13" t="s">
        <v>86</v>
      </c>
      <c r="AW230" s="13" t="s">
        <v>33</v>
      </c>
      <c r="AX230" s="13" t="s">
        <v>78</v>
      </c>
      <c r="AY230" s="253" t="s">
        <v>181</v>
      </c>
    </row>
    <row r="231" s="15" customFormat="1">
      <c r="A231" s="15"/>
      <c r="B231" s="264"/>
      <c r="C231" s="265"/>
      <c r="D231" s="244" t="s">
        <v>189</v>
      </c>
      <c r="E231" s="266" t="s">
        <v>1</v>
      </c>
      <c r="F231" s="267" t="s">
        <v>206</v>
      </c>
      <c r="G231" s="265"/>
      <c r="H231" s="268">
        <v>55.808</v>
      </c>
      <c r="I231" s="269"/>
      <c r="J231" s="265"/>
      <c r="K231" s="265"/>
      <c r="L231" s="270"/>
      <c r="M231" s="271"/>
      <c r="N231" s="272"/>
      <c r="O231" s="272"/>
      <c r="P231" s="272"/>
      <c r="Q231" s="272"/>
      <c r="R231" s="272"/>
      <c r="S231" s="272"/>
      <c r="T231" s="273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4" t="s">
        <v>189</v>
      </c>
      <c r="AU231" s="274" t="s">
        <v>86</v>
      </c>
      <c r="AV231" s="15" t="s">
        <v>187</v>
      </c>
      <c r="AW231" s="15" t="s">
        <v>33</v>
      </c>
      <c r="AX231" s="15" t="s">
        <v>84</v>
      </c>
      <c r="AY231" s="274" t="s">
        <v>181</v>
      </c>
    </row>
    <row r="232" s="2" customFormat="1" ht="16.5" customHeight="1">
      <c r="A232" s="39"/>
      <c r="B232" s="40"/>
      <c r="C232" s="228" t="s">
        <v>313</v>
      </c>
      <c r="D232" s="228" t="s">
        <v>183</v>
      </c>
      <c r="E232" s="229" t="s">
        <v>314</v>
      </c>
      <c r="F232" s="230" t="s">
        <v>315</v>
      </c>
      <c r="G232" s="231" t="s">
        <v>186</v>
      </c>
      <c r="H232" s="232">
        <v>55.808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43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187</v>
      </c>
      <c r="AT232" s="240" t="s">
        <v>183</v>
      </c>
      <c r="AU232" s="240" t="s">
        <v>86</v>
      </c>
      <c r="AY232" s="18" t="s">
        <v>181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84</v>
      </c>
      <c r="BK232" s="241">
        <f>ROUND(I232*H232,2)</f>
        <v>0</v>
      </c>
      <c r="BL232" s="18" t="s">
        <v>187</v>
      </c>
      <c r="BM232" s="240" t="s">
        <v>316</v>
      </c>
    </row>
    <row r="233" s="2" customFormat="1" ht="16.5" customHeight="1">
      <c r="A233" s="39"/>
      <c r="B233" s="40"/>
      <c r="C233" s="228" t="s">
        <v>317</v>
      </c>
      <c r="D233" s="228" t="s">
        <v>183</v>
      </c>
      <c r="E233" s="229" t="s">
        <v>318</v>
      </c>
      <c r="F233" s="230" t="s">
        <v>319</v>
      </c>
      <c r="G233" s="231" t="s">
        <v>193</v>
      </c>
      <c r="H233" s="232">
        <v>0.75600000000000001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43</v>
      </c>
      <c r="O233" s="92"/>
      <c r="P233" s="238">
        <f>O233*H233</f>
        <v>0</v>
      </c>
      <c r="Q233" s="238">
        <v>2.5018699999999998</v>
      </c>
      <c r="R233" s="238">
        <f>Q233*H233</f>
        <v>1.8914137199999999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187</v>
      </c>
      <c r="AT233" s="240" t="s">
        <v>183</v>
      </c>
      <c r="AU233" s="240" t="s">
        <v>86</v>
      </c>
      <c r="AY233" s="18" t="s">
        <v>181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84</v>
      </c>
      <c r="BK233" s="241">
        <f>ROUND(I233*H233,2)</f>
        <v>0</v>
      </c>
      <c r="BL233" s="18" t="s">
        <v>187</v>
      </c>
      <c r="BM233" s="240" t="s">
        <v>320</v>
      </c>
    </row>
    <row r="234" s="14" customFormat="1">
      <c r="A234" s="14"/>
      <c r="B234" s="254"/>
      <c r="C234" s="255"/>
      <c r="D234" s="244" t="s">
        <v>189</v>
      </c>
      <c r="E234" s="256" t="s">
        <v>1</v>
      </c>
      <c r="F234" s="257" t="s">
        <v>321</v>
      </c>
      <c r="G234" s="255"/>
      <c r="H234" s="256" t="s">
        <v>1</v>
      </c>
      <c r="I234" s="258"/>
      <c r="J234" s="255"/>
      <c r="K234" s="255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189</v>
      </c>
      <c r="AU234" s="263" t="s">
        <v>86</v>
      </c>
      <c r="AV234" s="14" t="s">
        <v>84</v>
      </c>
      <c r="AW234" s="14" t="s">
        <v>33</v>
      </c>
      <c r="AX234" s="14" t="s">
        <v>78</v>
      </c>
      <c r="AY234" s="263" t="s">
        <v>181</v>
      </c>
    </row>
    <row r="235" s="13" customFormat="1">
      <c r="A235" s="13"/>
      <c r="B235" s="242"/>
      <c r="C235" s="243"/>
      <c r="D235" s="244" t="s">
        <v>189</v>
      </c>
      <c r="E235" s="245" t="s">
        <v>1</v>
      </c>
      <c r="F235" s="246" t="s">
        <v>322</v>
      </c>
      <c r="G235" s="243"/>
      <c r="H235" s="247">
        <v>0.57599999999999996</v>
      </c>
      <c r="I235" s="248"/>
      <c r="J235" s="243"/>
      <c r="K235" s="243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189</v>
      </c>
      <c r="AU235" s="253" t="s">
        <v>86</v>
      </c>
      <c r="AV235" s="13" t="s">
        <v>86</v>
      </c>
      <c r="AW235" s="13" t="s">
        <v>33</v>
      </c>
      <c r="AX235" s="13" t="s">
        <v>78</v>
      </c>
      <c r="AY235" s="253" t="s">
        <v>181</v>
      </c>
    </row>
    <row r="236" s="13" customFormat="1">
      <c r="A236" s="13"/>
      <c r="B236" s="242"/>
      <c r="C236" s="243"/>
      <c r="D236" s="244" t="s">
        <v>189</v>
      </c>
      <c r="E236" s="245" t="s">
        <v>1</v>
      </c>
      <c r="F236" s="246" t="s">
        <v>323</v>
      </c>
      <c r="G236" s="243"/>
      <c r="H236" s="247">
        <v>0.17999999999999999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189</v>
      </c>
      <c r="AU236" s="253" t="s">
        <v>86</v>
      </c>
      <c r="AV236" s="13" t="s">
        <v>86</v>
      </c>
      <c r="AW236" s="13" t="s">
        <v>33</v>
      </c>
      <c r="AX236" s="13" t="s">
        <v>78</v>
      </c>
      <c r="AY236" s="253" t="s">
        <v>181</v>
      </c>
    </row>
    <row r="237" s="15" customFormat="1">
      <c r="A237" s="15"/>
      <c r="B237" s="264"/>
      <c r="C237" s="265"/>
      <c r="D237" s="244" t="s">
        <v>189</v>
      </c>
      <c r="E237" s="266" t="s">
        <v>1</v>
      </c>
      <c r="F237" s="267" t="s">
        <v>206</v>
      </c>
      <c r="G237" s="265"/>
      <c r="H237" s="268">
        <v>0.75600000000000001</v>
      </c>
      <c r="I237" s="269"/>
      <c r="J237" s="265"/>
      <c r="K237" s="265"/>
      <c r="L237" s="270"/>
      <c r="M237" s="271"/>
      <c r="N237" s="272"/>
      <c r="O237" s="272"/>
      <c r="P237" s="272"/>
      <c r="Q237" s="272"/>
      <c r="R237" s="272"/>
      <c r="S237" s="272"/>
      <c r="T237" s="27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4" t="s">
        <v>189</v>
      </c>
      <c r="AU237" s="274" t="s">
        <v>86</v>
      </c>
      <c r="AV237" s="15" t="s">
        <v>187</v>
      </c>
      <c r="AW237" s="15" t="s">
        <v>33</v>
      </c>
      <c r="AX237" s="15" t="s">
        <v>84</v>
      </c>
      <c r="AY237" s="274" t="s">
        <v>181</v>
      </c>
    </row>
    <row r="238" s="2" customFormat="1" ht="16.5" customHeight="1">
      <c r="A238" s="39"/>
      <c r="B238" s="40"/>
      <c r="C238" s="228" t="s">
        <v>324</v>
      </c>
      <c r="D238" s="228" t="s">
        <v>183</v>
      </c>
      <c r="E238" s="229" t="s">
        <v>325</v>
      </c>
      <c r="F238" s="230" t="s">
        <v>326</v>
      </c>
      <c r="G238" s="231" t="s">
        <v>186</v>
      </c>
      <c r="H238" s="232">
        <v>6.2400000000000002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43</v>
      </c>
      <c r="O238" s="92"/>
      <c r="P238" s="238">
        <f>O238*H238</f>
        <v>0</v>
      </c>
      <c r="Q238" s="238">
        <v>0.00264</v>
      </c>
      <c r="R238" s="238">
        <f>Q238*H238</f>
        <v>0.016473600000000001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187</v>
      </c>
      <c r="AT238" s="240" t="s">
        <v>183</v>
      </c>
      <c r="AU238" s="240" t="s">
        <v>86</v>
      </c>
      <c r="AY238" s="18" t="s">
        <v>181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84</v>
      </c>
      <c r="BK238" s="241">
        <f>ROUND(I238*H238,2)</f>
        <v>0</v>
      </c>
      <c r="BL238" s="18" t="s">
        <v>187</v>
      </c>
      <c r="BM238" s="240" t="s">
        <v>327</v>
      </c>
    </row>
    <row r="239" s="14" customFormat="1">
      <c r="A239" s="14"/>
      <c r="B239" s="254"/>
      <c r="C239" s="255"/>
      <c r="D239" s="244" t="s">
        <v>189</v>
      </c>
      <c r="E239" s="256" t="s">
        <v>1</v>
      </c>
      <c r="F239" s="257" t="s">
        <v>321</v>
      </c>
      <c r="G239" s="255"/>
      <c r="H239" s="256" t="s">
        <v>1</v>
      </c>
      <c r="I239" s="258"/>
      <c r="J239" s="255"/>
      <c r="K239" s="255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189</v>
      </c>
      <c r="AU239" s="263" t="s">
        <v>86</v>
      </c>
      <c r="AV239" s="14" t="s">
        <v>84</v>
      </c>
      <c r="AW239" s="14" t="s">
        <v>33</v>
      </c>
      <c r="AX239" s="14" t="s">
        <v>78</v>
      </c>
      <c r="AY239" s="263" t="s">
        <v>181</v>
      </c>
    </row>
    <row r="240" s="13" customFormat="1">
      <c r="A240" s="13"/>
      <c r="B240" s="242"/>
      <c r="C240" s="243"/>
      <c r="D240" s="244" t="s">
        <v>189</v>
      </c>
      <c r="E240" s="245" t="s">
        <v>1</v>
      </c>
      <c r="F240" s="246" t="s">
        <v>328</v>
      </c>
      <c r="G240" s="243"/>
      <c r="H240" s="247">
        <v>3.8399999999999999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189</v>
      </c>
      <c r="AU240" s="253" t="s">
        <v>86</v>
      </c>
      <c r="AV240" s="13" t="s">
        <v>86</v>
      </c>
      <c r="AW240" s="13" t="s">
        <v>33</v>
      </c>
      <c r="AX240" s="13" t="s">
        <v>78</v>
      </c>
      <c r="AY240" s="253" t="s">
        <v>181</v>
      </c>
    </row>
    <row r="241" s="13" customFormat="1">
      <c r="A241" s="13"/>
      <c r="B241" s="242"/>
      <c r="C241" s="243"/>
      <c r="D241" s="244" t="s">
        <v>189</v>
      </c>
      <c r="E241" s="245" t="s">
        <v>1</v>
      </c>
      <c r="F241" s="246" t="s">
        <v>329</v>
      </c>
      <c r="G241" s="243"/>
      <c r="H241" s="247">
        <v>2.3999999999999999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189</v>
      </c>
      <c r="AU241" s="253" t="s">
        <v>86</v>
      </c>
      <c r="AV241" s="13" t="s">
        <v>86</v>
      </c>
      <c r="AW241" s="13" t="s">
        <v>33</v>
      </c>
      <c r="AX241" s="13" t="s">
        <v>78</v>
      </c>
      <c r="AY241" s="253" t="s">
        <v>181</v>
      </c>
    </row>
    <row r="242" s="15" customFormat="1">
      <c r="A242" s="15"/>
      <c r="B242" s="264"/>
      <c r="C242" s="265"/>
      <c r="D242" s="244" t="s">
        <v>189</v>
      </c>
      <c r="E242" s="266" t="s">
        <v>1</v>
      </c>
      <c r="F242" s="267" t="s">
        <v>206</v>
      </c>
      <c r="G242" s="265"/>
      <c r="H242" s="268">
        <v>6.2400000000000002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4" t="s">
        <v>189</v>
      </c>
      <c r="AU242" s="274" t="s">
        <v>86</v>
      </c>
      <c r="AV242" s="15" t="s">
        <v>187</v>
      </c>
      <c r="AW242" s="15" t="s">
        <v>33</v>
      </c>
      <c r="AX242" s="15" t="s">
        <v>84</v>
      </c>
      <c r="AY242" s="274" t="s">
        <v>181</v>
      </c>
    </row>
    <row r="243" s="2" customFormat="1" ht="16.5" customHeight="1">
      <c r="A243" s="39"/>
      <c r="B243" s="40"/>
      <c r="C243" s="228" t="s">
        <v>330</v>
      </c>
      <c r="D243" s="228" t="s">
        <v>183</v>
      </c>
      <c r="E243" s="229" t="s">
        <v>331</v>
      </c>
      <c r="F243" s="230" t="s">
        <v>332</v>
      </c>
      <c r="G243" s="231" t="s">
        <v>186</v>
      </c>
      <c r="H243" s="232">
        <v>6.2400000000000002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43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187</v>
      </c>
      <c r="AT243" s="240" t="s">
        <v>183</v>
      </c>
      <c r="AU243" s="240" t="s">
        <v>86</v>
      </c>
      <c r="AY243" s="18" t="s">
        <v>181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84</v>
      </c>
      <c r="BK243" s="241">
        <f>ROUND(I243*H243,2)</f>
        <v>0</v>
      </c>
      <c r="BL243" s="18" t="s">
        <v>187</v>
      </c>
      <c r="BM243" s="240" t="s">
        <v>333</v>
      </c>
    </row>
    <row r="244" s="2" customFormat="1" ht="16.5" customHeight="1">
      <c r="A244" s="39"/>
      <c r="B244" s="40"/>
      <c r="C244" s="228" t="s">
        <v>334</v>
      </c>
      <c r="D244" s="228" t="s">
        <v>183</v>
      </c>
      <c r="E244" s="229" t="s">
        <v>335</v>
      </c>
      <c r="F244" s="230" t="s">
        <v>336</v>
      </c>
      <c r="G244" s="231" t="s">
        <v>235</v>
      </c>
      <c r="H244" s="232">
        <v>0.69199999999999995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43</v>
      </c>
      <c r="O244" s="92"/>
      <c r="P244" s="238">
        <f>O244*H244</f>
        <v>0</v>
      </c>
      <c r="Q244" s="238">
        <v>1.0606199999999999</v>
      </c>
      <c r="R244" s="238">
        <f>Q244*H244</f>
        <v>0.73394903999999983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187</v>
      </c>
      <c r="AT244" s="240" t="s">
        <v>183</v>
      </c>
      <c r="AU244" s="240" t="s">
        <v>86</v>
      </c>
      <c r="AY244" s="18" t="s">
        <v>181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84</v>
      </c>
      <c r="BK244" s="241">
        <f>ROUND(I244*H244,2)</f>
        <v>0</v>
      </c>
      <c r="BL244" s="18" t="s">
        <v>187</v>
      </c>
      <c r="BM244" s="240" t="s">
        <v>337</v>
      </c>
    </row>
    <row r="245" s="14" customFormat="1">
      <c r="A245" s="14"/>
      <c r="B245" s="254"/>
      <c r="C245" s="255"/>
      <c r="D245" s="244" t="s">
        <v>189</v>
      </c>
      <c r="E245" s="256" t="s">
        <v>1</v>
      </c>
      <c r="F245" s="257" t="s">
        <v>338</v>
      </c>
      <c r="G245" s="255"/>
      <c r="H245" s="256" t="s">
        <v>1</v>
      </c>
      <c r="I245" s="258"/>
      <c r="J245" s="255"/>
      <c r="K245" s="255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189</v>
      </c>
      <c r="AU245" s="263" t="s">
        <v>86</v>
      </c>
      <c r="AV245" s="14" t="s">
        <v>84</v>
      </c>
      <c r="AW245" s="14" t="s">
        <v>33</v>
      </c>
      <c r="AX245" s="14" t="s">
        <v>78</v>
      </c>
      <c r="AY245" s="263" t="s">
        <v>181</v>
      </c>
    </row>
    <row r="246" s="13" customFormat="1">
      <c r="A246" s="13"/>
      <c r="B246" s="242"/>
      <c r="C246" s="243"/>
      <c r="D246" s="244" t="s">
        <v>189</v>
      </c>
      <c r="E246" s="245" t="s">
        <v>1</v>
      </c>
      <c r="F246" s="246" t="s">
        <v>339</v>
      </c>
      <c r="G246" s="243"/>
      <c r="H246" s="247">
        <v>0.69199999999999995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189</v>
      </c>
      <c r="AU246" s="253" t="s">
        <v>86</v>
      </c>
      <c r="AV246" s="13" t="s">
        <v>86</v>
      </c>
      <c r="AW246" s="13" t="s">
        <v>33</v>
      </c>
      <c r="AX246" s="13" t="s">
        <v>84</v>
      </c>
      <c r="AY246" s="253" t="s">
        <v>181</v>
      </c>
    </row>
    <row r="247" s="2" customFormat="1" ht="21.75" customHeight="1">
      <c r="A247" s="39"/>
      <c r="B247" s="40"/>
      <c r="C247" s="228" t="s">
        <v>259</v>
      </c>
      <c r="D247" s="228" t="s">
        <v>183</v>
      </c>
      <c r="E247" s="229" t="s">
        <v>340</v>
      </c>
      <c r="F247" s="230" t="s">
        <v>341</v>
      </c>
      <c r="G247" s="231" t="s">
        <v>186</v>
      </c>
      <c r="H247" s="232">
        <v>0.5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43</v>
      </c>
      <c r="O247" s="92"/>
      <c r="P247" s="238">
        <f>O247*H247</f>
        <v>0</v>
      </c>
      <c r="Q247" s="238">
        <v>0.50100999999999996</v>
      </c>
      <c r="R247" s="238">
        <f>Q247*H247</f>
        <v>0.25050499999999998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187</v>
      </c>
      <c r="AT247" s="240" t="s">
        <v>183</v>
      </c>
      <c r="AU247" s="240" t="s">
        <v>86</v>
      </c>
      <c r="AY247" s="18" t="s">
        <v>181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84</v>
      </c>
      <c r="BK247" s="241">
        <f>ROUND(I247*H247,2)</f>
        <v>0</v>
      </c>
      <c r="BL247" s="18" t="s">
        <v>187</v>
      </c>
      <c r="BM247" s="240" t="s">
        <v>342</v>
      </c>
    </row>
    <row r="248" s="14" customFormat="1">
      <c r="A248" s="14"/>
      <c r="B248" s="254"/>
      <c r="C248" s="255"/>
      <c r="D248" s="244" t="s">
        <v>189</v>
      </c>
      <c r="E248" s="256" t="s">
        <v>1</v>
      </c>
      <c r="F248" s="257" t="s">
        <v>343</v>
      </c>
      <c r="G248" s="255"/>
      <c r="H248" s="256" t="s">
        <v>1</v>
      </c>
      <c r="I248" s="258"/>
      <c r="J248" s="255"/>
      <c r="K248" s="255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189</v>
      </c>
      <c r="AU248" s="263" t="s">
        <v>86</v>
      </c>
      <c r="AV248" s="14" t="s">
        <v>84</v>
      </c>
      <c r="AW248" s="14" t="s">
        <v>33</v>
      </c>
      <c r="AX248" s="14" t="s">
        <v>78</v>
      </c>
      <c r="AY248" s="263" t="s">
        <v>181</v>
      </c>
    </row>
    <row r="249" s="13" customFormat="1">
      <c r="A249" s="13"/>
      <c r="B249" s="242"/>
      <c r="C249" s="243"/>
      <c r="D249" s="244" t="s">
        <v>189</v>
      </c>
      <c r="E249" s="245" t="s">
        <v>1</v>
      </c>
      <c r="F249" s="246" t="s">
        <v>344</v>
      </c>
      <c r="G249" s="243"/>
      <c r="H249" s="247">
        <v>0.5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189</v>
      </c>
      <c r="AU249" s="253" t="s">
        <v>86</v>
      </c>
      <c r="AV249" s="13" t="s">
        <v>86</v>
      </c>
      <c r="AW249" s="13" t="s">
        <v>33</v>
      </c>
      <c r="AX249" s="13" t="s">
        <v>84</v>
      </c>
      <c r="AY249" s="253" t="s">
        <v>181</v>
      </c>
    </row>
    <row r="250" s="2" customFormat="1" ht="21.75" customHeight="1">
      <c r="A250" s="39"/>
      <c r="B250" s="40"/>
      <c r="C250" s="228" t="s">
        <v>345</v>
      </c>
      <c r="D250" s="228" t="s">
        <v>183</v>
      </c>
      <c r="E250" s="229" t="s">
        <v>346</v>
      </c>
      <c r="F250" s="230" t="s">
        <v>347</v>
      </c>
      <c r="G250" s="231" t="s">
        <v>186</v>
      </c>
      <c r="H250" s="232">
        <v>34.200000000000003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43</v>
      </c>
      <c r="O250" s="92"/>
      <c r="P250" s="238">
        <f>O250*H250</f>
        <v>0</v>
      </c>
      <c r="Q250" s="238">
        <v>0.61207999999999996</v>
      </c>
      <c r="R250" s="238">
        <f>Q250*H250</f>
        <v>20.933136000000001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187</v>
      </c>
      <c r="AT250" s="240" t="s">
        <v>183</v>
      </c>
      <c r="AU250" s="240" t="s">
        <v>86</v>
      </c>
      <c r="AY250" s="18" t="s">
        <v>181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84</v>
      </c>
      <c r="BK250" s="241">
        <f>ROUND(I250*H250,2)</f>
        <v>0</v>
      </c>
      <c r="BL250" s="18" t="s">
        <v>187</v>
      </c>
      <c r="BM250" s="240" t="s">
        <v>348</v>
      </c>
    </row>
    <row r="251" s="14" customFormat="1">
      <c r="A251" s="14"/>
      <c r="B251" s="254"/>
      <c r="C251" s="255"/>
      <c r="D251" s="244" t="s">
        <v>189</v>
      </c>
      <c r="E251" s="256" t="s">
        <v>1</v>
      </c>
      <c r="F251" s="257" t="s">
        <v>349</v>
      </c>
      <c r="G251" s="255"/>
      <c r="H251" s="256" t="s">
        <v>1</v>
      </c>
      <c r="I251" s="258"/>
      <c r="J251" s="255"/>
      <c r="K251" s="255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189</v>
      </c>
      <c r="AU251" s="263" t="s">
        <v>86</v>
      </c>
      <c r="AV251" s="14" t="s">
        <v>84</v>
      </c>
      <c r="AW251" s="14" t="s">
        <v>33</v>
      </c>
      <c r="AX251" s="14" t="s">
        <v>78</v>
      </c>
      <c r="AY251" s="263" t="s">
        <v>181</v>
      </c>
    </row>
    <row r="252" s="13" customFormat="1">
      <c r="A252" s="13"/>
      <c r="B252" s="242"/>
      <c r="C252" s="243"/>
      <c r="D252" s="244" t="s">
        <v>189</v>
      </c>
      <c r="E252" s="245" t="s">
        <v>1</v>
      </c>
      <c r="F252" s="246" t="s">
        <v>350</v>
      </c>
      <c r="G252" s="243"/>
      <c r="H252" s="247">
        <v>34.200000000000003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189</v>
      </c>
      <c r="AU252" s="253" t="s">
        <v>86</v>
      </c>
      <c r="AV252" s="13" t="s">
        <v>86</v>
      </c>
      <c r="AW252" s="13" t="s">
        <v>33</v>
      </c>
      <c r="AX252" s="13" t="s">
        <v>84</v>
      </c>
      <c r="AY252" s="253" t="s">
        <v>181</v>
      </c>
    </row>
    <row r="253" s="2" customFormat="1" ht="21.75" customHeight="1">
      <c r="A253" s="39"/>
      <c r="B253" s="40"/>
      <c r="C253" s="228" t="s">
        <v>351</v>
      </c>
      <c r="D253" s="228" t="s">
        <v>183</v>
      </c>
      <c r="E253" s="229" t="s">
        <v>352</v>
      </c>
      <c r="F253" s="230" t="s">
        <v>353</v>
      </c>
      <c r="G253" s="231" t="s">
        <v>247</v>
      </c>
      <c r="H253" s="232">
        <v>55.600000000000001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43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187</v>
      </c>
      <c r="AT253" s="240" t="s">
        <v>183</v>
      </c>
      <c r="AU253" s="240" t="s">
        <v>86</v>
      </c>
      <c r="AY253" s="18" t="s">
        <v>181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84</v>
      </c>
      <c r="BK253" s="241">
        <f>ROUND(I253*H253,2)</f>
        <v>0</v>
      </c>
      <c r="BL253" s="18" t="s">
        <v>187</v>
      </c>
      <c r="BM253" s="240" t="s">
        <v>354</v>
      </c>
    </row>
    <row r="254" s="13" customFormat="1">
      <c r="A254" s="13"/>
      <c r="B254" s="242"/>
      <c r="C254" s="243"/>
      <c r="D254" s="244" t="s">
        <v>189</v>
      </c>
      <c r="E254" s="245" t="s">
        <v>1</v>
      </c>
      <c r="F254" s="246" t="s">
        <v>355</v>
      </c>
      <c r="G254" s="243"/>
      <c r="H254" s="247">
        <v>55.600000000000001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189</v>
      </c>
      <c r="AU254" s="253" t="s">
        <v>86</v>
      </c>
      <c r="AV254" s="13" t="s">
        <v>86</v>
      </c>
      <c r="AW254" s="13" t="s">
        <v>33</v>
      </c>
      <c r="AX254" s="13" t="s">
        <v>84</v>
      </c>
      <c r="AY254" s="253" t="s">
        <v>181</v>
      </c>
    </row>
    <row r="255" s="2" customFormat="1" ht="24.15" customHeight="1">
      <c r="A255" s="39"/>
      <c r="B255" s="40"/>
      <c r="C255" s="228" t="s">
        <v>356</v>
      </c>
      <c r="D255" s="228" t="s">
        <v>183</v>
      </c>
      <c r="E255" s="229" t="s">
        <v>357</v>
      </c>
      <c r="F255" s="230" t="s">
        <v>358</v>
      </c>
      <c r="G255" s="231" t="s">
        <v>359</v>
      </c>
      <c r="H255" s="232">
        <v>12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43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187</v>
      </c>
      <c r="AT255" s="240" t="s">
        <v>183</v>
      </c>
      <c r="AU255" s="240" t="s">
        <v>86</v>
      </c>
      <c r="AY255" s="18" t="s">
        <v>181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84</v>
      </c>
      <c r="BK255" s="241">
        <f>ROUND(I255*H255,2)</f>
        <v>0</v>
      </c>
      <c r="BL255" s="18" t="s">
        <v>187</v>
      </c>
      <c r="BM255" s="240" t="s">
        <v>360</v>
      </c>
    </row>
    <row r="256" s="13" customFormat="1">
      <c r="A256" s="13"/>
      <c r="B256" s="242"/>
      <c r="C256" s="243"/>
      <c r="D256" s="244" t="s">
        <v>189</v>
      </c>
      <c r="E256" s="245" t="s">
        <v>1</v>
      </c>
      <c r="F256" s="246" t="s">
        <v>361</v>
      </c>
      <c r="G256" s="243"/>
      <c r="H256" s="247">
        <v>12</v>
      </c>
      <c r="I256" s="248"/>
      <c r="J256" s="243"/>
      <c r="K256" s="243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189</v>
      </c>
      <c r="AU256" s="253" t="s">
        <v>86</v>
      </c>
      <c r="AV256" s="13" t="s">
        <v>86</v>
      </c>
      <c r="AW256" s="13" t="s">
        <v>33</v>
      </c>
      <c r="AX256" s="13" t="s">
        <v>84</v>
      </c>
      <c r="AY256" s="253" t="s">
        <v>181</v>
      </c>
    </row>
    <row r="257" s="2" customFormat="1" ht="16.5" customHeight="1">
      <c r="A257" s="39"/>
      <c r="B257" s="40"/>
      <c r="C257" s="275" t="s">
        <v>362</v>
      </c>
      <c r="D257" s="275" t="s">
        <v>363</v>
      </c>
      <c r="E257" s="276" t="s">
        <v>364</v>
      </c>
      <c r="F257" s="277" t="s">
        <v>365</v>
      </c>
      <c r="G257" s="278" t="s">
        <v>247</v>
      </c>
      <c r="H257" s="279">
        <v>12.119999999999999</v>
      </c>
      <c r="I257" s="280"/>
      <c r="J257" s="281">
        <f>ROUND(I257*H257,2)</f>
        <v>0</v>
      </c>
      <c r="K257" s="282"/>
      <c r="L257" s="283"/>
      <c r="M257" s="284" t="s">
        <v>1</v>
      </c>
      <c r="N257" s="285" t="s">
        <v>43</v>
      </c>
      <c r="O257" s="92"/>
      <c r="P257" s="238">
        <f>O257*H257</f>
        <v>0</v>
      </c>
      <c r="Q257" s="238">
        <v>0.0036099999999999999</v>
      </c>
      <c r="R257" s="238">
        <f>Q257*H257</f>
        <v>0.043753199999999999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228</v>
      </c>
      <c r="AT257" s="240" t="s">
        <v>363</v>
      </c>
      <c r="AU257" s="240" t="s">
        <v>86</v>
      </c>
      <c r="AY257" s="18" t="s">
        <v>181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84</v>
      </c>
      <c r="BK257" s="241">
        <f>ROUND(I257*H257,2)</f>
        <v>0</v>
      </c>
      <c r="BL257" s="18" t="s">
        <v>187</v>
      </c>
      <c r="BM257" s="240" t="s">
        <v>366</v>
      </c>
    </row>
    <row r="258" s="13" customFormat="1">
      <c r="A258" s="13"/>
      <c r="B258" s="242"/>
      <c r="C258" s="243"/>
      <c r="D258" s="244" t="s">
        <v>189</v>
      </c>
      <c r="E258" s="245" t="s">
        <v>1</v>
      </c>
      <c r="F258" s="246" t="s">
        <v>367</v>
      </c>
      <c r="G258" s="243"/>
      <c r="H258" s="247">
        <v>12.119999999999999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189</v>
      </c>
      <c r="AU258" s="253" t="s">
        <v>86</v>
      </c>
      <c r="AV258" s="13" t="s">
        <v>86</v>
      </c>
      <c r="AW258" s="13" t="s">
        <v>33</v>
      </c>
      <c r="AX258" s="13" t="s">
        <v>84</v>
      </c>
      <c r="AY258" s="253" t="s">
        <v>181</v>
      </c>
    </row>
    <row r="259" s="12" customFormat="1" ht="22.8" customHeight="1">
      <c r="A259" s="12"/>
      <c r="B259" s="212"/>
      <c r="C259" s="213"/>
      <c r="D259" s="214" t="s">
        <v>77</v>
      </c>
      <c r="E259" s="226" t="s">
        <v>362</v>
      </c>
      <c r="F259" s="226" t="s">
        <v>368</v>
      </c>
      <c r="G259" s="213"/>
      <c r="H259" s="213"/>
      <c r="I259" s="216"/>
      <c r="J259" s="227">
        <f>BK259</f>
        <v>0</v>
      </c>
      <c r="K259" s="213"/>
      <c r="L259" s="218"/>
      <c r="M259" s="219"/>
      <c r="N259" s="220"/>
      <c r="O259" s="220"/>
      <c r="P259" s="221">
        <f>SUM(P260:P292)</f>
        <v>0</v>
      </c>
      <c r="Q259" s="220"/>
      <c r="R259" s="221">
        <f>SUM(R260:R292)</f>
        <v>49.156029440000005</v>
      </c>
      <c r="S259" s="220"/>
      <c r="T259" s="222">
        <f>SUM(T260:T292)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3" t="s">
        <v>84</v>
      </c>
      <c r="AT259" s="224" t="s">
        <v>77</v>
      </c>
      <c r="AU259" s="224" t="s">
        <v>84</v>
      </c>
      <c r="AY259" s="223" t="s">
        <v>181</v>
      </c>
      <c r="BK259" s="225">
        <f>SUM(BK260:BK292)</f>
        <v>0</v>
      </c>
    </row>
    <row r="260" s="2" customFormat="1" ht="21.75" customHeight="1">
      <c r="A260" s="39"/>
      <c r="B260" s="40"/>
      <c r="C260" s="228" t="s">
        <v>369</v>
      </c>
      <c r="D260" s="228" t="s">
        <v>183</v>
      </c>
      <c r="E260" s="229" t="s">
        <v>370</v>
      </c>
      <c r="F260" s="230" t="s">
        <v>371</v>
      </c>
      <c r="G260" s="231" t="s">
        <v>186</v>
      </c>
      <c r="H260" s="232">
        <v>122.999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43</v>
      </c>
      <c r="O260" s="92"/>
      <c r="P260" s="238">
        <f>O260*H260</f>
        <v>0</v>
      </c>
      <c r="Q260" s="238">
        <v>0.33555000000000001</v>
      </c>
      <c r="R260" s="238">
        <f>Q260*H260</f>
        <v>41.272314450000003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187</v>
      </c>
      <c r="AT260" s="240" t="s">
        <v>183</v>
      </c>
      <c r="AU260" s="240" t="s">
        <v>86</v>
      </c>
      <c r="AY260" s="18" t="s">
        <v>181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84</v>
      </c>
      <c r="BK260" s="241">
        <f>ROUND(I260*H260,2)</f>
        <v>0</v>
      </c>
      <c r="BL260" s="18" t="s">
        <v>187</v>
      </c>
      <c r="BM260" s="240" t="s">
        <v>372</v>
      </c>
    </row>
    <row r="261" s="13" customFormat="1">
      <c r="A261" s="13"/>
      <c r="B261" s="242"/>
      <c r="C261" s="243"/>
      <c r="D261" s="244" t="s">
        <v>189</v>
      </c>
      <c r="E261" s="245" t="s">
        <v>1</v>
      </c>
      <c r="F261" s="246" t="s">
        <v>373</v>
      </c>
      <c r="G261" s="243"/>
      <c r="H261" s="247">
        <v>135.08799999999999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189</v>
      </c>
      <c r="AU261" s="253" t="s">
        <v>86</v>
      </c>
      <c r="AV261" s="13" t="s">
        <v>86</v>
      </c>
      <c r="AW261" s="13" t="s">
        <v>33</v>
      </c>
      <c r="AX261" s="13" t="s">
        <v>78</v>
      </c>
      <c r="AY261" s="253" t="s">
        <v>181</v>
      </c>
    </row>
    <row r="262" s="13" customFormat="1">
      <c r="A262" s="13"/>
      <c r="B262" s="242"/>
      <c r="C262" s="243"/>
      <c r="D262" s="244" t="s">
        <v>189</v>
      </c>
      <c r="E262" s="245" t="s">
        <v>1</v>
      </c>
      <c r="F262" s="246" t="s">
        <v>374</v>
      </c>
      <c r="G262" s="243"/>
      <c r="H262" s="247">
        <v>-33.587000000000003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189</v>
      </c>
      <c r="AU262" s="253" t="s">
        <v>86</v>
      </c>
      <c r="AV262" s="13" t="s">
        <v>86</v>
      </c>
      <c r="AW262" s="13" t="s">
        <v>33</v>
      </c>
      <c r="AX262" s="13" t="s">
        <v>78</v>
      </c>
      <c r="AY262" s="253" t="s">
        <v>181</v>
      </c>
    </row>
    <row r="263" s="13" customFormat="1">
      <c r="A263" s="13"/>
      <c r="B263" s="242"/>
      <c r="C263" s="243"/>
      <c r="D263" s="244" t="s">
        <v>189</v>
      </c>
      <c r="E263" s="245" t="s">
        <v>1</v>
      </c>
      <c r="F263" s="246" t="s">
        <v>375</v>
      </c>
      <c r="G263" s="243"/>
      <c r="H263" s="247">
        <v>34.350999999999999</v>
      </c>
      <c r="I263" s="248"/>
      <c r="J263" s="243"/>
      <c r="K263" s="243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189</v>
      </c>
      <c r="AU263" s="253" t="s">
        <v>86</v>
      </c>
      <c r="AV263" s="13" t="s">
        <v>86</v>
      </c>
      <c r="AW263" s="13" t="s">
        <v>33</v>
      </c>
      <c r="AX263" s="13" t="s">
        <v>78</v>
      </c>
      <c r="AY263" s="253" t="s">
        <v>181</v>
      </c>
    </row>
    <row r="264" s="13" customFormat="1">
      <c r="A264" s="13"/>
      <c r="B264" s="242"/>
      <c r="C264" s="243"/>
      <c r="D264" s="244" t="s">
        <v>189</v>
      </c>
      <c r="E264" s="245" t="s">
        <v>1</v>
      </c>
      <c r="F264" s="246" t="s">
        <v>376</v>
      </c>
      <c r="G264" s="243"/>
      <c r="H264" s="247">
        <v>-6.2350000000000003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189</v>
      </c>
      <c r="AU264" s="253" t="s">
        <v>86</v>
      </c>
      <c r="AV264" s="13" t="s">
        <v>86</v>
      </c>
      <c r="AW264" s="13" t="s">
        <v>33</v>
      </c>
      <c r="AX264" s="13" t="s">
        <v>78</v>
      </c>
      <c r="AY264" s="253" t="s">
        <v>181</v>
      </c>
    </row>
    <row r="265" s="13" customFormat="1">
      <c r="A265" s="13"/>
      <c r="B265" s="242"/>
      <c r="C265" s="243"/>
      <c r="D265" s="244" t="s">
        <v>189</v>
      </c>
      <c r="E265" s="245" t="s">
        <v>1</v>
      </c>
      <c r="F265" s="246" t="s">
        <v>377</v>
      </c>
      <c r="G265" s="243"/>
      <c r="H265" s="247">
        <v>-4.8600000000000003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189</v>
      </c>
      <c r="AU265" s="253" t="s">
        <v>86</v>
      </c>
      <c r="AV265" s="13" t="s">
        <v>86</v>
      </c>
      <c r="AW265" s="13" t="s">
        <v>33</v>
      </c>
      <c r="AX265" s="13" t="s">
        <v>78</v>
      </c>
      <c r="AY265" s="253" t="s">
        <v>181</v>
      </c>
    </row>
    <row r="266" s="13" customFormat="1">
      <c r="A266" s="13"/>
      <c r="B266" s="242"/>
      <c r="C266" s="243"/>
      <c r="D266" s="244" t="s">
        <v>189</v>
      </c>
      <c r="E266" s="245" t="s">
        <v>1</v>
      </c>
      <c r="F266" s="246" t="s">
        <v>378</v>
      </c>
      <c r="G266" s="243"/>
      <c r="H266" s="247">
        <v>-1.758</v>
      </c>
      <c r="I266" s="248"/>
      <c r="J266" s="243"/>
      <c r="K266" s="243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189</v>
      </c>
      <c r="AU266" s="253" t="s">
        <v>86</v>
      </c>
      <c r="AV266" s="13" t="s">
        <v>86</v>
      </c>
      <c r="AW266" s="13" t="s">
        <v>33</v>
      </c>
      <c r="AX266" s="13" t="s">
        <v>78</v>
      </c>
      <c r="AY266" s="253" t="s">
        <v>181</v>
      </c>
    </row>
    <row r="267" s="15" customFormat="1">
      <c r="A267" s="15"/>
      <c r="B267" s="264"/>
      <c r="C267" s="265"/>
      <c r="D267" s="244" t="s">
        <v>189</v>
      </c>
      <c r="E267" s="266" t="s">
        <v>1</v>
      </c>
      <c r="F267" s="267" t="s">
        <v>206</v>
      </c>
      <c r="G267" s="265"/>
      <c r="H267" s="268">
        <v>122.999</v>
      </c>
      <c r="I267" s="269"/>
      <c r="J267" s="265"/>
      <c r="K267" s="265"/>
      <c r="L267" s="270"/>
      <c r="M267" s="271"/>
      <c r="N267" s="272"/>
      <c r="O267" s="272"/>
      <c r="P267" s="272"/>
      <c r="Q267" s="272"/>
      <c r="R267" s="272"/>
      <c r="S267" s="272"/>
      <c r="T267" s="27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4" t="s">
        <v>189</v>
      </c>
      <c r="AU267" s="274" t="s">
        <v>86</v>
      </c>
      <c r="AV267" s="15" t="s">
        <v>187</v>
      </c>
      <c r="AW267" s="15" t="s">
        <v>33</v>
      </c>
      <c r="AX267" s="15" t="s">
        <v>84</v>
      </c>
      <c r="AY267" s="274" t="s">
        <v>181</v>
      </c>
    </row>
    <row r="268" s="2" customFormat="1" ht="16.5" customHeight="1">
      <c r="A268" s="39"/>
      <c r="B268" s="40"/>
      <c r="C268" s="228" t="s">
        <v>379</v>
      </c>
      <c r="D268" s="228" t="s">
        <v>183</v>
      </c>
      <c r="E268" s="229" t="s">
        <v>380</v>
      </c>
      <c r="F268" s="230" t="s">
        <v>381</v>
      </c>
      <c r="G268" s="231" t="s">
        <v>247</v>
      </c>
      <c r="H268" s="232">
        <v>132.53999999999999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43</v>
      </c>
      <c r="O268" s="92"/>
      <c r="P268" s="238">
        <f>O268*H268</f>
        <v>0</v>
      </c>
      <c r="Q268" s="238">
        <v>0.03354</v>
      </c>
      <c r="R268" s="238">
        <f>Q268*H268</f>
        <v>4.4453915999999998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187</v>
      </c>
      <c r="AT268" s="240" t="s">
        <v>183</v>
      </c>
      <c r="AU268" s="240" t="s">
        <v>86</v>
      </c>
      <c r="AY268" s="18" t="s">
        <v>181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84</v>
      </c>
      <c r="BK268" s="241">
        <f>ROUND(I268*H268,2)</f>
        <v>0</v>
      </c>
      <c r="BL268" s="18" t="s">
        <v>187</v>
      </c>
      <c r="BM268" s="240" t="s">
        <v>382</v>
      </c>
    </row>
    <row r="269" s="14" customFormat="1">
      <c r="A269" s="14"/>
      <c r="B269" s="254"/>
      <c r="C269" s="255"/>
      <c r="D269" s="244" t="s">
        <v>189</v>
      </c>
      <c r="E269" s="256" t="s">
        <v>1</v>
      </c>
      <c r="F269" s="257" t="s">
        <v>383</v>
      </c>
      <c r="G269" s="255"/>
      <c r="H269" s="256" t="s">
        <v>1</v>
      </c>
      <c r="I269" s="258"/>
      <c r="J269" s="255"/>
      <c r="K269" s="255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189</v>
      </c>
      <c r="AU269" s="263" t="s">
        <v>86</v>
      </c>
      <c r="AV269" s="14" t="s">
        <v>84</v>
      </c>
      <c r="AW269" s="14" t="s">
        <v>33</v>
      </c>
      <c r="AX269" s="14" t="s">
        <v>78</v>
      </c>
      <c r="AY269" s="263" t="s">
        <v>181</v>
      </c>
    </row>
    <row r="270" s="13" customFormat="1">
      <c r="A270" s="13"/>
      <c r="B270" s="242"/>
      <c r="C270" s="243"/>
      <c r="D270" s="244" t="s">
        <v>189</v>
      </c>
      <c r="E270" s="245" t="s">
        <v>1</v>
      </c>
      <c r="F270" s="246" t="s">
        <v>384</v>
      </c>
      <c r="G270" s="243"/>
      <c r="H270" s="247">
        <v>107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189</v>
      </c>
      <c r="AU270" s="253" t="s">
        <v>86</v>
      </c>
      <c r="AV270" s="13" t="s">
        <v>86</v>
      </c>
      <c r="AW270" s="13" t="s">
        <v>33</v>
      </c>
      <c r="AX270" s="13" t="s">
        <v>78</v>
      </c>
      <c r="AY270" s="253" t="s">
        <v>181</v>
      </c>
    </row>
    <row r="271" s="13" customFormat="1">
      <c r="A271" s="13"/>
      <c r="B271" s="242"/>
      <c r="C271" s="243"/>
      <c r="D271" s="244" t="s">
        <v>189</v>
      </c>
      <c r="E271" s="245" t="s">
        <v>1</v>
      </c>
      <c r="F271" s="246" t="s">
        <v>385</v>
      </c>
      <c r="G271" s="243"/>
      <c r="H271" s="247">
        <v>25.539999999999999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189</v>
      </c>
      <c r="AU271" s="253" t="s">
        <v>86</v>
      </c>
      <c r="AV271" s="13" t="s">
        <v>86</v>
      </c>
      <c r="AW271" s="13" t="s">
        <v>33</v>
      </c>
      <c r="AX271" s="13" t="s">
        <v>78</v>
      </c>
      <c r="AY271" s="253" t="s">
        <v>181</v>
      </c>
    </row>
    <row r="272" s="15" customFormat="1">
      <c r="A272" s="15"/>
      <c r="B272" s="264"/>
      <c r="C272" s="265"/>
      <c r="D272" s="244" t="s">
        <v>189</v>
      </c>
      <c r="E272" s="266" t="s">
        <v>1</v>
      </c>
      <c r="F272" s="267" t="s">
        <v>206</v>
      </c>
      <c r="G272" s="265"/>
      <c r="H272" s="268">
        <v>132.53999999999999</v>
      </c>
      <c r="I272" s="269"/>
      <c r="J272" s="265"/>
      <c r="K272" s="265"/>
      <c r="L272" s="270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4" t="s">
        <v>189</v>
      </c>
      <c r="AU272" s="274" t="s">
        <v>86</v>
      </c>
      <c r="AV272" s="15" t="s">
        <v>187</v>
      </c>
      <c r="AW272" s="15" t="s">
        <v>33</v>
      </c>
      <c r="AX272" s="15" t="s">
        <v>84</v>
      </c>
      <c r="AY272" s="274" t="s">
        <v>181</v>
      </c>
    </row>
    <row r="273" s="2" customFormat="1" ht="16.5" customHeight="1">
      <c r="A273" s="39"/>
      <c r="B273" s="40"/>
      <c r="C273" s="228" t="s">
        <v>386</v>
      </c>
      <c r="D273" s="228" t="s">
        <v>183</v>
      </c>
      <c r="E273" s="229" t="s">
        <v>387</v>
      </c>
      <c r="F273" s="230" t="s">
        <v>388</v>
      </c>
      <c r="G273" s="231" t="s">
        <v>359</v>
      </c>
      <c r="H273" s="232">
        <v>5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43</v>
      </c>
      <c r="O273" s="92"/>
      <c r="P273" s="238">
        <f>O273*H273</f>
        <v>0</v>
      </c>
      <c r="Q273" s="238">
        <v>0.062300000000000001</v>
      </c>
      <c r="R273" s="238">
        <f>Q273*H273</f>
        <v>0.3115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187</v>
      </c>
      <c r="AT273" s="240" t="s">
        <v>183</v>
      </c>
      <c r="AU273" s="240" t="s">
        <v>86</v>
      </c>
      <c r="AY273" s="18" t="s">
        <v>181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84</v>
      </c>
      <c r="BK273" s="241">
        <f>ROUND(I273*H273,2)</f>
        <v>0</v>
      </c>
      <c r="BL273" s="18" t="s">
        <v>187</v>
      </c>
      <c r="BM273" s="240" t="s">
        <v>389</v>
      </c>
    </row>
    <row r="274" s="13" customFormat="1">
      <c r="A274" s="13"/>
      <c r="B274" s="242"/>
      <c r="C274" s="243"/>
      <c r="D274" s="244" t="s">
        <v>189</v>
      </c>
      <c r="E274" s="245" t="s">
        <v>1</v>
      </c>
      <c r="F274" s="246" t="s">
        <v>390</v>
      </c>
      <c r="G274" s="243"/>
      <c r="H274" s="247">
        <v>5</v>
      </c>
      <c r="I274" s="248"/>
      <c r="J274" s="243"/>
      <c r="K274" s="243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189</v>
      </c>
      <c r="AU274" s="253" t="s">
        <v>86</v>
      </c>
      <c r="AV274" s="13" t="s">
        <v>86</v>
      </c>
      <c r="AW274" s="13" t="s">
        <v>33</v>
      </c>
      <c r="AX274" s="13" t="s">
        <v>84</v>
      </c>
      <c r="AY274" s="253" t="s">
        <v>181</v>
      </c>
    </row>
    <row r="275" s="2" customFormat="1" ht="16.5" customHeight="1">
      <c r="A275" s="39"/>
      <c r="B275" s="40"/>
      <c r="C275" s="228" t="s">
        <v>391</v>
      </c>
      <c r="D275" s="228" t="s">
        <v>183</v>
      </c>
      <c r="E275" s="229" t="s">
        <v>392</v>
      </c>
      <c r="F275" s="230" t="s">
        <v>393</v>
      </c>
      <c r="G275" s="231" t="s">
        <v>359</v>
      </c>
      <c r="H275" s="232">
        <v>7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43</v>
      </c>
      <c r="O275" s="92"/>
      <c r="P275" s="238">
        <f>O275*H275</f>
        <v>0</v>
      </c>
      <c r="Q275" s="238">
        <v>0.10095999999999999</v>
      </c>
      <c r="R275" s="238">
        <f>Q275*H275</f>
        <v>0.70672000000000001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187</v>
      </c>
      <c r="AT275" s="240" t="s">
        <v>183</v>
      </c>
      <c r="AU275" s="240" t="s">
        <v>86</v>
      </c>
      <c r="AY275" s="18" t="s">
        <v>181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84</v>
      </c>
      <c r="BK275" s="241">
        <f>ROUND(I275*H275,2)</f>
        <v>0</v>
      </c>
      <c r="BL275" s="18" t="s">
        <v>187</v>
      </c>
      <c r="BM275" s="240" t="s">
        <v>394</v>
      </c>
    </row>
    <row r="276" s="13" customFormat="1">
      <c r="A276" s="13"/>
      <c r="B276" s="242"/>
      <c r="C276" s="243"/>
      <c r="D276" s="244" t="s">
        <v>189</v>
      </c>
      <c r="E276" s="245" t="s">
        <v>1</v>
      </c>
      <c r="F276" s="246" t="s">
        <v>395</v>
      </c>
      <c r="G276" s="243"/>
      <c r="H276" s="247">
        <v>7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189</v>
      </c>
      <c r="AU276" s="253" t="s">
        <v>86</v>
      </c>
      <c r="AV276" s="13" t="s">
        <v>86</v>
      </c>
      <c r="AW276" s="13" t="s">
        <v>33</v>
      </c>
      <c r="AX276" s="13" t="s">
        <v>84</v>
      </c>
      <c r="AY276" s="253" t="s">
        <v>181</v>
      </c>
    </row>
    <row r="277" s="2" customFormat="1" ht="16.5" customHeight="1">
      <c r="A277" s="39"/>
      <c r="B277" s="40"/>
      <c r="C277" s="228" t="s">
        <v>396</v>
      </c>
      <c r="D277" s="228" t="s">
        <v>183</v>
      </c>
      <c r="E277" s="229" t="s">
        <v>397</v>
      </c>
      <c r="F277" s="230" t="s">
        <v>398</v>
      </c>
      <c r="G277" s="231" t="s">
        <v>359</v>
      </c>
      <c r="H277" s="232">
        <v>1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43</v>
      </c>
      <c r="O277" s="92"/>
      <c r="P277" s="238">
        <f>O277*H277</f>
        <v>0</v>
      </c>
      <c r="Q277" s="238">
        <v>0.12121999999999999</v>
      </c>
      <c r="R277" s="238">
        <f>Q277*H277</f>
        <v>0.12121999999999999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187</v>
      </c>
      <c r="AT277" s="240" t="s">
        <v>183</v>
      </c>
      <c r="AU277" s="240" t="s">
        <v>86</v>
      </c>
      <c r="AY277" s="18" t="s">
        <v>181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84</v>
      </c>
      <c r="BK277" s="241">
        <f>ROUND(I277*H277,2)</f>
        <v>0</v>
      </c>
      <c r="BL277" s="18" t="s">
        <v>187</v>
      </c>
      <c r="BM277" s="240" t="s">
        <v>399</v>
      </c>
    </row>
    <row r="278" s="13" customFormat="1">
      <c r="A278" s="13"/>
      <c r="B278" s="242"/>
      <c r="C278" s="243"/>
      <c r="D278" s="244" t="s">
        <v>189</v>
      </c>
      <c r="E278" s="245" t="s">
        <v>1</v>
      </c>
      <c r="F278" s="246" t="s">
        <v>400</v>
      </c>
      <c r="G278" s="243"/>
      <c r="H278" s="247">
        <v>1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189</v>
      </c>
      <c r="AU278" s="253" t="s">
        <v>86</v>
      </c>
      <c r="AV278" s="13" t="s">
        <v>86</v>
      </c>
      <c r="AW278" s="13" t="s">
        <v>33</v>
      </c>
      <c r="AX278" s="13" t="s">
        <v>84</v>
      </c>
      <c r="AY278" s="253" t="s">
        <v>181</v>
      </c>
    </row>
    <row r="279" s="2" customFormat="1" ht="16.5" customHeight="1">
      <c r="A279" s="39"/>
      <c r="B279" s="40"/>
      <c r="C279" s="228" t="s">
        <v>401</v>
      </c>
      <c r="D279" s="228" t="s">
        <v>183</v>
      </c>
      <c r="E279" s="229" t="s">
        <v>402</v>
      </c>
      <c r="F279" s="230" t="s">
        <v>403</v>
      </c>
      <c r="G279" s="231" t="s">
        <v>359</v>
      </c>
      <c r="H279" s="232">
        <v>3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43</v>
      </c>
      <c r="O279" s="92"/>
      <c r="P279" s="238">
        <f>O279*H279</f>
        <v>0</v>
      </c>
      <c r="Q279" s="238">
        <v>0.14080000000000001</v>
      </c>
      <c r="R279" s="238">
        <f>Q279*H279</f>
        <v>0.4224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187</v>
      </c>
      <c r="AT279" s="240" t="s">
        <v>183</v>
      </c>
      <c r="AU279" s="240" t="s">
        <v>86</v>
      </c>
      <c r="AY279" s="18" t="s">
        <v>181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84</v>
      </c>
      <c r="BK279" s="241">
        <f>ROUND(I279*H279,2)</f>
        <v>0</v>
      </c>
      <c r="BL279" s="18" t="s">
        <v>187</v>
      </c>
      <c r="BM279" s="240" t="s">
        <v>404</v>
      </c>
    </row>
    <row r="280" s="13" customFormat="1">
      <c r="A280" s="13"/>
      <c r="B280" s="242"/>
      <c r="C280" s="243"/>
      <c r="D280" s="244" t="s">
        <v>189</v>
      </c>
      <c r="E280" s="245" t="s">
        <v>1</v>
      </c>
      <c r="F280" s="246" t="s">
        <v>405</v>
      </c>
      <c r="G280" s="243"/>
      <c r="H280" s="247">
        <v>3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189</v>
      </c>
      <c r="AU280" s="253" t="s">
        <v>86</v>
      </c>
      <c r="AV280" s="13" t="s">
        <v>86</v>
      </c>
      <c r="AW280" s="13" t="s">
        <v>33</v>
      </c>
      <c r="AX280" s="13" t="s">
        <v>84</v>
      </c>
      <c r="AY280" s="253" t="s">
        <v>181</v>
      </c>
    </row>
    <row r="281" s="2" customFormat="1" ht="16.5" customHeight="1">
      <c r="A281" s="39"/>
      <c r="B281" s="40"/>
      <c r="C281" s="228" t="s">
        <v>406</v>
      </c>
      <c r="D281" s="228" t="s">
        <v>183</v>
      </c>
      <c r="E281" s="229" t="s">
        <v>407</v>
      </c>
      <c r="F281" s="230" t="s">
        <v>408</v>
      </c>
      <c r="G281" s="231" t="s">
        <v>359</v>
      </c>
      <c r="H281" s="232">
        <v>1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43</v>
      </c>
      <c r="O281" s="92"/>
      <c r="P281" s="238">
        <f>O281*H281</f>
        <v>0</v>
      </c>
      <c r="Q281" s="238">
        <v>0.16036</v>
      </c>
      <c r="R281" s="238">
        <f>Q281*H281</f>
        <v>0.16036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187</v>
      </c>
      <c r="AT281" s="240" t="s">
        <v>183</v>
      </c>
      <c r="AU281" s="240" t="s">
        <v>86</v>
      </c>
      <c r="AY281" s="18" t="s">
        <v>181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84</v>
      </c>
      <c r="BK281" s="241">
        <f>ROUND(I281*H281,2)</f>
        <v>0</v>
      </c>
      <c r="BL281" s="18" t="s">
        <v>187</v>
      </c>
      <c r="BM281" s="240" t="s">
        <v>409</v>
      </c>
    </row>
    <row r="282" s="13" customFormat="1">
      <c r="A282" s="13"/>
      <c r="B282" s="242"/>
      <c r="C282" s="243"/>
      <c r="D282" s="244" t="s">
        <v>189</v>
      </c>
      <c r="E282" s="245" t="s">
        <v>1</v>
      </c>
      <c r="F282" s="246" t="s">
        <v>400</v>
      </c>
      <c r="G282" s="243"/>
      <c r="H282" s="247">
        <v>1</v>
      </c>
      <c r="I282" s="248"/>
      <c r="J282" s="243"/>
      <c r="K282" s="243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189</v>
      </c>
      <c r="AU282" s="253" t="s">
        <v>86</v>
      </c>
      <c r="AV282" s="13" t="s">
        <v>86</v>
      </c>
      <c r="AW282" s="13" t="s">
        <v>33</v>
      </c>
      <c r="AX282" s="13" t="s">
        <v>84</v>
      </c>
      <c r="AY282" s="253" t="s">
        <v>181</v>
      </c>
    </row>
    <row r="283" s="2" customFormat="1" ht="16.5" customHeight="1">
      <c r="A283" s="39"/>
      <c r="B283" s="40"/>
      <c r="C283" s="228" t="s">
        <v>410</v>
      </c>
      <c r="D283" s="228" t="s">
        <v>183</v>
      </c>
      <c r="E283" s="229" t="s">
        <v>411</v>
      </c>
      <c r="F283" s="230" t="s">
        <v>412</v>
      </c>
      <c r="G283" s="231" t="s">
        <v>359</v>
      </c>
      <c r="H283" s="232">
        <v>1</v>
      </c>
      <c r="I283" s="233"/>
      <c r="J283" s="234">
        <f>ROUND(I283*H283,2)</f>
        <v>0</v>
      </c>
      <c r="K283" s="235"/>
      <c r="L283" s="45"/>
      <c r="M283" s="236" t="s">
        <v>1</v>
      </c>
      <c r="N283" s="237" t="s">
        <v>43</v>
      </c>
      <c r="O283" s="92"/>
      <c r="P283" s="238">
        <f>O283*H283</f>
        <v>0</v>
      </c>
      <c r="Q283" s="238">
        <v>0.22270999999999999</v>
      </c>
      <c r="R283" s="238">
        <f>Q283*H283</f>
        <v>0.22270999999999999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187</v>
      </c>
      <c r="AT283" s="240" t="s">
        <v>183</v>
      </c>
      <c r="AU283" s="240" t="s">
        <v>86</v>
      </c>
      <c r="AY283" s="18" t="s">
        <v>181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84</v>
      </c>
      <c r="BK283" s="241">
        <f>ROUND(I283*H283,2)</f>
        <v>0</v>
      </c>
      <c r="BL283" s="18" t="s">
        <v>187</v>
      </c>
      <c r="BM283" s="240" t="s">
        <v>413</v>
      </c>
    </row>
    <row r="284" s="13" customFormat="1">
      <c r="A284" s="13"/>
      <c r="B284" s="242"/>
      <c r="C284" s="243"/>
      <c r="D284" s="244" t="s">
        <v>189</v>
      </c>
      <c r="E284" s="245" t="s">
        <v>1</v>
      </c>
      <c r="F284" s="246" t="s">
        <v>400</v>
      </c>
      <c r="G284" s="243"/>
      <c r="H284" s="247">
        <v>1</v>
      </c>
      <c r="I284" s="248"/>
      <c r="J284" s="243"/>
      <c r="K284" s="243"/>
      <c r="L284" s="249"/>
      <c r="M284" s="250"/>
      <c r="N284" s="251"/>
      <c r="O284" s="251"/>
      <c r="P284" s="251"/>
      <c r="Q284" s="251"/>
      <c r="R284" s="251"/>
      <c r="S284" s="251"/>
      <c r="T284" s="25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3" t="s">
        <v>189</v>
      </c>
      <c r="AU284" s="253" t="s">
        <v>86</v>
      </c>
      <c r="AV284" s="13" t="s">
        <v>86</v>
      </c>
      <c r="AW284" s="13" t="s">
        <v>33</v>
      </c>
      <c r="AX284" s="13" t="s">
        <v>84</v>
      </c>
      <c r="AY284" s="253" t="s">
        <v>181</v>
      </c>
    </row>
    <row r="285" s="2" customFormat="1" ht="16.5" customHeight="1">
      <c r="A285" s="39"/>
      <c r="B285" s="40"/>
      <c r="C285" s="228" t="s">
        <v>414</v>
      </c>
      <c r="D285" s="228" t="s">
        <v>183</v>
      </c>
      <c r="E285" s="229" t="s">
        <v>415</v>
      </c>
      <c r="F285" s="230" t="s">
        <v>416</v>
      </c>
      <c r="G285" s="231" t="s">
        <v>193</v>
      </c>
      <c r="H285" s="232">
        <v>0.52000000000000002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43</v>
      </c>
      <c r="O285" s="92"/>
      <c r="P285" s="238">
        <f>O285*H285</f>
        <v>0</v>
      </c>
      <c r="Q285" s="238">
        <v>2.5018799999999999</v>
      </c>
      <c r="R285" s="238">
        <f>Q285*H285</f>
        <v>1.3009776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187</v>
      </c>
      <c r="AT285" s="240" t="s">
        <v>183</v>
      </c>
      <c r="AU285" s="240" t="s">
        <v>86</v>
      </c>
      <c r="AY285" s="18" t="s">
        <v>181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84</v>
      </c>
      <c r="BK285" s="241">
        <f>ROUND(I285*H285,2)</f>
        <v>0</v>
      </c>
      <c r="BL285" s="18" t="s">
        <v>187</v>
      </c>
      <c r="BM285" s="240" t="s">
        <v>417</v>
      </c>
    </row>
    <row r="286" s="13" customFormat="1">
      <c r="A286" s="13"/>
      <c r="B286" s="242"/>
      <c r="C286" s="243"/>
      <c r="D286" s="244" t="s">
        <v>189</v>
      </c>
      <c r="E286" s="245" t="s">
        <v>1</v>
      </c>
      <c r="F286" s="246" t="s">
        <v>418</v>
      </c>
      <c r="G286" s="243"/>
      <c r="H286" s="247">
        <v>0.52000000000000002</v>
      </c>
      <c r="I286" s="248"/>
      <c r="J286" s="243"/>
      <c r="K286" s="243"/>
      <c r="L286" s="249"/>
      <c r="M286" s="250"/>
      <c r="N286" s="251"/>
      <c r="O286" s="251"/>
      <c r="P286" s="251"/>
      <c r="Q286" s="251"/>
      <c r="R286" s="251"/>
      <c r="S286" s="251"/>
      <c r="T286" s="25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3" t="s">
        <v>189</v>
      </c>
      <c r="AU286" s="253" t="s">
        <v>86</v>
      </c>
      <c r="AV286" s="13" t="s">
        <v>86</v>
      </c>
      <c r="AW286" s="13" t="s">
        <v>33</v>
      </c>
      <c r="AX286" s="13" t="s">
        <v>84</v>
      </c>
      <c r="AY286" s="253" t="s">
        <v>181</v>
      </c>
    </row>
    <row r="287" s="2" customFormat="1" ht="16.5" customHeight="1">
      <c r="A287" s="39"/>
      <c r="B287" s="40"/>
      <c r="C287" s="228" t="s">
        <v>419</v>
      </c>
      <c r="D287" s="228" t="s">
        <v>183</v>
      </c>
      <c r="E287" s="229" t="s">
        <v>420</v>
      </c>
      <c r="F287" s="230" t="s">
        <v>421</v>
      </c>
      <c r="G287" s="231" t="s">
        <v>186</v>
      </c>
      <c r="H287" s="232">
        <v>6.681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43</v>
      </c>
      <c r="O287" s="92"/>
      <c r="P287" s="238">
        <f>O287*H287</f>
        <v>0</v>
      </c>
      <c r="Q287" s="238">
        <v>0.01409</v>
      </c>
      <c r="R287" s="238">
        <f>Q287*H287</f>
        <v>0.094135289999999996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187</v>
      </c>
      <c r="AT287" s="240" t="s">
        <v>183</v>
      </c>
      <c r="AU287" s="240" t="s">
        <v>86</v>
      </c>
      <c r="AY287" s="18" t="s">
        <v>181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84</v>
      </c>
      <c r="BK287" s="241">
        <f>ROUND(I287*H287,2)</f>
        <v>0</v>
      </c>
      <c r="BL287" s="18" t="s">
        <v>187</v>
      </c>
      <c r="BM287" s="240" t="s">
        <v>422</v>
      </c>
    </row>
    <row r="288" s="13" customFormat="1">
      <c r="A288" s="13"/>
      <c r="B288" s="242"/>
      <c r="C288" s="243"/>
      <c r="D288" s="244" t="s">
        <v>189</v>
      </c>
      <c r="E288" s="245" t="s">
        <v>1</v>
      </c>
      <c r="F288" s="246" t="s">
        <v>423</v>
      </c>
      <c r="G288" s="243"/>
      <c r="H288" s="247">
        <v>6.681</v>
      </c>
      <c r="I288" s="248"/>
      <c r="J288" s="243"/>
      <c r="K288" s="243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189</v>
      </c>
      <c r="AU288" s="253" t="s">
        <v>86</v>
      </c>
      <c r="AV288" s="13" t="s">
        <v>86</v>
      </c>
      <c r="AW288" s="13" t="s">
        <v>33</v>
      </c>
      <c r="AX288" s="13" t="s">
        <v>84</v>
      </c>
      <c r="AY288" s="253" t="s">
        <v>181</v>
      </c>
    </row>
    <row r="289" s="2" customFormat="1" ht="16.5" customHeight="1">
      <c r="A289" s="39"/>
      <c r="B289" s="40"/>
      <c r="C289" s="228" t="s">
        <v>424</v>
      </c>
      <c r="D289" s="228" t="s">
        <v>183</v>
      </c>
      <c r="E289" s="229" t="s">
        <v>425</v>
      </c>
      <c r="F289" s="230" t="s">
        <v>426</v>
      </c>
      <c r="G289" s="231" t="s">
        <v>186</v>
      </c>
      <c r="H289" s="232">
        <v>6.681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43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187</v>
      </c>
      <c r="AT289" s="240" t="s">
        <v>183</v>
      </c>
      <c r="AU289" s="240" t="s">
        <v>86</v>
      </c>
      <c r="AY289" s="18" t="s">
        <v>181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84</v>
      </c>
      <c r="BK289" s="241">
        <f>ROUND(I289*H289,2)</f>
        <v>0</v>
      </c>
      <c r="BL289" s="18" t="s">
        <v>187</v>
      </c>
      <c r="BM289" s="240" t="s">
        <v>427</v>
      </c>
    </row>
    <row r="290" s="2" customFormat="1" ht="16.5" customHeight="1">
      <c r="A290" s="39"/>
      <c r="B290" s="40"/>
      <c r="C290" s="228" t="s">
        <v>428</v>
      </c>
      <c r="D290" s="228" t="s">
        <v>183</v>
      </c>
      <c r="E290" s="229" t="s">
        <v>429</v>
      </c>
      <c r="F290" s="230" t="s">
        <v>430</v>
      </c>
      <c r="G290" s="231" t="s">
        <v>235</v>
      </c>
      <c r="H290" s="232">
        <v>0.094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43</v>
      </c>
      <c r="O290" s="92"/>
      <c r="P290" s="238">
        <f>O290*H290</f>
        <v>0</v>
      </c>
      <c r="Q290" s="238">
        <v>1.04575</v>
      </c>
      <c r="R290" s="238">
        <f>Q290*H290</f>
        <v>0.098300499999999999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187</v>
      </c>
      <c r="AT290" s="240" t="s">
        <v>183</v>
      </c>
      <c r="AU290" s="240" t="s">
        <v>86</v>
      </c>
      <c r="AY290" s="18" t="s">
        <v>181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84</v>
      </c>
      <c r="BK290" s="241">
        <f>ROUND(I290*H290,2)</f>
        <v>0</v>
      </c>
      <c r="BL290" s="18" t="s">
        <v>187</v>
      </c>
      <c r="BM290" s="240" t="s">
        <v>431</v>
      </c>
    </row>
    <row r="291" s="14" customFormat="1">
      <c r="A291" s="14"/>
      <c r="B291" s="254"/>
      <c r="C291" s="255"/>
      <c r="D291" s="244" t="s">
        <v>189</v>
      </c>
      <c r="E291" s="256" t="s">
        <v>1</v>
      </c>
      <c r="F291" s="257" t="s">
        <v>432</v>
      </c>
      <c r="G291" s="255"/>
      <c r="H291" s="256" t="s">
        <v>1</v>
      </c>
      <c r="I291" s="258"/>
      <c r="J291" s="255"/>
      <c r="K291" s="255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189</v>
      </c>
      <c r="AU291" s="263" t="s">
        <v>86</v>
      </c>
      <c r="AV291" s="14" t="s">
        <v>84</v>
      </c>
      <c r="AW291" s="14" t="s">
        <v>33</v>
      </c>
      <c r="AX291" s="14" t="s">
        <v>78</v>
      </c>
      <c r="AY291" s="263" t="s">
        <v>181</v>
      </c>
    </row>
    <row r="292" s="13" customFormat="1">
      <c r="A292" s="13"/>
      <c r="B292" s="242"/>
      <c r="C292" s="243"/>
      <c r="D292" s="244" t="s">
        <v>189</v>
      </c>
      <c r="E292" s="245" t="s">
        <v>1</v>
      </c>
      <c r="F292" s="246" t="s">
        <v>433</v>
      </c>
      <c r="G292" s="243"/>
      <c r="H292" s="247">
        <v>0.094</v>
      </c>
      <c r="I292" s="248"/>
      <c r="J292" s="243"/>
      <c r="K292" s="243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189</v>
      </c>
      <c r="AU292" s="253" t="s">
        <v>86</v>
      </c>
      <c r="AV292" s="13" t="s">
        <v>86</v>
      </c>
      <c r="AW292" s="13" t="s">
        <v>33</v>
      </c>
      <c r="AX292" s="13" t="s">
        <v>84</v>
      </c>
      <c r="AY292" s="253" t="s">
        <v>181</v>
      </c>
    </row>
    <row r="293" s="12" customFormat="1" ht="22.8" customHeight="1">
      <c r="A293" s="12"/>
      <c r="B293" s="212"/>
      <c r="C293" s="213"/>
      <c r="D293" s="214" t="s">
        <v>77</v>
      </c>
      <c r="E293" s="226" t="s">
        <v>386</v>
      </c>
      <c r="F293" s="226" t="s">
        <v>434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SUM(P294:P302)</f>
        <v>0</v>
      </c>
      <c r="Q293" s="220"/>
      <c r="R293" s="221">
        <f>SUM(R294:R302)</f>
        <v>23.038941530000002</v>
      </c>
      <c r="S293" s="220"/>
      <c r="T293" s="222">
        <f>SUM(T294:T302)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84</v>
      </c>
      <c r="AT293" s="224" t="s">
        <v>77</v>
      </c>
      <c r="AU293" s="224" t="s">
        <v>84</v>
      </c>
      <c r="AY293" s="223" t="s">
        <v>181</v>
      </c>
      <c r="BK293" s="225">
        <f>SUM(BK294:BK302)</f>
        <v>0</v>
      </c>
    </row>
    <row r="294" s="2" customFormat="1" ht="24.15" customHeight="1">
      <c r="A294" s="39"/>
      <c r="B294" s="40"/>
      <c r="C294" s="228" t="s">
        <v>435</v>
      </c>
      <c r="D294" s="228" t="s">
        <v>183</v>
      </c>
      <c r="E294" s="229" t="s">
        <v>436</v>
      </c>
      <c r="F294" s="230" t="s">
        <v>437</v>
      </c>
      <c r="G294" s="231" t="s">
        <v>186</v>
      </c>
      <c r="H294" s="232">
        <v>87.427000000000007</v>
      </c>
      <c r="I294" s="233"/>
      <c r="J294" s="234">
        <f>ROUND(I294*H294,2)</f>
        <v>0</v>
      </c>
      <c r="K294" s="235"/>
      <c r="L294" s="45"/>
      <c r="M294" s="236" t="s">
        <v>1</v>
      </c>
      <c r="N294" s="237" t="s">
        <v>43</v>
      </c>
      <c r="O294" s="92"/>
      <c r="P294" s="238">
        <f>O294*H294</f>
        <v>0</v>
      </c>
      <c r="Q294" s="238">
        <v>0.23749000000000001</v>
      </c>
      <c r="R294" s="238">
        <f>Q294*H294</f>
        <v>20.763038230000003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187</v>
      </c>
      <c r="AT294" s="240" t="s">
        <v>183</v>
      </c>
      <c r="AU294" s="240" t="s">
        <v>86</v>
      </c>
      <c r="AY294" s="18" t="s">
        <v>181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84</v>
      </c>
      <c r="BK294" s="241">
        <f>ROUND(I294*H294,2)</f>
        <v>0</v>
      </c>
      <c r="BL294" s="18" t="s">
        <v>187</v>
      </c>
      <c r="BM294" s="240" t="s">
        <v>438</v>
      </c>
    </row>
    <row r="295" s="14" customFormat="1">
      <c r="A295" s="14"/>
      <c r="B295" s="254"/>
      <c r="C295" s="255"/>
      <c r="D295" s="244" t="s">
        <v>189</v>
      </c>
      <c r="E295" s="256" t="s">
        <v>1</v>
      </c>
      <c r="F295" s="257" t="s">
        <v>439</v>
      </c>
      <c r="G295" s="255"/>
      <c r="H295" s="256" t="s">
        <v>1</v>
      </c>
      <c r="I295" s="258"/>
      <c r="J295" s="255"/>
      <c r="K295" s="255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189</v>
      </c>
      <c r="AU295" s="263" t="s">
        <v>86</v>
      </c>
      <c r="AV295" s="14" t="s">
        <v>84</v>
      </c>
      <c r="AW295" s="14" t="s">
        <v>33</v>
      </c>
      <c r="AX295" s="14" t="s">
        <v>78</v>
      </c>
      <c r="AY295" s="263" t="s">
        <v>181</v>
      </c>
    </row>
    <row r="296" s="13" customFormat="1">
      <c r="A296" s="13"/>
      <c r="B296" s="242"/>
      <c r="C296" s="243"/>
      <c r="D296" s="244" t="s">
        <v>189</v>
      </c>
      <c r="E296" s="245" t="s">
        <v>1</v>
      </c>
      <c r="F296" s="246" t="s">
        <v>440</v>
      </c>
      <c r="G296" s="243"/>
      <c r="H296" s="247">
        <v>99.031999999999996</v>
      </c>
      <c r="I296" s="248"/>
      <c r="J296" s="243"/>
      <c r="K296" s="243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189</v>
      </c>
      <c r="AU296" s="253" t="s">
        <v>86</v>
      </c>
      <c r="AV296" s="13" t="s">
        <v>86</v>
      </c>
      <c r="AW296" s="13" t="s">
        <v>33</v>
      </c>
      <c r="AX296" s="13" t="s">
        <v>78</v>
      </c>
      <c r="AY296" s="253" t="s">
        <v>181</v>
      </c>
    </row>
    <row r="297" s="13" customFormat="1">
      <c r="A297" s="13"/>
      <c r="B297" s="242"/>
      <c r="C297" s="243"/>
      <c r="D297" s="244" t="s">
        <v>189</v>
      </c>
      <c r="E297" s="245" t="s">
        <v>1</v>
      </c>
      <c r="F297" s="246" t="s">
        <v>441</v>
      </c>
      <c r="G297" s="243"/>
      <c r="H297" s="247">
        <v>-10.105</v>
      </c>
      <c r="I297" s="248"/>
      <c r="J297" s="243"/>
      <c r="K297" s="243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189</v>
      </c>
      <c r="AU297" s="253" t="s">
        <v>86</v>
      </c>
      <c r="AV297" s="13" t="s">
        <v>86</v>
      </c>
      <c r="AW297" s="13" t="s">
        <v>33</v>
      </c>
      <c r="AX297" s="13" t="s">
        <v>78</v>
      </c>
      <c r="AY297" s="253" t="s">
        <v>181</v>
      </c>
    </row>
    <row r="298" s="13" customFormat="1">
      <c r="A298" s="13"/>
      <c r="B298" s="242"/>
      <c r="C298" s="243"/>
      <c r="D298" s="244" t="s">
        <v>189</v>
      </c>
      <c r="E298" s="245" t="s">
        <v>1</v>
      </c>
      <c r="F298" s="246" t="s">
        <v>442</v>
      </c>
      <c r="G298" s="243"/>
      <c r="H298" s="247">
        <v>-1.5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189</v>
      </c>
      <c r="AU298" s="253" t="s">
        <v>86</v>
      </c>
      <c r="AV298" s="13" t="s">
        <v>86</v>
      </c>
      <c r="AW298" s="13" t="s">
        <v>33</v>
      </c>
      <c r="AX298" s="13" t="s">
        <v>78</v>
      </c>
      <c r="AY298" s="253" t="s">
        <v>181</v>
      </c>
    </row>
    <row r="299" s="15" customFormat="1">
      <c r="A299" s="15"/>
      <c r="B299" s="264"/>
      <c r="C299" s="265"/>
      <c r="D299" s="244" t="s">
        <v>189</v>
      </c>
      <c r="E299" s="266" t="s">
        <v>1</v>
      </c>
      <c r="F299" s="267" t="s">
        <v>206</v>
      </c>
      <c r="G299" s="265"/>
      <c r="H299" s="268">
        <v>87.427000000000007</v>
      </c>
      <c r="I299" s="269"/>
      <c r="J299" s="265"/>
      <c r="K299" s="265"/>
      <c r="L299" s="270"/>
      <c r="M299" s="271"/>
      <c r="N299" s="272"/>
      <c r="O299" s="272"/>
      <c r="P299" s="272"/>
      <c r="Q299" s="272"/>
      <c r="R299" s="272"/>
      <c r="S299" s="272"/>
      <c r="T299" s="27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4" t="s">
        <v>189</v>
      </c>
      <c r="AU299" s="274" t="s">
        <v>86</v>
      </c>
      <c r="AV299" s="15" t="s">
        <v>187</v>
      </c>
      <c r="AW299" s="15" t="s">
        <v>33</v>
      </c>
      <c r="AX299" s="15" t="s">
        <v>84</v>
      </c>
      <c r="AY299" s="274" t="s">
        <v>181</v>
      </c>
    </row>
    <row r="300" s="2" customFormat="1" ht="16.5" customHeight="1">
      <c r="A300" s="39"/>
      <c r="B300" s="40"/>
      <c r="C300" s="228" t="s">
        <v>443</v>
      </c>
      <c r="D300" s="228" t="s">
        <v>183</v>
      </c>
      <c r="E300" s="229" t="s">
        <v>444</v>
      </c>
      <c r="F300" s="230" t="s">
        <v>445</v>
      </c>
      <c r="G300" s="231" t="s">
        <v>247</v>
      </c>
      <c r="H300" s="232">
        <v>73.629999999999995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43</v>
      </c>
      <c r="O300" s="92"/>
      <c r="P300" s="238">
        <f>O300*H300</f>
        <v>0</v>
      </c>
      <c r="Q300" s="238">
        <v>0.03091</v>
      </c>
      <c r="R300" s="238">
        <f>Q300*H300</f>
        <v>2.2759033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187</v>
      </c>
      <c r="AT300" s="240" t="s">
        <v>183</v>
      </c>
      <c r="AU300" s="240" t="s">
        <v>86</v>
      </c>
      <c r="AY300" s="18" t="s">
        <v>181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84</v>
      </c>
      <c r="BK300" s="241">
        <f>ROUND(I300*H300,2)</f>
        <v>0</v>
      </c>
      <c r="BL300" s="18" t="s">
        <v>187</v>
      </c>
      <c r="BM300" s="240" t="s">
        <v>446</v>
      </c>
    </row>
    <row r="301" s="14" customFormat="1">
      <c r="A301" s="14"/>
      <c r="B301" s="254"/>
      <c r="C301" s="255"/>
      <c r="D301" s="244" t="s">
        <v>189</v>
      </c>
      <c r="E301" s="256" t="s">
        <v>1</v>
      </c>
      <c r="F301" s="257" t="s">
        <v>447</v>
      </c>
      <c r="G301" s="255"/>
      <c r="H301" s="256" t="s">
        <v>1</v>
      </c>
      <c r="I301" s="258"/>
      <c r="J301" s="255"/>
      <c r="K301" s="255"/>
      <c r="L301" s="259"/>
      <c r="M301" s="260"/>
      <c r="N301" s="261"/>
      <c r="O301" s="261"/>
      <c r="P301" s="261"/>
      <c r="Q301" s="261"/>
      <c r="R301" s="261"/>
      <c r="S301" s="261"/>
      <c r="T301" s="26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3" t="s">
        <v>189</v>
      </c>
      <c r="AU301" s="263" t="s">
        <v>86</v>
      </c>
      <c r="AV301" s="14" t="s">
        <v>84</v>
      </c>
      <c r="AW301" s="14" t="s">
        <v>33</v>
      </c>
      <c r="AX301" s="14" t="s">
        <v>78</v>
      </c>
      <c r="AY301" s="263" t="s">
        <v>181</v>
      </c>
    </row>
    <row r="302" s="13" customFormat="1">
      <c r="A302" s="13"/>
      <c r="B302" s="242"/>
      <c r="C302" s="243"/>
      <c r="D302" s="244" t="s">
        <v>189</v>
      </c>
      <c r="E302" s="245" t="s">
        <v>1</v>
      </c>
      <c r="F302" s="246" t="s">
        <v>448</v>
      </c>
      <c r="G302" s="243"/>
      <c r="H302" s="247">
        <v>73.629999999999995</v>
      </c>
      <c r="I302" s="248"/>
      <c r="J302" s="243"/>
      <c r="K302" s="243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189</v>
      </c>
      <c r="AU302" s="253" t="s">
        <v>86</v>
      </c>
      <c r="AV302" s="13" t="s">
        <v>86</v>
      </c>
      <c r="AW302" s="13" t="s">
        <v>33</v>
      </c>
      <c r="AX302" s="13" t="s">
        <v>84</v>
      </c>
      <c r="AY302" s="253" t="s">
        <v>181</v>
      </c>
    </row>
    <row r="303" s="12" customFormat="1" ht="22.8" customHeight="1">
      <c r="A303" s="12"/>
      <c r="B303" s="212"/>
      <c r="C303" s="213"/>
      <c r="D303" s="214" t="s">
        <v>77</v>
      </c>
      <c r="E303" s="226" t="s">
        <v>419</v>
      </c>
      <c r="F303" s="226" t="s">
        <v>449</v>
      </c>
      <c r="G303" s="213"/>
      <c r="H303" s="213"/>
      <c r="I303" s="216"/>
      <c r="J303" s="227">
        <f>BK303</f>
        <v>0</v>
      </c>
      <c r="K303" s="213"/>
      <c r="L303" s="218"/>
      <c r="M303" s="219"/>
      <c r="N303" s="220"/>
      <c r="O303" s="220"/>
      <c r="P303" s="221">
        <f>SUM(P304:P324)</f>
        <v>0</v>
      </c>
      <c r="Q303" s="220"/>
      <c r="R303" s="221">
        <f>SUM(R304:R324)</f>
        <v>7.8413459100000003</v>
      </c>
      <c r="S303" s="220"/>
      <c r="T303" s="222">
        <f>SUM(T304:T324)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3" t="s">
        <v>84</v>
      </c>
      <c r="AT303" s="224" t="s">
        <v>77</v>
      </c>
      <c r="AU303" s="224" t="s">
        <v>84</v>
      </c>
      <c r="AY303" s="223" t="s">
        <v>181</v>
      </c>
      <c r="BK303" s="225">
        <f>SUM(BK304:BK324)</f>
        <v>0</v>
      </c>
    </row>
    <row r="304" s="2" customFormat="1" ht="16.5" customHeight="1">
      <c r="A304" s="39"/>
      <c r="B304" s="40"/>
      <c r="C304" s="228" t="s">
        <v>450</v>
      </c>
      <c r="D304" s="228" t="s">
        <v>183</v>
      </c>
      <c r="E304" s="229" t="s">
        <v>451</v>
      </c>
      <c r="F304" s="230" t="s">
        <v>452</v>
      </c>
      <c r="G304" s="231" t="s">
        <v>193</v>
      </c>
      <c r="H304" s="232">
        <v>2.8109999999999999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43</v>
      </c>
      <c r="O304" s="92"/>
      <c r="P304" s="238">
        <f>O304*H304</f>
        <v>0</v>
      </c>
      <c r="Q304" s="238">
        <v>2.5019800000000001</v>
      </c>
      <c r="R304" s="238">
        <f>Q304*H304</f>
        <v>7.0330657800000003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187</v>
      </c>
      <c r="AT304" s="240" t="s">
        <v>183</v>
      </c>
      <c r="AU304" s="240" t="s">
        <v>86</v>
      </c>
      <c r="AY304" s="18" t="s">
        <v>181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84</v>
      </c>
      <c r="BK304" s="241">
        <f>ROUND(I304*H304,2)</f>
        <v>0</v>
      </c>
      <c r="BL304" s="18" t="s">
        <v>187</v>
      </c>
      <c r="BM304" s="240" t="s">
        <v>453</v>
      </c>
    </row>
    <row r="305" s="14" customFormat="1">
      <c r="A305" s="14"/>
      <c r="B305" s="254"/>
      <c r="C305" s="255"/>
      <c r="D305" s="244" t="s">
        <v>189</v>
      </c>
      <c r="E305" s="256" t="s">
        <v>1</v>
      </c>
      <c r="F305" s="257" t="s">
        <v>454</v>
      </c>
      <c r="G305" s="255"/>
      <c r="H305" s="256" t="s">
        <v>1</v>
      </c>
      <c r="I305" s="258"/>
      <c r="J305" s="255"/>
      <c r="K305" s="255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189</v>
      </c>
      <c r="AU305" s="263" t="s">
        <v>86</v>
      </c>
      <c r="AV305" s="14" t="s">
        <v>84</v>
      </c>
      <c r="AW305" s="14" t="s">
        <v>33</v>
      </c>
      <c r="AX305" s="14" t="s">
        <v>78</v>
      </c>
      <c r="AY305" s="263" t="s">
        <v>181</v>
      </c>
    </row>
    <row r="306" s="14" customFormat="1">
      <c r="A306" s="14"/>
      <c r="B306" s="254"/>
      <c r="C306" s="255"/>
      <c r="D306" s="244" t="s">
        <v>189</v>
      </c>
      <c r="E306" s="256" t="s">
        <v>1</v>
      </c>
      <c r="F306" s="257" t="s">
        <v>455</v>
      </c>
      <c r="G306" s="255"/>
      <c r="H306" s="256" t="s">
        <v>1</v>
      </c>
      <c r="I306" s="258"/>
      <c r="J306" s="255"/>
      <c r="K306" s="255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189</v>
      </c>
      <c r="AU306" s="263" t="s">
        <v>86</v>
      </c>
      <c r="AV306" s="14" t="s">
        <v>84</v>
      </c>
      <c r="AW306" s="14" t="s">
        <v>33</v>
      </c>
      <c r="AX306" s="14" t="s">
        <v>78</v>
      </c>
      <c r="AY306" s="263" t="s">
        <v>181</v>
      </c>
    </row>
    <row r="307" s="13" customFormat="1">
      <c r="A307" s="13"/>
      <c r="B307" s="242"/>
      <c r="C307" s="243"/>
      <c r="D307" s="244" t="s">
        <v>189</v>
      </c>
      <c r="E307" s="245" t="s">
        <v>1</v>
      </c>
      <c r="F307" s="246" t="s">
        <v>456</v>
      </c>
      <c r="G307" s="243"/>
      <c r="H307" s="247">
        <v>2.3410000000000002</v>
      </c>
      <c r="I307" s="248"/>
      <c r="J307" s="243"/>
      <c r="K307" s="243"/>
      <c r="L307" s="249"/>
      <c r="M307" s="250"/>
      <c r="N307" s="251"/>
      <c r="O307" s="251"/>
      <c r="P307" s="251"/>
      <c r="Q307" s="251"/>
      <c r="R307" s="251"/>
      <c r="S307" s="251"/>
      <c r="T307" s="25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3" t="s">
        <v>189</v>
      </c>
      <c r="AU307" s="253" t="s">
        <v>86</v>
      </c>
      <c r="AV307" s="13" t="s">
        <v>86</v>
      </c>
      <c r="AW307" s="13" t="s">
        <v>33</v>
      </c>
      <c r="AX307" s="13" t="s">
        <v>78</v>
      </c>
      <c r="AY307" s="253" t="s">
        <v>181</v>
      </c>
    </row>
    <row r="308" s="13" customFormat="1">
      <c r="A308" s="13"/>
      <c r="B308" s="242"/>
      <c r="C308" s="243"/>
      <c r="D308" s="244" t="s">
        <v>189</v>
      </c>
      <c r="E308" s="245" t="s">
        <v>1</v>
      </c>
      <c r="F308" s="246" t="s">
        <v>457</v>
      </c>
      <c r="G308" s="243"/>
      <c r="H308" s="247">
        <v>-0.20799999999999999</v>
      </c>
      <c r="I308" s="248"/>
      <c r="J308" s="243"/>
      <c r="K308" s="243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189</v>
      </c>
      <c r="AU308" s="253" t="s">
        <v>86</v>
      </c>
      <c r="AV308" s="13" t="s">
        <v>86</v>
      </c>
      <c r="AW308" s="13" t="s">
        <v>33</v>
      </c>
      <c r="AX308" s="13" t="s">
        <v>78</v>
      </c>
      <c r="AY308" s="253" t="s">
        <v>181</v>
      </c>
    </row>
    <row r="309" s="13" customFormat="1">
      <c r="A309" s="13"/>
      <c r="B309" s="242"/>
      <c r="C309" s="243"/>
      <c r="D309" s="244" t="s">
        <v>189</v>
      </c>
      <c r="E309" s="245" t="s">
        <v>1</v>
      </c>
      <c r="F309" s="246" t="s">
        <v>458</v>
      </c>
      <c r="G309" s="243"/>
      <c r="H309" s="247">
        <v>0.67800000000000005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189</v>
      </c>
      <c r="AU309" s="253" t="s">
        <v>86</v>
      </c>
      <c r="AV309" s="13" t="s">
        <v>86</v>
      </c>
      <c r="AW309" s="13" t="s">
        <v>33</v>
      </c>
      <c r="AX309" s="13" t="s">
        <v>78</v>
      </c>
      <c r="AY309" s="253" t="s">
        <v>181</v>
      </c>
    </row>
    <row r="310" s="15" customFormat="1">
      <c r="A310" s="15"/>
      <c r="B310" s="264"/>
      <c r="C310" s="265"/>
      <c r="D310" s="244" t="s">
        <v>189</v>
      </c>
      <c r="E310" s="266" t="s">
        <v>1</v>
      </c>
      <c r="F310" s="267" t="s">
        <v>206</v>
      </c>
      <c r="G310" s="265"/>
      <c r="H310" s="268">
        <v>2.8109999999999999</v>
      </c>
      <c r="I310" s="269"/>
      <c r="J310" s="265"/>
      <c r="K310" s="265"/>
      <c r="L310" s="270"/>
      <c r="M310" s="271"/>
      <c r="N310" s="272"/>
      <c r="O310" s="272"/>
      <c r="P310" s="272"/>
      <c r="Q310" s="272"/>
      <c r="R310" s="272"/>
      <c r="S310" s="272"/>
      <c r="T310" s="27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4" t="s">
        <v>189</v>
      </c>
      <c r="AU310" s="274" t="s">
        <v>86</v>
      </c>
      <c r="AV310" s="15" t="s">
        <v>187</v>
      </c>
      <c r="AW310" s="15" t="s">
        <v>33</v>
      </c>
      <c r="AX310" s="15" t="s">
        <v>84</v>
      </c>
      <c r="AY310" s="274" t="s">
        <v>181</v>
      </c>
    </row>
    <row r="311" s="2" customFormat="1" ht="16.5" customHeight="1">
      <c r="A311" s="39"/>
      <c r="B311" s="40"/>
      <c r="C311" s="228" t="s">
        <v>459</v>
      </c>
      <c r="D311" s="228" t="s">
        <v>183</v>
      </c>
      <c r="E311" s="229" t="s">
        <v>460</v>
      </c>
      <c r="F311" s="230" t="s">
        <v>461</v>
      </c>
      <c r="G311" s="231" t="s">
        <v>186</v>
      </c>
      <c r="H311" s="232">
        <v>32.582999999999998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43</v>
      </c>
      <c r="O311" s="92"/>
      <c r="P311" s="238">
        <f>O311*H311</f>
        <v>0</v>
      </c>
      <c r="Q311" s="238">
        <v>0.011169999999999999</v>
      </c>
      <c r="R311" s="238">
        <f>Q311*H311</f>
        <v>0.36395210999999994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187</v>
      </c>
      <c r="AT311" s="240" t="s">
        <v>183</v>
      </c>
      <c r="AU311" s="240" t="s">
        <v>86</v>
      </c>
      <c r="AY311" s="18" t="s">
        <v>181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84</v>
      </c>
      <c r="BK311" s="241">
        <f>ROUND(I311*H311,2)</f>
        <v>0</v>
      </c>
      <c r="BL311" s="18" t="s">
        <v>187</v>
      </c>
      <c r="BM311" s="240" t="s">
        <v>462</v>
      </c>
    </row>
    <row r="312" s="14" customFormat="1">
      <c r="A312" s="14"/>
      <c r="B312" s="254"/>
      <c r="C312" s="255"/>
      <c r="D312" s="244" t="s">
        <v>189</v>
      </c>
      <c r="E312" s="256" t="s">
        <v>1</v>
      </c>
      <c r="F312" s="257" t="s">
        <v>455</v>
      </c>
      <c r="G312" s="255"/>
      <c r="H312" s="256" t="s">
        <v>1</v>
      </c>
      <c r="I312" s="258"/>
      <c r="J312" s="255"/>
      <c r="K312" s="255"/>
      <c r="L312" s="259"/>
      <c r="M312" s="260"/>
      <c r="N312" s="261"/>
      <c r="O312" s="261"/>
      <c r="P312" s="261"/>
      <c r="Q312" s="261"/>
      <c r="R312" s="261"/>
      <c r="S312" s="261"/>
      <c r="T312" s="26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3" t="s">
        <v>189</v>
      </c>
      <c r="AU312" s="263" t="s">
        <v>86</v>
      </c>
      <c r="AV312" s="14" t="s">
        <v>84</v>
      </c>
      <c r="AW312" s="14" t="s">
        <v>33</v>
      </c>
      <c r="AX312" s="14" t="s">
        <v>78</v>
      </c>
      <c r="AY312" s="263" t="s">
        <v>181</v>
      </c>
    </row>
    <row r="313" s="13" customFormat="1">
      <c r="A313" s="13"/>
      <c r="B313" s="242"/>
      <c r="C313" s="243"/>
      <c r="D313" s="244" t="s">
        <v>189</v>
      </c>
      <c r="E313" s="245" t="s">
        <v>1</v>
      </c>
      <c r="F313" s="246" t="s">
        <v>463</v>
      </c>
      <c r="G313" s="243"/>
      <c r="H313" s="247">
        <v>26.75</v>
      </c>
      <c r="I313" s="248"/>
      <c r="J313" s="243"/>
      <c r="K313" s="243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189</v>
      </c>
      <c r="AU313" s="253" t="s">
        <v>86</v>
      </c>
      <c r="AV313" s="13" t="s">
        <v>86</v>
      </c>
      <c r="AW313" s="13" t="s">
        <v>33</v>
      </c>
      <c r="AX313" s="13" t="s">
        <v>78</v>
      </c>
      <c r="AY313" s="253" t="s">
        <v>181</v>
      </c>
    </row>
    <row r="314" s="13" customFormat="1">
      <c r="A314" s="13"/>
      <c r="B314" s="242"/>
      <c r="C314" s="243"/>
      <c r="D314" s="244" t="s">
        <v>189</v>
      </c>
      <c r="E314" s="245" t="s">
        <v>1</v>
      </c>
      <c r="F314" s="246" t="s">
        <v>464</v>
      </c>
      <c r="G314" s="243"/>
      <c r="H314" s="247">
        <v>-2.375</v>
      </c>
      <c r="I314" s="248"/>
      <c r="J314" s="243"/>
      <c r="K314" s="243"/>
      <c r="L314" s="249"/>
      <c r="M314" s="250"/>
      <c r="N314" s="251"/>
      <c r="O314" s="251"/>
      <c r="P314" s="251"/>
      <c r="Q314" s="251"/>
      <c r="R314" s="251"/>
      <c r="S314" s="251"/>
      <c r="T314" s="25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3" t="s">
        <v>189</v>
      </c>
      <c r="AU314" s="253" t="s">
        <v>86</v>
      </c>
      <c r="AV314" s="13" t="s">
        <v>86</v>
      </c>
      <c r="AW314" s="13" t="s">
        <v>33</v>
      </c>
      <c r="AX314" s="13" t="s">
        <v>78</v>
      </c>
      <c r="AY314" s="253" t="s">
        <v>181</v>
      </c>
    </row>
    <row r="315" s="13" customFormat="1">
      <c r="A315" s="13"/>
      <c r="B315" s="242"/>
      <c r="C315" s="243"/>
      <c r="D315" s="244" t="s">
        <v>189</v>
      </c>
      <c r="E315" s="245" t="s">
        <v>1</v>
      </c>
      <c r="F315" s="246" t="s">
        <v>465</v>
      </c>
      <c r="G315" s="243"/>
      <c r="H315" s="247">
        <v>8.2080000000000002</v>
      </c>
      <c r="I315" s="248"/>
      <c r="J315" s="243"/>
      <c r="K315" s="243"/>
      <c r="L315" s="249"/>
      <c r="M315" s="250"/>
      <c r="N315" s="251"/>
      <c r="O315" s="251"/>
      <c r="P315" s="251"/>
      <c r="Q315" s="251"/>
      <c r="R315" s="251"/>
      <c r="S315" s="251"/>
      <c r="T315" s="25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3" t="s">
        <v>189</v>
      </c>
      <c r="AU315" s="253" t="s">
        <v>86</v>
      </c>
      <c r="AV315" s="13" t="s">
        <v>86</v>
      </c>
      <c r="AW315" s="13" t="s">
        <v>33</v>
      </c>
      <c r="AX315" s="13" t="s">
        <v>78</v>
      </c>
      <c r="AY315" s="253" t="s">
        <v>181</v>
      </c>
    </row>
    <row r="316" s="15" customFormat="1">
      <c r="A316" s="15"/>
      <c r="B316" s="264"/>
      <c r="C316" s="265"/>
      <c r="D316" s="244" t="s">
        <v>189</v>
      </c>
      <c r="E316" s="266" t="s">
        <v>1</v>
      </c>
      <c r="F316" s="267" t="s">
        <v>206</v>
      </c>
      <c r="G316" s="265"/>
      <c r="H316" s="268">
        <v>32.582999999999998</v>
      </c>
      <c r="I316" s="269"/>
      <c r="J316" s="265"/>
      <c r="K316" s="265"/>
      <c r="L316" s="270"/>
      <c r="M316" s="271"/>
      <c r="N316" s="272"/>
      <c r="O316" s="272"/>
      <c r="P316" s="272"/>
      <c r="Q316" s="272"/>
      <c r="R316" s="272"/>
      <c r="S316" s="272"/>
      <c r="T316" s="27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4" t="s">
        <v>189</v>
      </c>
      <c r="AU316" s="274" t="s">
        <v>86</v>
      </c>
      <c r="AV316" s="15" t="s">
        <v>187</v>
      </c>
      <c r="AW316" s="15" t="s">
        <v>33</v>
      </c>
      <c r="AX316" s="15" t="s">
        <v>84</v>
      </c>
      <c r="AY316" s="274" t="s">
        <v>181</v>
      </c>
    </row>
    <row r="317" s="2" customFormat="1" ht="16.5" customHeight="1">
      <c r="A317" s="39"/>
      <c r="B317" s="40"/>
      <c r="C317" s="228" t="s">
        <v>466</v>
      </c>
      <c r="D317" s="228" t="s">
        <v>183</v>
      </c>
      <c r="E317" s="229" t="s">
        <v>467</v>
      </c>
      <c r="F317" s="230" t="s">
        <v>468</v>
      </c>
      <c r="G317" s="231" t="s">
        <v>186</v>
      </c>
      <c r="H317" s="232">
        <v>32.582999999999998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43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187</v>
      </c>
      <c r="AT317" s="240" t="s">
        <v>183</v>
      </c>
      <c r="AU317" s="240" t="s">
        <v>86</v>
      </c>
      <c r="AY317" s="18" t="s">
        <v>181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84</v>
      </c>
      <c r="BK317" s="241">
        <f>ROUND(I317*H317,2)</f>
        <v>0</v>
      </c>
      <c r="BL317" s="18" t="s">
        <v>187</v>
      </c>
      <c r="BM317" s="240" t="s">
        <v>469</v>
      </c>
    </row>
    <row r="318" s="2" customFormat="1" ht="16.5" customHeight="1">
      <c r="A318" s="39"/>
      <c r="B318" s="40"/>
      <c r="C318" s="228" t="s">
        <v>470</v>
      </c>
      <c r="D318" s="228" t="s">
        <v>183</v>
      </c>
      <c r="E318" s="229" t="s">
        <v>471</v>
      </c>
      <c r="F318" s="230" t="s">
        <v>472</v>
      </c>
      <c r="G318" s="231" t="s">
        <v>235</v>
      </c>
      <c r="H318" s="232">
        <v>0.42199999999999999</v>
      </c>
      <c r="I318" s="233"/>
      <c r="J318" s="234">
        <f>ROUND(I318*H318,2)</f>
        <v>0</v>
      </c>
      <c r="K318" s="235"/>
      <c r="L318" s="45"/>
      <c r="M318" s="236" t="s">
        <v>1</v>
      </c>
      <c r="N318" s="237" t="s">
        <v>43</v>
      </c>
      <c r="O318" s="92"/>
      <c r="P318" s="238">
        <f>O318*H318</f>
        <v>0</v>
      </c>
      <c r="Q318" s="238">
        <v>1.05291</v>
      </c>
      <c r="R318" s="238">
        <f>Q318*H318</f>
        <v>0.44432801999999999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187</v>
      </c>
      <c r="AT318" s="240" t="s">
        <v>183</v>
      </c>
      <c r="AU318" s="240" t="s">
        <v>86</v>
      </c>
      <c r="AY318" s="18" t="s">
        <v>181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84</v>
      </c>
      <c r="BK318" s="241">
        <f>ROUND(I318*H318,2)</f>
        <v>0</v>
      </c>
      <c r="BL318" s="18" t="s">
        <v>187</v>
      </c>
      <c r="BM318" s="240" t="s">
        <v>473</v>
      </c>
    </row>
    <row r="319" s="14" customFormat="1">
      <c r="A319" s="14"/>
      <c r="B319" s="254"/>
      <c r="C319" s="255"/>
      <c r="D319" s="244" t="s">
        <v>189</v>
      </c>
      <c r="E319" s="256" t="s">
        <v>1</v>
      </c>
      <c r="F319" s="257" t="s">
        <v>474</v>
      </c>
      <c r="G319" s="255"/>
      <c r="H319" s="256" t="s">
        <v>1</v>
      </c>
      <c r="I319" s="258"/>
      <c r="J319" s="255"/>
      <c r="K319" s="255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189</v>
      </c>
      <c r="AU319" s="263" t="s">
        <v>86</v>
      </c>
      <c r="AV319" s="14" t="s">
        <v>84</v>
      </c>
      <c r="AW319" s="14" t="s">
        <v>33</v>
      </c>
      <c r="AX319" s="14" t="s">
        <v>78</v>
      </c>
      <c r="AY319" s="263" t="s">
        <v>181</v>
      </c>
    </row>
    <row r="320" s="14" customFormat="1">
      <c r="A320" s="14"/>
      <c r="B320" s="254"/>
      <c r="C320" s="255"/>
      <c r="D320" s="244" t="s">
        <v>189</v>
      </c>
      <c r="E320" s="256" t="s">
        <v>1</v>
      </c>
      <c r="F320" s="257" t="s">
        <v>455</v>
      </c>
      <c r="G320" s="255"/>
      <c r="H320" s="256" t="s">
        <v>1</v>
      </c>
      <c r="I320" s="258"/>
      <c r="J320" s="255"/>
      <c r="K320" s="255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189</v>
      </c>
      <c r="AU320" s="263" t="s">
        <v>86</v>
      </c>
      <c r="AV320" s="14" t="s">
        <v>84</v>
      </c>
      <c r="AW320" s="14" t="s">
        <v>33</v>
      </c>
      <c r="AX320" s="14" t="s">
        <v>78</v>
      </c>
      <c r="AY320" s="263" t="s">
        <v>181</v>
      </c>
    </row>
    <row r="321" s="13" customFormat="1">
      <c r="A321" s="13"/>
      <c r="B321" s="242"/>
      <c r="C321" s="243"/>
      <c r="D321" s="244" t="s">
        <v>189</v>
      </c>
      <c r="E321" s="245" t="s">
        <v>1</v>
      </c>
      <c r="F321" s="246" t="s">
        <v>475</v>
      </c>
      <c r="G321" s="243"/>
      <c r="H321" s="247">
        <v>0.35099999999999998</v>
      </c>
      <c r="I321" s="248"/>
      <c r="J321" s="243"/>
      <c r="K321" s="243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189</v>
      </c>
      <c r="AU321" s="253" t="s">
        <v>86</v>
      </c>
      <c r="AV321" s="13" t="s">
        <v>86</v>
      </c>
      <c r="AW321" s="13" t="s">
        <v>33</v>
      </c>
      <c r="AX321" s="13" t="s">
        <v>78</v>
      </c>
      <c r="AY321" s="253" t="s">
        <v>181</v>
      </c>
    </row>
    <row r="322" s="13" customFormat="1">
      <c r="A322" s="13"/>
      <c r="B322" s="242"/>
      <c r="C322" s="243"/>
      <c r="D322" s="244" t="s">
        <v>189</v>
      </c>
      <c r="E322" s="245" t="s">
        <v>1</v>
      </c>
      <c r="F322" s="246" t="s">
        <v>476</v>
      </c>
      <c r="G322" s="243"/>
      <c r="H322" s="247">
        <v>-0.031</v>
      </c>
      <c r="I322" s="248"/>
      <c r="J322" s="243"/>
      <c r="K322" s="243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189</v>
      </c>
      <c r="AU322" s="253" t="s">
        <v>86</v>
      </c>
      <c r="AV322" s="13" t="s">
        <v>86</v>
      </c>
      <c r="AW322" s="13" t="s">
        <v>33</v>
      </c>
      <c r="AX322" s="13" t="s">
        <v>78</v>
      </c>
      <c r="AY322" s="253" t="s">
        <v>181</v>
      </c>
    </row>
    <row r="323" s="13" customFormat="1">
      <c r="A323" s="13"/>
      <c r="B323" s="242"/>
      <c r="C323" s="243"/>
      <c r="D323" s="244" t="s">
        <v>189</v>
      </c>
      <c r="E323" s="245" t="s">
        <v>1</v>
      </c>
      <c r="F323" s="246" t="s">
        <v>477</v>
      </c>
      <c r="G323" s="243"/>
      <c r="H323" s="247">
        <v>0.10199999999999999</v>
      </c>
      <c r="I323" s="248"/>
      <c r="J323" s="243"/>
      <c r="K323" s="243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189</v>
      </c>
      <c r="AU323" s="253" t="s">
        <v>86</v>
      </c>
      <c r="AV323" s="13" t="s">
        <v>86</v>
      </c>
      <c r="AW323" s="13" t="s">
        <v>33</v>
      </c>
      <c r="AX323" s="13" t="s">
        <v>78</v>
      </c>
      <c r="AY323" s="253" t="s">
        <v>181</v>
      </c>
    </row>
    <row r="324" s="15" customFormat="1">
      <c r="A324" s="15"/>
      <c r="B324" s="264"/>
      <c r="C324" s="265"/>
      <c r="D324" s="244" t="s">
        <v>189</v>
      </c>
      <c r="E324" s="266" t="s">
        <v>1</v>
      </c>
      <c r="F324" s="267" t="s">
        <v>206</v>
      </c>
      <c r="G324" s="265"/>
      <c r="H324" s="268">
        <v>0.42199999999999999</v>
      </c>
      <c r="I324" s="269"/>
      <c r="J324" s="265"/>
      <c r="K324" s="265"/>
      <c r="L324" s="270"/>
      <c r="M324" s="271"/>
      <c r="N324" s="272"/>
      <c r="O324" s="272"/>
      <c r="P324" s="272"/>
      <c r="Q324" s="272"/>
      <c r="R324" s="272"/>
      <c r="S324" s="272"/>
      <c r="T324" s="27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4" t="s">
        <v>189</v>
      </c>
      <c r="AU324" s="274" t="s">
        <v>86</v>
      </c>
      <c r="AV324" s="15" t="s">
        <v>187</v>
      </c>
      <c r="AW324" s="15" t="s">
        <v>33</v>
      </c>
      <c r="AX324" s="15" t="s">
        <v>84</v>
      </c>
      <c r="AY324" s="274" t="s">
        <v>181</v>
      </c>
    </row>
    <row r="325" s="12" customFormat="1" ht="22.8" customHeight="1">
      <c r="A325" s="12"/>
      <c r="B325" s="212"/>
      <c r="C325" s="213"/>
      <c r="D325" s="214" t="s">
        <v>77</v>
      </c>
      <c r="E325" s="226" t="s">
        <v>478</v>
      </c>
      <c r="F325" s="226" t="s">
        <v>479</v>
      </c>
      <c r="G325" s="213"/>
      <c r="H325" s="213"/>
      <c r="I325" s="216"/>
      <c r="J325" s="227">
        <f>BK325</f>
        <v>0</v>
      </c>
      <c r="K325" s="213"/>
      <c r="L325" s="218"/>
      <c r="M325" s="219"/>
      <c r="N325" s="220"/>
      <c r="O325" s="220"/>
      <c r="P325" s="221">
        <f>SUM(P326:P367)</f>
        <v>0</v>
      </c>
      <c r="Q325" s="220"/>
      <c r="R325" s="221">
        <f>SUM(R326:R367)</f>
        <v>3.2087060700000003</v>
      </c>
      <c r="S325" s="220"/>
      <c r="T325" s="222">
        <f>SUM(T326:T367)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84</v>
      </c>
      <c r="AT325" s="224" t="s">
        <v>77</v>
      </c>
      <c r="AU325" s="224" t="s">
        <v>84</v>
      </c>
      <c r="AY325" s="223" t="s">
        <v>181</v>
      </c>
      <c r="BK325" s="225">
        <f>SUM(BK326:BK367)</f>
        <v>0</v>
      </c>
    </row>
    <row r="326" s="2" customFormat="1" ht="16.5" customHeight="1">
      <c r="A326" s="39"/>
      <c r="B326" s="40"/>
      <c r="C326" s="228" t="s">
        <v>480</v>
      </c>
      <c r="D326" s="228" t="s">
        <v>183</v>
      </c>
      <c r="E326" s="229" t="s">
        <v>481</v>
      </c>
      <c r="F326" s="230" t="s">
        <v>482</v>
      </c>
      <c r="G326" s="231" t="s">
        <v>186</v>
      </c>
      <c r="H326" s="232">
        <v>275.827</v>
      </c>
      <c r="I326" s="233"/>
      <c r="J326" s="234">
        <f>ROUND(I326*H326,2)</f>
        <v>0</v>
      </c>
      <c r="K326" s="235"/>
      <c r="L326" s="45"/>
      <c r="M326" s="236" t="s">
        <v>1</v>
      </c>
      <c r="N326" s="237" t="s">
        <v>43</v>
      </c>
      <c r="O326" s="92"/>
      <c r="P326" s="238">
        <f>O326*H326</f>
        <v>0</v>
      </c>
      <c r="Q326" s="238">
        <v>0.00025999999999999998</v>
      </c>
      <c r="R326" s="238">
        <f>Q326*H326</f>
        <v>0.07171501999999999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187</v>
      </c>
      <c r="AT326" s="240" t="s">
        <v>183</v>
      </c>
      <c r="AU326" s="240" t="s">
        <v>86</v>
      </c>
      <c r="AY326" s="18" t="s">
        <v>181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84</v>
      </c>
      <c r="BK326" s="241">
        <f>ROUND(I326*H326,2)</f>
        <v>0</v>
      </c>
      <c r="BL326" s="18" t="s">
        <v>187</v>
      </c>
      <c r="BM326" s="240" t="s">
        <v>483</v>
      </c>
    </row>
    <row r="327" s="13" customFormat="1">
      <c r="A327" s="13"/>
      <c r="B327" s="242"/>
      <c r="C327" s="243"/>
      <c r="D327" s="244" t="s">
        <v>189</v>
      </c>
      <c r="E327" s="245" t="s">
        <v>1</v>
      </c>
      <c r="F327" s="246" t="s">
        <v>484</v>
      </c>
      <c r="G327" s="243"/>
      <c r="H327" s="247">
        <v>275.827</v>
      </c>
      <c r="I327" s="248"/>
      <c r="J327" s="243"/>
      <c r="K327" s="243"/>
      <c r="L327" s="249"/>
      <c r="M327" s="250"/>
      <c r="N327" s="251"/>
      <c r="O327" s="251"/>
      <c r="P327" s="251"/>
      <c r="Q327" s="251"/>
      <c r="R327" s="251"/>
      <c r="S327" s="251"/>
      <c r="T327" s="25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3" t="s">
        <v>189</v>
      </c>
      <c r="AU327" s="253" t="s">
        <v>86</v>
      </c>
      <c r="AV327" s="13" t="s">
        <v>86</v>
      </c>
      <c r="AW327" s="13" t="s">
        <v>33</v>
      </c>
      <c r="AX327" s="13" t="s">
        <v>84</v>
      </c>
      <c r="AY327" s="253" t="s">
        <v>181</v>
      </c>
    </row>
    <row r="328" s="2" customFormat="1" ht="21.75" customHeight="1">
      <c r="A328" s="39"/>
      <c r="B328" s="40"/>
      <c r="C328" s="228" t="s">
        <v>485</v>
      </c>
      <c r="D328" s="228" t="s">
        <v>183</v>
      </c>
      <c r="E328" s="229" t="s">
        <v>486</v>
      </c>
      <c r="F328" s="230" t="s">
        <v>487</v>
      </c>
      <c r="G328" s="231" t="s">
        <v>186</v>
      </c>
      <c r="H328" s="232">
        <v>21.652000000000001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43</v>
      </c>
      <c r="O328" s="92"/>
      <c r="P328" s="238">
        <f>O328*H328</f>
        <v>0</v>
      </c>
      <c r="Q328" s="238">
        <v>0.015400000000000001</v>
      </c>
      <c r="R328" s="238">
        <f>Q328*H328</f>
        <v>0.33344080000000004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187</v>
      </c>
      <c r="AT328" s="240" t="s">
        <v>183</v>
      </c>
      <c r="AU328" s="240" t="s">
        <v>86</v>
      </c>
      <c r="AY328" s="18" t="s">
        <v>181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84</v>
      </c>
      <c r="BK328" s="241">
        <f>ROUND(I328*H328,2)</f>
        <v>0</v>
      </c>
      <c r="BL328" s="18" t="s">
        <v>187</v>
      </c>
      <c r="BM328" s="240" t="s">
        <v>488</v>
      </c>
    </row>
    <row r="329" s="14" customFormat="1">
      <c r="A329" s="14"/>
      <c r="B329" s="254"/>
      <c r="C329" s="255"/>
      <c r="D329" s="244" t="s">
        <v>189</v>
      </c>
      <c r="E329" s="256" t="s">
        <v>1</v>
      </c>
      <c r="F329" s="257" t="s">
        <v>489</v>
      </c>
      <c r="G329" s="255"/>
      <c r="H329" s="256" t="s">
        <v>1</v>
      </c>
      <c r="I329" s="258"/>
      <c r="J329" s="255"/>
      <c r="K329" s="255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189</v>
      </c>
      <c r="AU329" s="263" t="s">
        <v>86</v>
      </c>
      <c r="AV329" s="14" t="s">
        <v>84</v>
      </c>
      <c r="AW329" s="14" t="s">
        <v>33</v>
      </c>
      <c r="AX329" s="14" t="s">
        <v>78</v>
      </c>
      <c r="AY329" s="263" t="s">
        <v>181</v>
      </c>
    </row>
    <row r="330" s="14" customFormat="1">
      <c r="A330" s="14"/>
      <c r="B330" s="254"/>
      <c r="C330" s="255"/>
      <c r="D330" s="244" t="s">
        <v>189</v>
      </c>
      <c r="E330" s="256" t="s">
        <v>1</v>
      </c>
      <c r="F330" s="257" t="s">
        <v>490</v>
      </c>
      <c r="G330" s="255"/>
      <c r="H330" s="256" t="s">
        <v>1</v>
      </c>
      <c r="I330" s="258"/>
      <c r="J330" s="255"/>
      <c r="K330" s="255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189</v>
      </c>
      <c r="AU330" s="263" t="s">
        <v>86</v>
      </c>
      <c r="AV330" s="14" t="s">
        <v>84</v>
      </c>
      <c r="AW330" s="14" t="s">
        <v>33</v>
      </c>
      <c r="AX330" s="14" t="s">
        <v>78</v>
      </c>
      <c r="AY330" s="263" t="s">
        <v>181</v>
      </c>
    </row>
    <row r="331" s="13" customFormat="1">
      <c r="A331" s="13"/>
      <c r="B331" s="242"/>
      <c r="C331" s="243"/>
      <c r="D331" s="244" t="s">
        <v>189</v>
      </c>
      <c r="E331" s="245" t="s">
        <v>1</v>
      </c>
      <c r="F331" s="246" t="s">
        <v>491</v>
      </c>
      <c r="G331" s="243"/>
      <c r="H331" s="247">
        <v>9.8219999999999992</v>
      </c>
      <c r="I331" s="248"/>
      <c r="J331" s="243"/>
      <c r="K331" s="243"/>
      <c r="L331" s="249"/>
      <c r="M331" s="250"/>
      <c r="N331" s="251"/>
      <c r="O331" s="251"/>
      <c r="P331" s="251"/>
      <c r="Q331" s="251"/>
      <c r="R331" s="251"/>
      <c r="S331" s="251"/>
      <c r="T331" s="25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3" t="s">
        <v>189</v>
      </c>
      <c r="AU331" s="253" t="s">
        <v>86</v>
      </c>
      <c r="AV331" s="13" t="s">
        <v>86</v>
      </c>
      <c r="AW331" s="13" t="s">
        <v>33</v>
      </c>
      <c r="AX331" s="13" t="s">
        <v>78</v>
      </c>
      <c r="AY331" s="253" t="s">
        <v>181</v>
      </c>
    </row>
    <row r="332" s="13" customFormat="1">
      <c r="A332" s="13"/>
      <c r="B332" s="242"/>
      <c r="C332" s="243"/>
      <c r="D332" s="244" t="s">
        <v>189</v>
      </c>
      <c r="E332" s="245" t="s">
        <v>1</v>
      </c>
      <c r="F332" s="246" t="s">
        <v>492</v>
      </c>
      <c r="G332" s="243"/>
      <c r="H332" s="247">
        <v>11.83</v>
      </c>
      <c r="I332" s="248"/>
      <c r="J332" s="243"/>
      <c r="K332" s="243"/>
      <c r="L332" s="249"/>
      <c r="M332" s="250"/>
      <c r="N332" s="251"/>
      <c r="O332" s="251"/>
      <c r="P332" s="251"/>
      <c r="Q332" s="251"/>
      <c r="R332" s="251"/>
      <c r="S332" s="251"/>
      <c r="T332" s="25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3" t="s">
        <v>189</v>
      </c>
      <c r="AU332" s="253" t="s">
        <v>86</v>
      </c>
      <c r="AV332" s="13" t="s">
        <v>86</v>
      </c>
      <c r="AW332" s="13" t="s">
        <v>33</v>
      </c>
      <c r="AX332" s="13" t="s">
        <v>78</v>
      </c>
      <c r="AY332" s="253" t="s">
        <v>181</v>
      </c>
    </row>
    <row r="333" s="15" customFormat="1">
      <c r="A333" s="15"/>
      <c r="B333" s="264"/>
      <c r="C333" s="265"/>
      <c r="D333" s="244" t="s">
        <v>189</v>
      </c>
      <c r="E333" s="266" t="s">
        <v>1</v>
      </c>
      <c r="F333" s="267" t="s">
        <v>206</v>
      </c>
      <c r="G333" s="265"/>
      <c r="H333" s="268">
        <v>21.652000000000001</v>
      </c>
      <c r="I333" s="269"/>
      <c r="J333" s="265"/>
      <c r="K333" s="265"/>
      <c r="L333" s="270"/>
      <c r="M333" s="271"/>
      <c r="N333" s="272"/>
      <c r="O333" s="272"/>
      <c r="P333" s="272"/>
      <c r="Q333" s="272"/>
      <c r="R333" s="272"/>
      <c r="S333" s="272"/>
      <c r="T333" s="27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4" t="s">
        <v>189</v>
      </c>
      <c r="AU333" s="274" t="s">
        <v>86</v>
      </c>
      <c r="AV333" s="15" t="s">
        <v>187</v>
      </c>
      <c r="AW333" s="15" t="s">
        <v>33</v>
      </c>
      <c r="AX333" s="15" t="s">
        <v>84</v>
      </c>
      <c r="AY333" s="274" t="s">
        <v>181</v>
      </c>
    </row>
    <row r="334" s="2" customFormat="1" ht="16.5" customHeight="1">
      <c r="A334" s="39"/>
      <c r="B334" s="40"/>
      <c r="C334" s="228" t="s">
        <v>493</v>
      </c>
      <c r="D334" s="228" t="s">
        <v>183</v>
      </c>
      <c r="E334" s="229" t="s">
        <v>494</v>
      </c>
      <c r="F334" s="230" t="s">
        <v>495</v>
      </c>
      <c r="G334" s="231" t="s">
        <v>186</v>
      </c>
      <c r="H334" s="232">
        <v>254.17500000000001</v>
      </c>
      <c r="I334" s="233"/>
      <c r="J334" s="234">
        <f>ROUND(I334*H334,2)</f>
        <v>0</v>
      </c>
      <c r="K334" s="235"/>
      <c r="L334" s="45"/>
      <c r="M334" s="236" t="s">
        <v>1</v>
      </c>
      <c r="N334" s="237" t="s">
        <v>43</v>
      </c>
      <c r="O334" s="92"/>
      <c r="P334" s="238">
        <f>O334*H334</f>
        <v>0</v>
      </c>
      <c r="Q334" s="238">
        <v>0.01103</v>
      </c>
      <c r="R334" s="238">
        <f>Q334*H334</f>
        <v>2.8035502500000002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187</v>
      </c>
      <c r="AT334" s="240" t="s">
        <v>183</v>
      </c>
      <c r="AU334" s="240" t="s">
        <v>86</v>
      </c>
      <c r="AY334" s="18" t="s">
        <v>181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84</v>
      </c>
      <c r="BK334" s="241">
        <f>ROUND(I334*H334,2)</f>
        <v>0</v>
      </c>
      <c r="BL334" s="18" t="s">
        <v>187</v>
      </c>
      <c r="BM334" s="240" t="s">
        <v>496</v>
      </c>
    </row>
    <row r="335" s="14" customFormat="1">
      <c r="A335" s="14"/>
      <c r="B335" s="254"/>
      <c r="C335" s="255"/>
      <c r="D335" s="244" t="s">
        <v>189</v>
      </c>
      <c r="E335" s="256" t="s">
        <v>1</v>
      </c>
      <c r="F335" s="257" t="s">
        <v>497</v>
      </c>
      <c r="G335" s="255"/>
      <c r="H335" s="256" t="s">
        <v>1</v>
      </c>
      <c r="I335" s="258"/>
      <c r="J335" s="255"/>
      <c r="K335" s="255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189</v>
      </c>
      <c r="AU335" s="263" t="s">
        <v>86</v>
      </c>
      <c r="AV335" s="14" t="s">
        <v>84</v>
      </c>
      <c r="AW335" s="14" t="s">
        <v>33</v>
      </c>
      <c r="AX335" s="14" t="s">
        <v>78</v>
      </c>
      <c r="AY335" s="263" t="s">
        <v>181</v>
      </c>
    </row>
    <row r="336" s="13" customFormat="1">
      <c r="A336" s="13"/>
      <c r="B336" s="242"/>
      <c r="C336" s="243"/>
      <c r="D336" s="244" t="s">
        <v>189</v>
      </c>
      <c r="E336" s="245" t="s">
        <v>1</v>
      </c>
      <c r="F336" s="246" t="s">
        <v>498</v>
      </c>
      <c r="G336" s="243"/>
      <c r="H336" s="247">
        <v>43.685000000000002</v>
      </c>
      <c r="I336" s="248"/>
      <c r="J336" s="243"/>
      <c r="K336" s="243"/>
      <c r="L336" s="249"/>
      <c r="M336" s="250"/>
      <c r="N336" s="251"/>
      <c r="O336" s="251"/>
      <c r="P336" s="251"/>
      <c r="Q336" s="251"/>
      <c r="R336" s="251"/>
      <c r="S336" s="251"/>
      <c r="T336" s="25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3" t="s">
        <v>189</v>
      </c>
      <c r="AU336" s="253" t="s">
        <v>86</v>
      </c>
      <c r="AV336" s="13" t="s">
        <v>86</v>
      </c>
      <c r="AW336" s="13" t="s">
        <v>33</v>
      </c>
      <c r="AX336" s="13" t="s">
        <v>78</v>
      </c>
      <c r="AY336" s="253" t="s">
        <v>181</v>
      </c>
    </row>
    <row r="337" s="13" customFormat="1">
      <c r="A337" s="13"/>
      <c r="B337" s="242"/>
      <c r="C337" s="243"/>
      <c r="D337" s="244" t="s">
        <v>189</v>
      </c>
      <c r="E337" s="245" t="s">
        <v>1</v>
      </c>
      <c r="F337" s="246" t="s">
        <v>499</v>
      </c>
      <c r="G337" s="243"/>
      <c r="H337" s="247">
        <v>-14.007999999999999</v>
      </c>
      <c r="I337" s="248"/>
      <c r="J337" s="243"/>
      <c r="K337" s="243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189</v>
      </c>
      <c r="AU337" s="253" t="s">
        <v>86</v>
      </c>
      <c r="AV337" s="13" t="s">
        <v>86</v>
      </c>
      <c r="AW337" s="13" t="s">
        <v>33</v>
      </c>
      <c r="AX337" s="13" t="s">
        <v>78</v>
      </c>
      <c r="AY337" s="253" t="s">
        <v>181</v>
      </c>
    </row>
    <row r="338" s="13" customFormat="1">
      <c r="A338" s="13"/>
      <c r="B338" s="242"/>
      <c r="C338" s="243"/>
      <c r="D338" s="244" t="s">
        <v>189</v>
      </c>
      <c r="E338" s="245" t="s">
        <v>1</v>
      </c>
      <c r="F338" s="246" t="s">
        <v>500</v>
      </c>
      <c r="G338" s="243"/>
      <c r="H338" s="247">
        <v>42.515999999999998</v>
      </c>
      <c r="I338" s="248"/>
      <c r="J338" s="243"/>
      <c r="K338" s="243"/>
      <c r="L338" s="249"/>
      <c r="M338" s="250"/>
      <c r="N338" s="251"/>
      <c r="O338" s="251"/>
      <c r="P338" s="251"/>
      <c r="Q338" s="251"/>
      <c r="R338" s="251"/>
      <c r="S338" s="251"/>
      <c r="T338" s="25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3" t="s">
        <v>189</v>
      </c>
      <c r="AU338" s="253" t="s">
        <v>86</v>
      </c>
      <c r="AV338" s="13" t="s">
        <v>86</v>
      </c>
      <c r="AW338" s="13" t="s">
        <v>33</v>
      </c>
      <c r="AX338" s="13" t="s">
        <v>78</v>
      </c>
      <c r="AY338" s="253" t="s">
        <v>181</v>
      </c>
    </row>
    <row r="339" s="13" customFormat="1">
      <c r="A339" s="13"/>
      <c r="B339" s="242"/>
      <c r="C339" s="243"/>
      <c r="D339" s="244" t="s">
        <v>189</v>
      </c>
      <c r="E339" s="245" t="s">
        <v>1</v>
      </c>
      <c r="F339" s="246" t="s">
        <v>501</v>
      </c>
      <c r="G339" s="243"/>
      <c r="H339" s="247">
        <v>-7.9379999999999997</v>
      </c>
      <c r="I339" s="248"/>
      <c r="J339" s="243"/>
      <c r="K339" s="243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189</v>
      </c>
      <c r="AU339" s="253" t="s">
        <v>86</v>
      </c>
      <c r="AV339" s="13" t="s">
        <v>86</v>
      </c>
      <c r="AW339" s="13" t="s">
        <v>33</v>
      </c>
      <c r="AX339" s="13" t="s">
        <v>78</v>
      </c>
      <c r="AY339" s="253" t="s">
        <v>181</v>
      </c>
    </row>
    <row r="340" s="13" customFormat="1">
      <c r="A340" s="13"/>
      <c r="B340" s="242"/>
      <c r="C340" s="243"/>
      <c r="D340" s="244" t="s">
        <v>189</v>
      </c>
      <c r="E340" s="245" t="s">
        <v>1</v>
      </c>
      <c r="F340" s="246" t="s">
        <v>502</v>
      </c>
      <c r="G340" s="243"/>
      <c r="H340" s="247">
        <v>46.097999999999999</v>
      </c>
      <c r="I340" s="248"/>
      <c r="J340" s="243"/>
      <c r="K340" s="243"/>
      <c r="L340" s="249"/>
      <c r="M340" s="250"/>
      <c r="N340" s="251"/>
      <c r="O340" s="251"/>
      <c r="P340" s="251"/>
      <c r="Q340" s="251"/>
      <c r="R340" s="251"/>
      <c r="S340" s="251"/>
      <c r="T340" s="25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3" t="s">
        <v>189</v>
      </c>
      <c r="AU340" s="253" t="s">
        <v>86</v>
      </c>
      <c r="AV340" s="13" t="s">
        <v>86</v>
      </c>
      <c r="AW340" s="13" t="s">
        <v>33</v>
      </c>
      <c r="AX340" s="13" t="s">
        <v>78</v>
      </c>
      <c r="AY340" s="253" t="s">
        <v>181</v>
      </c>
    </row>
    <row r="341" s="13" customFormat="1">
      <c r="A341" s="13"/>
      <c r="B341" s="242"/>
      <c r="C341" s="243"/>
      <c r="D341" s="244" t="s">
        <v>189</v>
      </c>
      <c r="E341" s="245" t="s">
        <v>1</v>
      </c>
      <c r="F341" s="246" t="s">
        <v>503</v>
      </c>
      <c r="G341" s="243"/>
      <c r="H341" s="247">
        <v>-6.9850000000000003</v>
      </c>
      <c r="I341" s="248"/>
      <c r="J341" s="243"/>
      <c r="K341" s="243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189</v>
      </c>
      <c r="AU341" s="253" t="s">
        <v>86</v>
      </c>
      <c r="AV341" s="13" t="s">
        <v>86</v>
      </c>
      <c r="AW341" s="13" t="s">
        <v>33</v>
      </c>
      <c r="AX341" s="13" t="s">
        <v>78</v>
      </c>
      <c r="AY341" s="253" t="s">
        <v>181</v>
      </c>
    </row>
    <row r="342" s="13" customFormat="1">
      <c r="A342" s="13"/>
      <c r="B342" s="242"/>
      <c r="C342" s="243"/>
      <c r="D342" s="244" t="s">
        <v>189</v>
      </c>
      <c r="E342" s="245" t="s">
        <v>1</v>
      </c>
      <c r="F342" s="246" t="s">
        <v>504</v>
      </c>
      <c r="G342" s="243"/>
      <c r="H342" s="247">
        <v>9.8719999999999999</v>
      </c>
      <c r="I342" s="248"/>
      <c r="J342" s="243"/>
      <c r="K342" s="243"/>
      <c r="L342" s="249"/>
      <c r="M342" s="250"/>
      <c r="N342" s="251"/>
      <c r="O342" s="251"/>
      <c r="P342" s="251"/>
      <c r="Q342" s="251"/>
      <c r="R342" s="251"/>
      <c r="S342" s="251"/>
      <c r="T342" s="25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3" t="s">
        <v>189</v>
      </c>
      <c r="AU342" s="253" t="s">
        <v>86</v>
      </c>
      <c r="AV342" s="13" t="s">
        <v>86</v>
      </c>
      <c r="AW342" s="13" t="s">
        <v>33</v>
      </c>
      <c r="AX342" s="13" t="s">
        <v>78</v>
      </c>
      <c r="AY342" s="253" t="s">
        <v>181</v>
      </c>
    </row>
    <row r="343" s="13" customFormat="1">
      <c r="A343" s="13"/>
      <c r="B343" s="242"/>
      <c r="C343" s="243"/>
      <c r="D343" s="244" t="s">
        <v>189</v>
      </c>
      <c r="E343" s="245" t="s">
        <v>1</v>
      </c>
      <c r="F343" s="246" t="s">
        <v>505</v>
      </c>
      <c r="G343" s="243"/>
      <c r="H343" s="247">
        <v>-9.6969999999999992</v>
      </c>
      <c r="I343" s="248"/>
      <c r="J343" s="243"/>
      <c r="K343" s="243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189</v>
      </c>
      <c r="AU343" s="253" t="s">
        <v>86</v>
      </c>
      <c r="AV343" s="13" t="s">
        <v>86</v>
      </c>
      <c r="AW343" s="13" t="s">
        <v>33</v>
      </c>
      <c r="AX343" s="13" t="s">
        <v>78</v>
      </c>
      <c r="AY343" s="253" t="s">
        <v>181</v>
      </c>
    </row>
    <row r="344" s="13" customFormat="1">
      <c r="A344" s="13"/>
      <c r="B344" s="242"/>
      <c r="C344" s="243"/>
      <c r="D344" s="244" t="s">
        <v>189</v>
      </c>
      <c r="E344" s="245" t="s">
        <v>1</v>
      </c>
      <c r="F344" s="246" t="s">
        <v>506</v>
      </c>
      <c r="G344" s="243"/>
      <c r="H344" s="247">
        <v>27.620000000000001</v>
      </c>
      <c r="I344" s="248"/>
      <c r="J344" s="243"/>
      <c r="K344" s="243"/>
      <c r="L344" s="249"/>
      <c r="M344" s="250"/>
      <c r="N344" s="251"/>
      <c r="O344" s="251"/>
      <c r="P344" s="251"/>
      <c r="Q344" s="251"/>
      <c r="R344" s="251"/>
      <c r="S344" s="251"/>
      <c r="T344" s="25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3" t="s">
        <v>189</v>
      </c>
      <c r="AU344" s="253" t="s">
        <v>86</v>
      </c>
      <c r="AV344" s="13" t="s">
        <v>86</v>
      </c>
      <c r="AW344" s="13" t="s">
        <v>33</v>
      </c>
      <c r="AX344" s="13" t="s">
        <v>78</v>
      </c>
      <c r="AY344" s="253" t="s">
        <v>181</v>
      </c>
    </row>
    <row r="345" s="13" customFormat="1">
      <c r="A345" s="13"/>
      <c r="B345" s="242"/>
      <c r="C345" s="243"/>
      <c r="D345" s="244" t="s">
        <v>189</v>
      </c>
      <c r="E345" s="245" t="s">
        <v>1</v>
      </c>
      <c r="F345" s="246" t="s">
        <v>507</v>
      </c>
      <c r="G345" s="243"/>
      <c r="H345" s="247">
        <v>-2.7749999999999999</v>
      </c>
      <c r="I345" s="248"/>
      <c r="J345" s="243"/>
      <c r="K345" s="243"/>
      <c r="L345" s="249"/>
      <c r="M345" s="250"/>
      <c r="N345" s="251"/>
      <c r="O345" s="251"/>
      <c r="P345" s="251"/>
      <c r="Q345" s="251"/>
      <c r="R345" s="251"/>
      <c r="S345" s="251"/>
      <c r="T345" s="25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3" t="s">
        <v>189</v>
      </c>
      <c r="AU345" s="253" t="s">
        <v>86</v>
      </c>
      <c r="AV345" s="13" t="s">
        <v>86</v>
      </c>
      <c r="AW345" s="13" t="s">
        <v>33</v>
      </c>
      <c r="AX345" s="13" t="s">
        <v>78</v>
      </c>
      <c r="AY345" s="253" t="s">
        <v>181</v>
      </c>
    </row>
    <row r="346" s="13" customFormat="1">
      <c r="A346" s="13"/>
      <c r="B346" s="242"/>
      <c r="C346" s="243"/>
      <c r="D346" s="244" t="s">
        <v>189</v>
      </c>
      <c r="E346" s="245" t="s">
        <v>1</v>
      </c>
      <c r="F346" s="246" t="s">
        <v>508</v>
      </c>
      <c r="G346" s="243"/>
      <c r="H346" s="247">
        <v>-2.5670000000000002</v>
      </c>
      <c r="I346" s="248"/>
      <c r="J346" s="243"/>
      <c r="K346" s="243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189</v>
      </c>
      <c r="AU346" s="253" t="s">
        <v>86</v>
      </c>
      <c r="AV346" s="13" t="s">
        <v>86</v>
      </c>
      <c r="AW346" s="13" t="s">
        <v>33</v>
      </c>
      <c r="AX346" s="13" t="s">
        <v>78</v>
      </c>
      <c r="AY346" s="253" t="s">
        <v>181</v>
      </c>
    </row>
    <row r="347" s="13" customFormat="1">
      <c r="A347" s="13"/>
      <c r="B347" s="242"/>
      <c r="C347" s="243"/>
      <c r="D347" s="244" t="s">
        <v>189</v>
      </c>
      <c r="E347" s="245" t="s">
        <v>1</v>
      </c>
      <c r="F347" s="246" t="s">
        <v>509</v>
      </c>
      <c r="G347" s="243"/>
      <c r="H347" s="247">
        <v>14.35</v>
      </c>
      <c r="I347" s="248"/>
      <c r="J347" s="243"/>
      <c r="K347" s="243"/>
      <c r="L347" s="249"/>
      <c r="M347" s="250"/>
      <c r="N347" s="251"/>
      <c r="O347" s="251"/>
      <c r="P347" s="251"/>
      <c r="Q347" s="251"/>
      <c r="R347" s="251"/>
      <c r="S347" s="251"/>
      <c r="T347" s="25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3" t="s">
        <v>189</v>
      </c>
      <c r="AU347" s="253" t="s">
        <v>86</v>
      </c>
      <c r="AV347" s="13" t="s">
        <v>86</v>
      </c>
      <c r="AW347" s="13" t="s">
        <v>33</v>
      </c>
      <c r="AX347" s="13" t="s">
        <v>78</v>
      </c>
      <c r="AY347" s="253" t="s">
        <v>181</v>
      </c>
    </row>
    <row r="348" s="13" customFormat="1">
      <c r="A348" s="13"/>
      <c r="B348" s="242"/>
      <c r="C348" s="243"/>
      <c r="D348" s="244" t="s">
        <v>189</v>
      </c>
      <c r="E348" s="245" t="s">
        <v>1</v>
      </c>
      <c r="F348" s="246" t="s">
        <v>510</v>
      </c>
      <c r="G348" s="243"/>
      <c r="H348" s="247">
        <v>-2.3450000000000002</v>
      </c>
      <c r="I348" s="248"/>
      <c r="J348" s="243"/>
      <c r="K348" s="243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189</v>
      </c>
      <c r="AU348" s="253" t="s">
        <v>86</v>
      </c>
      <c r="AV348" s="13" t="s">
        <v>86</v>
      </c>
      <c r="AW348" s="13" t="s">
        <v>33</v>
      </c>
      <c r="AX348" s="13" t="s">
        <v>78</v>
      </c>
      <c r="AY348" s="253" t="s">
        <v>181</v>
      </c>
    </row>
    <row r="349" s="13" customFormat="1">
      <c r="A349" s="13"/>
      <c r="B349" s="242"/>
      <c r="C349" s="243"/>
      <c r="D349" s="244" t="s">
        <v>189</v>
      </c>
      <c r="E349" s="245" t="s">
        <v>1</v>
      </c>
      <c r="F349" s="246" t="s">
        <v>511</v>
      </c>
      <c r="G349" s="243"/>
      <c r="H349" s="247">
        <v>-11.83</v>
      </c>
      <c r="I349" s="248"/>
      <c r="J349" s="243"/>
      <c r="K349" s="243"/>
      <c r="L349" s="249"/>
      <c r="M349" s="250"/>
      <c r="N349" s="251"/>
      <c r="O349" s="251"/>
      <c r="P349" s="251"/>
      <c r="Q349" s="251"/>
      <c r="R349" s="251"/>
      <c r="S349" s="251"/>
      <c r="T349" s="25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3" t="s">
        <v>189</v>
      </c>
      <c r="AU349" s="253" t="s">
        <v>86</v>
      </c>
      <c r="AV349" s="13" t="s">
        <v>86</v>
      </c>
      <c r="AW349" s="13" t="s">
        <v>33</v>
      </c>
      <c r="AX349" s="13" t="s">
        <v>78</v>
      </c>
      <c r="AY349" s="253" t="s">
        <v>181</v>
      </c>
    </row>
    <row r="350" s="13" customFormat="1">
      <c r="A350" s="13"/>
      <c r="B350" s="242"/>
      <c r="C350" s="243"/>
      <c r="D350" s="244" t="s">
        <v>189</v>
      </c>
      <c r="E350" s="245" t="s">
        <v>1</v>
      </c>
      <c r="F350" s="246" t="s">
        <v>512</v>
      </c>
      <c r="G350" s="243"/>
      <c r="H350" s="247">
        <v>44.700000000000003</v>
      </c>
      <c r="I350" s="248"/>
      <c r="J350" s="243"/>
      <c r="K350" s="243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189</v>
      </c>
      <c r="AU350" s="253" t="s">
        <v>86</v>
      </c>
      <c r="AV350" s="13" t="s">
        <v>86</v>
      </c>
      <c r="AW350" s="13" t="s">
        <v>33</v>
      </c>
      <c r="AX350" s="13" t="s">
        <v>78</v>
      </c>
      <c r="AY350" s="253" t="s">
        <v>181</v>
      </c>
    </row>
    <row r="351" s="13" customFormat="1">
      <c r="A351" s="13"/>
      <c r="B351" s="242"/>
      <c r="C351" s="243"/>
      <c r="D351" s="244" t="s">
        <v>189</v>
      </c>
      <c r="E351" s="245" t="s">
        <v>1</v>
      </c>
      <c r="F351" s="246" t="s">
        <v>513</v>
      </c>
      <c r="G351" s="243"/>
      <c r="H351" s="247">
        <v>-4.3659999999999997</v>
      </c>
      <c r="I351" s="248"/>
      <c r="J351" s="243"/>
      <c r="K351" s="243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189</v>
      </c>
      <c r="AU351" s="253" t="s">
        <v>86</v>
      </c>
      <c r="AV351" s="13" t="s">
        <v>86</v>
      </c>
      <c r="AW351" s="13" t="s">
        <v>33</v>
      </c>
      <c r="AX351" s="13" t="s">
        <v>78</v>
      </c>
      <c r="AY351" s="253" t="s">
        <v>181</v>
      </c>
    </row>
    <row r="352" s="13" customFormat="1">
      <c r="A352" s="13"/>
      <c r="B352" s="242"/>
      <c r="C352" s="243"/>
      <c r="D352" s="244" t="s">
        <v>189</v>
      </c>
      <c r="E352" s="245" t="s">
        <v>1</v>
      </c>
      <c r="F352" s="246" t="s">
        <v>514</v>
      </c>
      <c r="G352" s="243"/>
      <c r="H352" s="247">
        <v>43.228999999999999</v>
      </c>
      <c r="I352" s="248"/>
      <c r="J352" s="243"/>
      <c r="K352" s="243"/>
      <c r="L352" s="249"/>
      <c r="M352" s="250"/>
      <c r="N352" s="251"/>
      <c r="O352" s="251"/>
      <c r="P352" s="251"/>
      <c r="Q352" s="251"/>
      <c r="R352" s="251"/>
      <c r="S352" s="251"/>
      <c r="T352" s="25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3" t="s">
        <v>189</v>
      </c>
      <c r="AU352" s="253" t="s">
        <v>86</v>
      </c>
      <c r="AV352" s="13" t="s">
        <v>86</v>
      </c>
      <c r="AW352" s="13" t="s">
        <v>33</v>
      </c>
      <c r="AX352" s="13" t="s">
        <v>78</v>
      </c>
      <c r="AY352" s="253" t="s">
        <v>181</v>
      </c>
    </row>
    <row r="353" s="13" customFormat="1">
      <c r="A353" s="13"/>
      <c r="B353" s="242"/>
      <c r="C353" s="243"/>
      <c r="D353" s="244" t="s">
        <v>189</v>
      </c>
      <c r="E353" s="245" t="s">
        <v>1</v>
      </c>
      <c r="F353" s="246" t="s">
        <v>515</v>
      </c>
      <c r="G353" s="243"/>
      <c r="H353" s="247">
        <v>-7.2830000000000004</v>
      </c>
      <c r="I353" s="248"/>
      <c r="J353" s="243"/>
      <c r="K353" s="243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189</v>
      </c>
      <c r="AU353" s="253" t="s">
        <v>86</v>
      </c>
      <c r="AV353" s="13" t="s">
        <v>86</v>
      </c>
      <c r="AW353" s="13" t="s">
        <v>33</v>
      </c>
      <c r="AX353" s="13" t="s">
        <v>78</v>
      </c>
      <c r="AY353" s="253" t="s">
        <v>181</v>
      </c>
    </row>
    <row r="354" s="13" customFormat="1">
      <c r="A354" s="13"/>
      <c r="B354" s="242"/>
      <c r="C354" s="243"/>
      <c r="D354" s="244" t="s">
        <v>189</v>
      </c>
      <c r="E354" s="245" t="s">
        <v>1</v>
      </c>
      <c r="F354" s="246" t="s">
        <v>516</v>
      </c>
      <c r="G354" s="243"/>
      <c r="H354" s="247">
        <v>25.507000000000001</v>
      </c>
      <c r="I354" s="248"/>
      <c r="J354" s="243"/>
      <c r="K354" s="243"/>
      <c r="L354" s="249"/>
      <c r="M354" s="250"/>
      <c r="N354" s="251"/>
      <c r="O354" s="251"/>
      <c r="P354" s="251"/>
      <c r="Q354" s="251"/>
      <c r="R354" s="251"/>
      <c r="S354" s="251"/>
      <c r="T354" s="25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3" t="s">
        <v>189</v>
      </c>
      <c r="AU354" s="253" t="s">
        <v>86</v>
      </c>
      <c r="AV354" s="13" t="s">
        <v>86</v>
      </c>
      <c r="AW354" s="13" t="s">
        <v>33</v>
      </c>
      <c r="AX354" s="13" t="s">
        <v>78</v>
      </c>
      <c r="AY354" s="253" t="s">
        <v>181</v>
      </c>
    </row>
    <row r="355" s="13" customFormat="1">
      <c r="A355" s="13"/>
      <c r="B355" s="242"/>
      <c r="C355" s="243"/>
      <c r="D355" s="244" t="s">
        <v>189</v>
      </c>
      <c r="E355" s="245" t="s">
        <v>1</v>
      </c>
      <c r="F355" s="246" t="s">
        <v>517</v>
      </c>
      <c r="G355" s="243"/>
      <c r="H355" s="247">
        <v>-7.5250000000000004</v>
      </c>
      <c r="I355" s="248"/>
      <c r="J355" s="243"/>
      <c r="K355" s="243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189</v>
      </c>
      <c r="AU355" s="253" t="s">
        <v>86</v>
      </c>
      <c r="AV355" s="13" t="s">
        <v>86</v>
      </c>
      <c r="AW355" s="13" t="s">
        <v>33</v>
      </c>
      <c r="AX355" s="13" t="s">
        <v>78</v>
      </c>
      <c r="AY355" s="253" t="s">
        <v>181</v>
      </c>
    </row>
    <row r="356" s="13" customFormat="1">
      <c r="A356" s="13"/>
      <c r="B356" s="242"/>
      <c r="C356" s="243"/>
      <c r="D356" s="244" t="s">
        <v>189</v>
      </c>
      <c r="E356" s="245" t="s">
        <v>1</v>
      </c>
      <c r="F356" s="246" t="s">
        <v>518</v>
      </c>
      <c r="G356" s="243"/>
      <c r="H356" s="247">
        <v>48.366999999999997</v>
      </c>
      <c r="I356" s="248"/>
      <c r="J356" s="243"/>
      <c r="K356" s="243"/>
      <c r="L356" s="249"/>
      <c r="M356" s="250"/>
      <c r="N356" s="251"/>
      <c r="O356" s="251"/>
      <c r="P356" s="251"/>
      <c r="Q356" s="251"/>
      <c r="R356" s="251"/>
      <c r="S356" s="251"/>
      <c r="T356" s="25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3" t="s">
        <v>189</v>
      </c>
      <c r="AU356" s="253" t="s">
        <v>86</v>
      </c>
      <c r="AV356" s="13" t="s">
        <v>86</v>
      </c>
      <c r="AW356" s="13" t="s">
        <v>33</v>
      </c>
      <c r="AX356" s="13" t="s">
        <v>78</v>
      </c>
      <c r="AY356" s="253" t="s">
        <v>181</v>
      </c>
    </row>
    <row r="357" s="13" customFormat="1">
      <c r="A357" s="13"/>
      <c r="B357" s="242"/>
      <c r="C357" s="243"/>
      <c r="D357" s="244" t="s">
        <v>189</v>
      </c>
      <c r="E357" s="245" t="s">
        <v>1</v>
      </c>
      <c r="F357" s="246" t="s">
        <v>519</v>
      </c>
      <c r="G357" s="243"/>
      <c r="H357" s="247">
        <v>-9.8390000000000004</v>
      </c>
      <c r="I357" s="248"/>
      <c r="J357" s="243"/>
      <c r="K357" s="243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189</v>
      </c>
      <c r="AU357" s="253" t="s">
        <v>86</v>
      </c>
      <c r="AV357" s="13" t="s">
        <v>86</v>
      </c>
      <c r="AW357" s="13" t="s">
        <v>33</v>
      </c>
      <c r="AX357" s="13" t="s">
        <v>78</v>
      </c>
      <c r="AY357" s="253" t="s">
        <v>181</v>
      </c>
    </row>
    <row r="358" s="13" customFormat="1">
      <c r="A358" s="13"/>
      <c r="B358" s="242"/>
      <c r="C358" s="243"/>
      <c r="D358" s="244" t="s">
        <v>189</v>
      </c>
      <c r="E358" s="245" t="s">
        <v>1</v>
      </c>
      <c r="F358" s="246" t="s">
        <v>520</v>
      </c>
      <c r="G358" s="243"/>
      <c r="H358" s="247">
        <v>-3.0960000000000001</v>
      </c>
      <c r="I358" s="248"/>
      <c r="J358" s="243"/>
      <c r="K358" s="243"/>
      <c r="L358" s="249"/>
      <c r="M358" s="250"/>
      <c r="N358" s="251"/>
      <c r="O358" s="251"/>
      <c r="P358" s="251"/>
      <c r="Q358" s="251"/>
      <c r="R358" s="251"/>
      <c r="S358" s="251"/>
      <c r="T358" s="25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3" t="s">
        <v>189</v>
      </c>
      <c r="AU358" s="253" t="s">
        <v>86</v>
      </c>
      <c r="AV358" s="13" t="s">
        <v>86</v>
      </c>
      <c r="AW358" s="13" t="s">
        <v>33</v>
      </c>
      <c r="AX358" s="13" t="s">
        <v>78</v>
      </c>
      <c r="AY358" s="253" t="s">
        <v>181</v>
      </c>
    </row>
    <row r="359" s="13" customFormat="1">
      <c r="A359" s="13"/>
      <c r="B359" s="242"/>
      <c r="C359" s="243"/>
      <c r="D359" s="244" t="s">
        <v>189</v>
      </c>
      <c r="E359" s="245" t="s">
        <v>1</v>
      </c>
      <c r="F359" s="246" t="s">
        <v>521</v>
      </c>
      <c r="G359" s="243"/>
      <c r="H359" s="247">
        <v>-1.5149999999999999</v>
      </c>
      <c r="I359" s="248"/>
      <c r="J359" s="243"/>
      <c r="K359" s="243"/>
      <c r="L359" s="249"/>
      <c r="M359" s="250"/>
      <c r="N359" s="251"/>
      <c r="O359" s="251"/>
      <c r="P359" s="251"/>
      <c r="Q359" s="251"/>
      <c r="R359" s="251"/>
      <c r="S359" s="251"/>
      <c r="T359" s="25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3" t="s">
        <v>189</v>
      </c>
      <c r="AU359" s="253" t="s">
        <v>86</v>
      </c>
      <c r="AV359" s="13" t="s">
        <v>86</v>
      </c>
      <c r="AW359" s="13" t="s">
        <v>33</v>
      </c>
      <c r="AX359" s="13" t="s">
        <v>78</v>
      </c>
      <c r="AY359" s="253" t="s">
        <v>181</v>
      </c>
    </row>
    <row r="360" s="15" customFormat="1">
      <c r="A360" s="15"/>
      <c r="B360" s="264"/>
      <c r="C360" s="265"/>
      <c r="D360" s="244" t="s">
        <v>189</v>
      </c>
      <c r="E360" s="266" t="s">
        <v>1</v>
      </c>
      <c r="F360" s="267" t="s">
        <v>206</v>
      </c>
      <c r="G360" s="265"/>
      <c r="H360" s="268">
        <v>254.17500000000001</v>
      </c>
      <c r="I360" s="269"/>
      <c r="J360" s="265"/>
      <c r="K360" s="265"/>
      <c r="L360" s="270"/>
      <c r="M360" s="271"/>
      <c r="N360" s="272"/>
      <c r="O360" s="272"/>
      <c r="P360" s="272"/>
      <c r="Q360" s="272"/>
      <c r="R360" s="272"/>
      <c r="S360" s="272"/>
      <c r="T360" s="27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4" t="s">
        <v>189</v>
      </c>
      <c r="AU360" s="274" t="s">
        <v>86</v>
      </c>
      <c r="AV360" s="15" t="s">
        <v>187</v>
      </c>
      <c r="AW360" s="15" t="s">
        <v>33</v>
      </c>
      <c r="AX360" s="15" t="s">
        <v>84</v>
      </c>
      <c r="AY360" s="274" t="s">
        <v>181</v>
      </c>
    </row>
    <row r="361" s="2" customFormat="1" ht="16.5" customHeight="1">
      <c r="A361" s="39"/>
      <c r="B361" s="40"/>
      <c r="C361" s="228" t="s">
        <v>522</v>
      </c>
      <c r="D361" s="228" t="s">
        <v>183</v>
      </c>
      <c r="E361" s="229" t="s">
        <v>523</v>
      </c>
      <c r="F361" s="230" t="s">
        <v>524</v>
      </c>
      <c r="G361" s="231" t="s">
        <v>186</v>
      </c>
      <c r="H361" s="232">
        <v>72.518000000000001</v>
      </c>
      <c r="I361" s="233"/>
      <c r="J361" s="234">
        <f>ROUND(I361*H361,2)</f>
        <v>0</v>
      </c>
      <c r="K361" s="235"/>
      <c r="L361" s="45"/>
      <c r="M361" s="236" t="s">
        <v>1</v>
      </c>
      <c r="N361" s="237" t="s">
        <v>43</v>
      </c>
      <c r="O361" s="92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187</v>
      </c>
      <c r="AT361" s="240" t="s">
        <v>183</v>
      </c>
      <c r="AU361" s="240" t="s">
        <v>86</v>
      </c>
      <c r="AY361" s="18" t="s">
        <v>181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84</v>
      </c>
      <c r="BK361" s="241">
        <f>ROUND(I361*H361,2)</f>
        <v>0</v>
      </c>
      <c r="BL361" s="18" t="s">
        <v>187</v>
      </c>
      <c r="BM361" s="240" t="s">
        <v>525</v>
      </c>
    </row>
    <row r="362" s="14" customFormat="1">
      <c r="A362" s="14"/>
      <c r="B362" s="254"/>
      <c r="C362" s="255"/>
      <c r="D362" s="244" t="s">
        <v>189</v>
      </c>
      <c r="E362" s="256" t="s">
        <v>1</v>
      </c>
      <c r="F362" s="257" t="s">
        <v>526</v>
      </c>
      <c r="G362" s="255"/>
      <c r="H362" s="256" t="s">
        <v>1</v>
      </c>
      <c r="I362" s="258"/>
      <c r="J362" s="255"/>
      <c r="K362" s="255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189</v>
      </c>
      <c r="AU362" s="263" t="s">
        <v>86</v>
      </c>
      <c r="AV362" s="14" t="s">
        <v>84</v>
      </c>
      <c r="AW362" s="14" t="s">
        <v>33</v>
      </c>
      <c r="AX362" s="14" t="s">
        <v>78</v>
      </c>
      <c r="AY362" s="263" t="s">
        <v>181</v>
      </c>
    </row>
    <row r="363" s="13" customFormat="1">
      <c r="A363" s="13"/>
      <c r="B363" s="242"/>
      <c r="C363" s="243"/>
      <c r="D363" s="244" t="s">
        <v>189</v>
      </c>
      <c r="E363" s="245" t="s">
        <v>1</v>
      </c>
      <c r="F363" s="246" t="s">
        <v>527</v>
      </c>
      <c r="G363" s="243"/>
      <c r="H363" s="247">
        <v>33.587000000000003</v>
      </c>
      <c r="I363" s="248"/>
      <c r="J363" s="243"/>
      <c r="K363" s="243"/>
      <c r="L363" s="249"/>
      <c r="M363" s="250"/>
      <c r="N363" s="251"/>
      <c r="O363" s="251"/>
      <c r="P363" s="251"/>
      <c r="Q363" s="251"/>
      <c r="R363" s="251"/>
      <c r="S363" s="251"/>
      <c r="T363" s="25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3" t="s">
        <v>189</v>
      </c>
      <c r="AU363" s="253" t="s">
        <v>86</v>
      </c>
      <c r="AV363" s="13" t="s">
        <v>86</v>
      </c>
      <c r="AW363" s="13" t="s">
        <v>33</v>
      </c>
      <c r="AX363" s="13" t="s">
        <v>78</v>
      </c>
      <c r="AY363" s="253" t="s">
        <v>181</v>
      </c>
    </row>
    <row r="364" s="14" customFormat="1">
      <c r="A364" s="14"/>
      <c r="B364" s="254"/>
      <c r="C364" s="255"/>
      <c r="D364" s="244" t="s">
        <v>189</v>
      </c>
      <c r="E364" s="256" t="s">
        <v>1</v>
      </c>
      <c r="F364" s="257" t="s">
        <v>528</v>
      </c>
      <c r="G364" s="255"/>
      <c r="H364" s="256" t="s">
        <v>1</v>
      </c>
      <c r="I364" s="258"/>
      <c r="J364" s="255"/>
      <c r="K364" s="255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189</v>
      </c>
      <c r="AU364" s="263" t="s">
        <v>86</v>
      </c>
      <c r="AV364" s="14" t="s">
        <v>84</v>
      </c>
      <c r="AW364" s="14" t="s">
        <v>33</v>
      </c>
      <c r="AX364" s="14" t="s">
        <v>78</v>
      </c>
      <c r="AY364" s="263" t="s">
        <v>181</v>
      </c>
    </row>
    <row r="365" s="13" customFormat="1">
      <c r="A365" s="13"/>
      <c r="B365" s="242"/>
      <c r="C365" s="243"/>
      <c r="D365" s="244" t="s">
        <v>189</v>
      </c>
      <c r="E365" s="245" t="s">
        <v>1</v>
      </c>
      <c r="F365" s="246" t="s">
        <v>529</v>
      </c>
      <c r="G365" s="243"/>
      <c r="H365" s="247">
        <v>20.824999999999999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189</v>
      </c>
      <c r="AU365" s="253" t="s">
        <v>86</v>
      </c>
      <c r="AV365" s="13" t="s">
        <v>86</v>
      </c>
      <c r="AW365" s="13" t="s">
        <v>33</v>
      </c>
      <c r="AX365" s="13" t="s">
        <v>78</v>
      </c>
      <c r="AY365" s="253" t="s">
        <v>181</v>
      </c>
    </row>
    <row r="366" s="13" customFormat="1">
      <c r="A366" s="13"/>
      <c r="B366" s="242"/>
      <c r="C366" s="243"/>
      <c r="D366" s="244" t="s">
        <v>189</v>
      </c>
      <c r="E366" s="245" t="s">
        <v>1</v>
      </c>
      <c r="F366" s="246" t="s">
        <v>530</v>
      </c>
      <c r="G366" s="243"/>
      <c r="H366" s="247">
        <v>18.106000000000002</v>
      </c>
      <c r="I366" s="248"/>
      <c r="J366" s="243"/>
      <c r="K366" s="243"/>
      <c r="L366" s="249"/>
      <c r="M366" s="250"/>
      <c r="N366" s="251"/>
      <c r="O366" s="251"/>
      <c r="P366" s="251"/>
      <c r="Q366" s="251"/>
      <c r="R366" s="251"/>
      <c r="S366" s="251"/>
      <c r="T366" s="25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3" t="s">
        <v>189</v>
      </c>
      <c r="AU366" s="253" t="s">
        <v>86</v>
      </c>
      <c r="AV366" s="13" t="s">
        <v>86</v>
      </c>
      <c r="AW366" s="13" t="s">
        <v>33</v>
      </c>
      <c r="AX366" s="13" t="s">
        <v>78</v>
      </c>
      <c r="AY366" s="253" t="s">
        <v>181</v>
      </c>
    </row>
    <row r="367" s="15" customFormat="1">
      <c r="A367" s="15"/>
      <c r="B367" s="264"/>
      <c r="C367" s="265"/>
      <c r="D367" s="244" t="s">
        <v>189</v>
      </c>
      <c r="E367" s="266" t="s">
        <v>1</v>
      </c>
      <c r="F367" s="267" t="s">
        <v>206</v>
      </c>
      <c r="G367" s="265"/>
      <c r="H367" s="268">
        <v>72.518000000000001</v>
      </c>
      <c r="I367" s="269"/>
      <c r="J367" s="265"/>
      <c r="K367" s="265"/>
      <c r="L367" s="270"/>
      <c r="M367" s="271"/>
      <c r="N367" s="272"/>
      <c r="O367" s="272"/>
      <c r="P367" s="272"/>
      <c r="Q367" s="272"/>
      <c r="R367" s="272"/>
      <c r="S367" s="272"/>
      <c r="T367" s="27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4" t="s">
        <v>189</v>
      </c>
      <c r="AU367" s="274" t="s">
        <v>86</v>
      </c>
      <c r="AV367" s="15" t="s">
        <v>187</v>
      </c>
      <c r="AW367" s="15" t="s">
        <v>33</v>
      </c>
      <c r="AX367" s="15" t="s">
        <v>84</v>
      </c>
      <c r="AY367" s="274" t="s">
        <v>181</v>
      </c>
    </row>
    <row r="368" s="12" customFormat="1" ht="22.8" customHeight="1">
      <c r="A368" s="12"/>
      <c r="B368" s="212"/>
      <c r="C368" s="213"/>
      <c r="D368" s="214" t="s">
        <v>77</v>
      </c>
      <c r="E368" s="226" t="s">
        <v>531</v>
      </c>
      <c r="F368" s="226" t="s">
        <v>532</v>
      </c>
      <c r="G368" s="213"/>
      <c r="H368" s="213"/>
      <c r="I368" s="216"/>
      <c r="J368" s="227">
        <f>BK368</f>
        <v>0</v>
      </c>
      <c r="K368" s="213"/>
      <c r="L368" s="218"/>
      <c r="M368" s="219"/>
      <c r="N368" s="220"/>
      <c r="O368" s="220"/>
      <c r="P368" s="221">
        <f>SUM(P369:P465)</f>
        <v>0</v>
      </c>
      <c r="Q368" s="220"/>
      <c r="R368" s="221">
        <f>SUM(R369:R465)</f>
        <v>9.6125472700000021</v>
      </c>
      <c r="S368" s="220"/>
      <c r="T368" s="222">
        <f>SUM(T369:T465)</f>
        <v>0.00033587000000000005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3" t="s">
        <v>84</v>
      </c>
      <c r="AT368" s="224" t="s">
        <v>77</v>
      </c>
      <c r="AU368" s="224" t="s">
        <v>84</v>
      </c>
      <c r="AY368" s="223" t="s">
        <v>181</v>
      </c>
      <c r="BK368" s="225">
        <f>SUM(BK369:BK465)</f>
        <v>0</v>
      </c>
    </row>
    <row r="369" s="2" customFormat="1" ht="16.5" customHeight="1">
      <c r="A369" s="39"/>
      <c r="B369" s="40"/>
      <c r="C369" s="228" t="s">
        <v>533</v>
      </c>
      <c r="D369" s="228" t="s">
        <v>183</v>
      </c>
      <c r="E369" s="229" t="s">
        <v>534</v>
      </c>
      <c r="F369" s="230" t="s">
        <v>535</v>
      </c>
      <c r="G369" s="231" t="s">
        <v>186</v>
      </c>
      <c r="H369" s="232">
        <v>229.828</v>
      </c>
      <c r="I369" s="233"/>
      <c r="J369" s="234">
        <f>ROUND(I369*H369,2)</f>
        <v>0</v>
      </c>
      <c r="K369" s="235"/>
      <c r="L369" s="45"/>
      <c r="M369" s="236" t="s">
        <v>1</v>
      </c>
      <c r="N369" s="237" t="s">
        <v>43</v>
      </c>
      <c r="O369" s="92"/>
      <c r="P369" s="238">
        <f>O369*H369</f>
        <v>0</v>
      </c>
      <c r="Q369" s="238">
        <v>0.00025999999999999998</v>
      </c>
      <c r="R369" s="238">
        <f>Q369*H369</f>
        <v>0.059755279999999994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187</v>
      </c>
      <c r="AT369" s="240" t="s">
        <v>183</v>
      </c>
      <c r="AU369" s="240" t="s">
        <v>86</v>
      </c>
      <c r="AY369" s="18" t="s">
        <v>181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84</v>
      </c>
      <c r="BK369" s="241">
        <f>ROUND(I369*H369,2)</f>
        <v>0</v>
      </c>
      <c r="BL369" s="18" t="s">
        <v>187</v>
      </c>
      <c r="BM369" s="240" t="s">
        <v>536</v>
      </c>
    </row>
    <row r="370" s="14" customFormat="1">
      <c r="A370" s="14"/>
      <c r="B370" s="254"/>
      <c r="C370" s="255"/>
      <c r="D370" s="244" t="s">
        <v>189</v>
      </c>
      <c r="E370" s="256" t="s">
        <v>1</v>
      </c>
      <c r="F370" s="257" t="s">
        <v>537</v>
      </c>
      <c r="G370" s="255"/>
      <c r="H370" s="256" t="s">
        <v>1</v>
      </c>
      <c r="I370" s="258"/>
      <c r="J370" s="255"/>
      <c r="K370" s="255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189</v>
      </c>
      <c r="AU370" s="263" t="s">
        <v>86</v>
      </c>
      <c r="AV370" s="14" t="s">
        <v>84</v>
      </c>
      <c r="AW370" s="14" t="s">
        <v>33</v>
      </c>
      <c r="AX370" s="14" t="s">
        <v>78</v>
      </c>
      <c r="AY370" s="263" t="s">
        <v>181</v>
      </c>
    </row>
    <row r="371" s="13" customFormat="1">
      <c r="A371" s="13"/>
      <c r="B371" s="242"/>
      <c r="C371" s="243"/>
      <c r="D371" s="244" t="s">
        <v>189</v>
      </c>
      <c r="E371" s="245" t="s">
        <v>1</v>
      </c>
      <c r="F371" s="246" t="s">
        <v>538</v>
      </c>
      <c r="G371" s="243"/>
      <c r="H371" s="247">
        <v>46.07</v>
      </c>
      <c r="I371" s="248"/>
      <c r="J371" s="243"/>
      <c r="K371" s="243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189</v>
      </c>
      <c r="AU371" s="253" t="s">
        <v>86</v>
      </c>
      <c r="AV371" s="13" t="s">
        <v>86</v>
      </c>
      <c r="AW371" s="13" t="s">
        <v>33</v>
      </c>
      <c r="AX371" s="13" t="s">
        <v>78</v>
      </c>
      <c r="AY371" s="253" t="s">
        <v>181</v>
      </c>
    </row>
    <row r="372" s="14" customFormat="1">
      <c r="A372" s="14"/>
      <c r="B372" s="254"/>
      <c r="C372" s="255"/>
      <c r="D372" s="244" t="s">
        <v>189</v>
      </c>
      <c r="E372" s="256" t="s">
        <v>1</v>
      </c>
      <c r="F372" s="257" t="s">
        <v>539</v>
      </c>
      <c r="G372" s="255"/>
      <c r="H372" s="256" t="s">
        <v>1</v>
      </c>
      <c r="I372" s="258"/>
      <c r="J372" s="255"/>
      <c r="K372" s="255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189</v>
      </c>
      <c r="AU372" s="263" t="s">
        <v>86</v>
      </c>
      <c r="AV372" s="14" t="s">
        <v>84</v>
      </c>
      <c r="AW372" s="14" t="s">
        <v>33</v>
      </c>
      <c r="AX372" s="14" t="s">
        <v>78</v>
      </c>
      <c r="AY372" s="263" t="s">
        <v>181</v>
      </c>
    </row>
    <row r="373" s="13" customFormat="1">
      <c r="A373" s="13"/>
      <c r="B373" s="242"/>
      <c r="C373" s="243"/>
      <c r="D373" s="244" t="s">
        <v>189</v>
      </c>
      <c r="E373" s="245" t="s">
        <v>1</v>
      </c>
      <c r="F373" s="246" t="s">
        <v>540</v>
      </c>
      <c r="G373" s="243"/>
      <c r="H373" s="247">
        <v>26.558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189</v>
      </c>
      <c r="AU373" s="253" t="s">
        <v>86</v>
      </c>
      <c r="AV373" s="13" t="s">
        <v>86</v>
      </c>
      <c r="AW373" s="13" t="s">
        <v>33</v>
      </c>
      <c r="AX373" s="13" t="s">
        <v>78</v>
      </c>
      <c r="AY373" s="253" t="s">
        <v>181</v>
      </c>
    </row>
    <row r="374" s="14" customFormat="1">
      <c r="A374" s="14"/>
      <c r="B374" s="254"/>
      <c r="C374" s="255"/>
      <c r="D374" s="244" t="s">
        <v>189</v>
      </c>
      <c r="E374" s="256" t="s">
        <v>1</v>
      </c>
      <c r="F374" s="257" t="s">
        <v>541</v>
      </c>
      <c r="G374" s="255"/>
      <c r="H374" s="256" t="s">
        <v>1</v>
      </c>
      <c r="I374" s="258"/>
      <c r="J374" s="255"/>
      <c r="K374" s="255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189</v>
      </c>
      <c r="AU374" s="263" t="s">
        <v>86</v>
      </c>
      <c r="AV374" s="14" t="s">
        <v>84</v>
      </c>
      <c r="AW374" s="14" t="s">
        <v>33</v>
      </c>
      <c r="AX374" s="14" t="s">
        <v>78</v>
      </c>
      <c r="AY374" s="263" t="s">
        <v>181</v>
      </c>
    </row>
    <row r="375" s="13" customFormat="1">
      <c r="A375" s="13"/>
      <c r="B375" s="242"/>
      <c r="C375" s="243"/>
      <c r="D375" s="244" t="s">
        <v>189</v>
      </c>
      <c r="E375" s="245" t="s">
        <v>1</v>
      </c>
      <c r="F375" s="246" t="s">
        <v>542</v>
      </c>
      <c r="G375" s="243"/>
      <c r="H375" s="247">
        <v>45.939999999999998</v>
      </c>
      <c r="I375" s="248"/>
      <c r="J375" s="243"/>
      <c r="K375" s="243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189</v>
      </c>
      <c r="AU375" s="253" t="s">
        <v>86</v>
      </c>
      <c r="AV375" s="13" t="s">
        <v>86</v>
      </c>
      <c r="AW375" s="13" t="s">
        <v>33</v>
      </c>
      <c r="AX375" s="13" t="s">
        <v>78</v>
      </c>
      <c r="AY375" s="253" t="s">
        <v>181</v>
      </c>
    </row>
    <row r="376" s="14" customFormat="1">
      <c r="A376" s="14"/>
      <c r="B376" s="254"/>
      <c r="C376" s="255"/>
      <c r="D376" s="244" t="s">
        <v>189</v>
      </c>
      <c r="E376" s="256" t="s">
        <v>1</v>
      </c>
      <c r="F376" s="257" t="s">
        <v>543</v>
      </c>
      <c r="G376" s="255"/>
      <c r="H376" s="256" t="s">
        <v>1</v>
      </c>
      <c r="I376" s="258"/>
      <c r="J376" s="255"/>
      <c r="K376" s="255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189</v>
      </c>
      <c r="AU376" s="263" t="s">
        <v>86</v>
      </c>
      <c r="AV376" s="14" t="s">
        <v>84</v>
      </c>
      <c r="AW376" s="14" t="s">
        <v>33</v>
      </c>
      <c r="AX376" s="14" t="s">
        <v>78</v>
      </c>
      <c r="AY376" s="263" t="s">
        <v>181</v>
      </c>
    </row>
    <row r="377" s="13" customFormat="1">
      <c r="A377" s="13"/>
      <c r="B377" s="242"/>
      <c r="C377" s="243"/>
      <c r="D377" s="244" t="s">
        <v>189</v>
      </c>
      <c r="E377" s="245" t="s">
        <v>1</v>
      </c>
      <c r="F377" s="246" t="s">
        <v>544</v>
      </c>
      <c r="G377" s="243"/>
      <c r="H377" s="247">
        <v>43.344000000000001</v>
      </c>
      <c r="I377" s="248"/>
      <c r="J377" s="243"/>
      <c r="K377" s="243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189</v>
      </c>
      <c r="AU377" s="253" t="s">
        <v>86</v>
      </c>
      <c r="AV377" s="13" t="s">
        <v>86</v>
      </c>
      <c r="AW377" s="13" t="s">
        <v>33</v>
      </c>
      <c r="AX377" s="13" t="s">
        <v>78</v>
      </c>
      <c r="AY377" s="253" t="s">
        <v>181</v>
      </c>
    </row>
    <row r="378" s="13" customFormat="1">
      <c r="A378" s="13"/>
      <c r="B378" s="242"/>
      <c r="C378" s="243"/>
      <c r="D378" s="244" t="s">
        <v>189</v>
      </c>
      <c r="E378" s="245" t="s">
        <v>1</v>
      </c>
      <c r="F378" s="246" t="s">
        <v>545</v>
      </c>
      <c r="G378" s="243"/>
      <c r="H378" s="247">
        <v>30.667999999999999</v>
      </c>
      <c r="I378" s="248"/>
      <c r="J378" s="243"/>
      <c r="K378" s="243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189</v>
      </c>
      <c r="AU378" s="253" t="s">
        <v>86</v>
      </c>
      <c r="AV378" s="13" t="s">
        <v>86</v>
      </c>
      <c r="AW378" s="13" t="s">
        <v>33</v>
      </c>
      <c r="AX378" s="13" t="s">
        <v>78</v>
      </c>
      <c r="AY378" s="253" t="s">
        <v>181</v>
      </c>
    </row>
    <row r="379" s="13" customFormat="1">
      <c r="A379" s="13"/>
      <c r="B379" s="242"/>
      <c r="C379" s="243"/>
      <c r="D379" s="244" t="s">
        <v>189</v>
      </c>
      <c r="E379" s="245" t="s">
        <v>1</v>
      </c>
      <c r="F379" s="246" t="s">
        <v>546</v>
      </c>
      <c r="G379" s="243"/>
      <c r="H379" s="247">
        <v>30.347999999999999</v>
      </c>
      <c r="I379" s="248"/>
      <c r="J379" s="243"/>
      <c r="K379" s="243"/>
      <c r="L379" s="249"/>
      <c r="M379" s="250"/>
      <c r="N379" s="251"/>
      <c r="O379" s="251"/>
      <c r="P379" s="251"/>
      <c r="Q379" s="251"/>
      <c r="R379" s="251"/>
      <c r="S379" s="251"/>
      <c r="T379" s="25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3" t="s">
        <v>189</v>
      </c>
      <c r="AU379" s="253" t="s">
        <v>86</v>
      </c>
      <c r="AV379" s="13" t="s">
        <v>86</v>
      </c>
      <c r="AW379" s="13" t="s">
        <v>33</v>
      </c>
      <c r="AX379" s="13" t="s">
        <v>78</v>
      </c>
      <c r="AY379" s="253" t="s">
        <v>181</v>
      </c>
    </row>
    <row r="380" s="14" customFormat="1">
      <c r="A380" s="14"/>
      <c r="B380" s="254"/>
      <c r="C380" s="255"/>
      <c r="D380" s="244" t="s">
        <v>189</v>
      </c>
      <c r="E380" s="256" t="s">
        <v>1</v>
      </c>
      <c r="F380" s="257" t="s">
        <v>547</v>
      </c>
      <c r="G380" s="255"/>
      <c r="H380" s="256" t="s">
        <v>1</v>
      </c>
      <c r="I380" s="258"/>
      <c r="J380" s="255"/>
      <c r="K380" s="255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189</v>
      </c>
      <c r="AU380" s="263" t="s">
        <v>86</v>
      </c>
      <c r="AV380" s="14" t="s">
        <v>84</v>
      </c>
      <c r="AW380" s="14" t="s">
        <v>33</v>
      </c>
      <c r="AX380" s="14" t="s">
        <v>78</v>
      </c>
      <c r="AY380" s="263" t="s">
        <v>181</v>
      </c>
    </row>
    <row r="381" s="13" customFormat="1">
      <c r="A381" s="13"/>
      <c r="B381" s="242"/>
      <c r="C381" s="243"/>
      <c r="D381" s="244" t="s">
        <v>189</v>
      </c>
      <c r="E381" s="245" t="s">
        <v>1</v>
      </c>
      <c r="F381" s="246" t="s">
        <v>548</v>
      </c>
      <c r="G381" s="243"/>
      <c r="H381" s="247">
        <v>5.5890000000000004</v>
      </c>
      <c r="I381" s="248"/>
      <c r="J381" s="243"/>
      <c r="K381" s="243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189</v>
      </c>
      <c r="AU381" s="253" t="s">
        <v>86</v>
      </c>
      <c r="AV381" s="13" t="s">
        <v>86</v>
      </c>
      <c r="AW381" s="13" t="s">
        <v>33</v>
      </c>
      <c r="AX381" s="13" t="s">
        <v>78</v>
      </c>
      <c r="AY381" s="253" t="s">
        <v>181</v>
      </c>
    </row>
    <row r="382" s="14" customFormat="1">
      <c r="A382" s="14"/>
      <c r="B382" s="254"/>
      <c r="C382" s="255"/>
      <c r="D382" s="244" t="s">
        <v>189</v>
      </c>
      <c r="E382" s="256" t="s">
        <v>1</v>
      </c>
      <c r="F382" s="257" t="s">
        <v>549</v>
      </c>
      <c r="G382" s="255"/>
      <c r="H382" s="256" t="s">
        <v>1</v>
      </c>
      <c r="I382" s="258"/>
      <c r="J382" s="255"/>
      <c r="K382" s="255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189</v>
      </c>
      <c r="AU382" s="263" t="s">
        <v>86</v>
      </c>
      <c r="AV382" s="14" t="s">
        <v>84</v>
      </c>
      <c r="AW382" s="14" t="s">
        <v>33</v>
      </c>
      <c r="AX382" s="14" t="s">
        <v>78</v>
      </c>
      <c r="AY382" s="263" t="s">
        <v>181</v>
      </c>
    </row>
    <row r="383" s="13" customFormat="1">
      <c r="A383" s="13"/>
      <c r="B383" s="242"/>
      <c r="C383" s="243"/>
      <c r="D383" s="244" t="s">
        <v>189</v>
      </c>
      <c r="E383" s="245" t="s">
        <v>1</v>
      </c>
      <c r="F383" s="246" t="s">
        <v>550</v>
      </c>
      <c r="G383" s="243"/>
      <c r="H383" s="247">
        <v>1.3109999999999999</v>
      </c>
      <c r="I383" s="248"/>
      <c r="J383" s="243"/>
      <c r="K383" s="243"/>
      <c r="L383" s="249"/>
      <c r="M383" s="250"/>
      <c r="N383" s="251"/>
      <c r="O383" s="251"/>
      <c r="P383" s="251"/>
      <c r="Q383" s="251"/>
      <c r="R383" s="251"/>
      <c r="S383" s="251"/>
      <c r="T383" s="25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3" t="s">
        <v>189</v>
      </c>
      <c r="AU383" s="253" t="s">
        <v>86</v>
      </c>
      <c r="AV383" s="13" t="s">
        <v>86</v>
      </c>
      <c r="AW383" s="13" t="s">
        <v>33</v>
      </c>
      <c r="AX383" s="13" t="s">
        <v>78</v>
      </c>
      <c r="AY383" s="253" t="s">
        <v>181</v>
      </c>
    </row>
    <row r="384" s="15" customFormat="1">
      <c r="A384" s="15"/>
      <c r="B384" s="264"/>
      <c r="C384" s="265"/>
      <c r="D384" s="244" t="s">
        <v>189</v>
      </c>
      <c r="E384" s="266" t="s">
        <v>1</v>
      </c>
      <c r="F384" s="267" t="s">
        <v>206</v>
      </c>
      <c r="G384" s="265"/>
      <c r="H384" s="268">
        <v>229.828</v>
      </c>
      <c r="I384" s="269"/>
      <c r="J384" s="265"/>
      <c r="K384" s="265"/>
      <c r="L384" s="270"/>
      <c r="M384" s="271"/>
      <c r="N384" s="272"/>
      <c r="O384" s="272"/>
      <c r="P384" s="272"/>
      <c r="Q384" s="272"/>
      <c r="R384" s="272"/>
      <c r="S384" s="272"/>
      <c r="T384" s="27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4" t="s">
        <v>189</v>
      </c>
      <c r="AU384" s="274" t="s">
        <v>86</v>
      </c>
      <c r="AV384" s="15" t="s">
        <v>187</v>
      </c>
      <c r="AW384" s="15" t="s">
        <v>33</v>
      </c>
      <c r="AX384" s="15" t="s">
        <v>84</v>
      </c>
      <c r="AY384" s="274" t="s">
        <v>181</v>
      </c>
    </row>
    <row r="385" s="2" customFormat="1" ht="16.5" customHeight="1">
      <c r="A385" s="39"/>
      <c r="B385" s="40"/>
      <c r="C385" s="228" t="s">
        <v>551</v>
      </c>
      <c r="D385" s="228" t="s">
        <v>183</v>
      </c>
      <c r="E385" s="229" t="s">
        <v>552</v>
      </c>
      <c r="F385" s="230" t="s">
        <v>553</v>
      </c>
      <c r="G385" s="231" t="s">
        <v>186</v>
      </c>
      <c r="H385" s="232">
        <v>229.828</v>
      </c>
      <c r="I385" s="233"/>
      <c r="J385" s="234">
        <f>ROUND(I385*H385,2)</f>
        <v>0</v>
      </c>
      <c r="K385" s="235"/>
      <c r="L385" s="45"/>
      <c r="M385" s="236" t="s">
        <v>1</v>
      </c>
      <c r="N385" s="237" t="s">
        <v>43</v>
      </c>
      <c r="O385" s="92"/>
      <c r="P385" s="238">
        <f>O385*H385</f>
        <v>0</v>
      </c>
      <c r="Q385" s="238">
        <v>0.0043800000000000002</v>
      </c>
      <c r="R385" s="238">
        <f>Q385*H385</f>
        <v>1.00664664</v>
      </c>
      <c r="S385" s="238">
        <v>0</v>
      </c>
      <c r="T385" s="23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0" t="s">
        <v>187</v>
      </c>
      <c r="AT385" s="240" t="s">
        <v>183</v>
      </c>
      <c r="AU385" s="240" t="s">
        <v>86</v>
      </c>
      <c r="AY385" s="18" t="s">
        <v>181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84</v>
      </c>
      <c r="BK385" s="241">
        <f>ROUND(I385*H385,2)</f>
        <v>0</v>
      </c>
      <c r="BL385" s="18" t="s">
        <v>187</v>
      </c>
      <c r="BM385" s="240" t="s">
        <v>554</v>
      </c>
    </row>
    <row r="386" s="14" customFormat="1">
      <c r="A386" s="14"/>
      <c r="B386" s="254"/>
      <c r="C386" s="255"/>
      <c r="D386" s="244" t="s">
        <v>189</v>
      </c>
      <c r="E386" s="256" t="s">
        <v>1</v>
      </c>
      <c r="F386" s="257" t="s">
        <v>537</v>
      </c>
      <c r="G386" s="255"/>
      <c r="H386" s="256" t="s">
        <v>1</v>
      </c>
      <c r="I386" s="258"/>
      <c r="J386" s="255"/>
      <c r="K386" s="255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189</v>
      </c>
      <c r="AU386" s="263" t="s">
        <v>86</v>
      </c>
      <c r="AV386" s="14" t="s">
        <v>84</v>
      </c>
      <c r="AW386" s="14" t="s">
        <v>33</v>
      </c>
      <c r="AX386" s="14" t="s">
        <v>78</v>
      </c>
      <c r="AY386" s="263" t="s">
        <v>181</v>
      </c>
    </row>
    <row r="387" s="13" customFormat="1">
      <c r="A387" s="13"/>
      <c r="B387" s="242"/>
      <c r="C387" s="243"/>
      <c r="D387" s="244" t="s">
        <v>189</v>
      </c>
      <c r="E387" s="245" t="s">
        <v>1</v>
      </c>
      <c r="F387" s="246" t="s">
        <v>538</v>
      </c>
      <c r="G387" s="243"/>
      <c r="H387" s="247">
        <v>46.07</v>
      </c>
      <c r="I387" s="248"/>
      <c r="J387" s="243"/>
      <c r="K387" s="243"/>
      <c r="L387" s="249"/>
      <c r="M387" s="250"/>
      <c r="N387" s="251"/>
      <c r="O387" s="251"/>
      <c r="P387" s="251"/>
      <c r="Q387" s="251"/>
      <c r="R387" s="251"/>
      <c r="S387" s="251"/>
      <c r="T387" s="25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3" t="s">
        <v>189</v>
      </c>
      <c r="AU387" s="253" t="s">
        <v>86</v>
      </c>
      <c r="AV387" s="13" t="s">
        <v>86</v>
      </c>
      <c r="AW387" s="13" t="s">
        <v>33</v>
      </c>
      <c r="AX387" s="13" t="s">
        <v>78</v>
      </c>
      <c r="AY387" s="253" t="s">
        <v>181</v>
      </c>
    </row>
    <row r="388" s="14" customFormat="1">
      <c r="A388" s="14"/>
      <c r="B388" s="254"/>
      <c r="C388" s="255"/>
      <c r="D388" s="244" t="s">
        <v>189</v>
      </c>
      <c r="E388" s="256" t="s">
        <v>1</v>
      </c>
      <c r="F388" s="257" t="s">
        <v>539</v>
      </c>
      <c r="G388" s="255"/>
      <c r="H388" s="256" t="s">
        <v>1</v>
      </c>
      <c r="I388" s="258"/>
      <c r="J388" s="255"/>
      <c r="K388" s="255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189</v>
      </c>
      <c r="AU388" s="263" t="s">
        <v>86</v>
      </c>
      <c r="AV388" s="14" t="s">
        <v>84</v>
      </c>
      <c r="AW388" s="14" t="s">
        <v>33</v>
      </c>
      <c r="AX388" s="14" t="s">
        <v>78</v>
      </c>
      <c r="AY388" s="263" t="s">
        <v>181</v>
      </c>
    </row>
    <row r="389" s="13" customFormat="1">
      <c r="A389" s="13"/>
      <c r="B389" s="242"/>
      <c r="C389" s="243"/>
      <c r="D389" s="244" t="s">
        <v>189</v>
      </c>
      <c r="E389" s="245" t="s">
        <v>1</v>
      </c>
      <c r="F389" s="246" t="s">
        <v>540</v>
      </c>
      <c r="G389" s="243"/>
      <c r="H389" s="247">
        <v>26.558</v>
      </c>
      <c r="I389" s="248"/>
      <c r="J389" s="243"/>
      <c r="K389" s="243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189</v>
      </c>
      <c r="AU389" s="253" t="s">
        <v>86</v>
      </c>
      <c r="AV389" s="13" t="s">
        <v>86</v>
      </c>
      <c r="AW389" s="13" t="s">
        <v>33</v>
      </c>
      <c r="AX389" s="13" t="s">
        <v>78</v>
      </c>
      <c r="AY389" s="253" t="s">
        <v>181</v>
      </c>
    </row>
    <row r="390" s="14" customFormat="1">
      <c r="A390" s="14"/>
      <c r="B390" s="254"/>
      <c r="C390" s="255"/>
      <c r="D390" s="244" t="s">
        <v>189</v>
      </c>
      <c r="E390" s="256" t="s">
        <v>1</v>
      </c>
      <c r="F390" s="257" t="s">
        <v>541</v>
      </c>
      <c r="G390" s="255"/>
      <c r="H390" s="256" t="s">
        <v>1</v>
      </c>
      <c r="I390" s="258"/>
      <c r="J390" s="255"/>
      <c r="K390" s="255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189</v>
      </c>
      <c r="AU390" s="263" t="s">
        <v>86</v>
      </c>
      <c r="AV390" s="14" t="s">
        <v>84</v>
      </c>
      <c r="AW390" s="14" t="s">
        <v>33</v>
      </c>
      <c r="AX390" s="14" t="s">
        <v>78</v>
      </c>
      <c r="AY390" s="263" t="s">
        <v>181</v>
      </c>
    </row>
    <row r="391" s="13" customFormat="1">
      <c r="A391" s="13"/>
      <c r="B391" s="242"/>
      <c r="C391" s="243"/>
      <c r="D391" s="244" t="s">
        <v>189</v>
      </c>
      <c r="E391" s="245" t="s">
        <v>1</v>
      </c>
      <c r="F391" s="246" t="s">
        <v>542</v>
      </c>
      <c r="G391" s="243"/>
      <c r="H391" s="247">
        <v>45.939999999999998</v>
      </c>
      <c r="I391" s="248"/>
      <c r="J391" s="243"/>
      <c r="K391" s="243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189</v>
      </c>
      <c r="AU391" s="253" t="s">
        <v>86</v>
      </c>
      <c r="AV391" s="13" t="s">
        <v>86</v>
      </c>
      <c r="AW391" s="13" t="s">
        <v>33</v>
      </c>
      <c r="AX391" s="13" t="s">
        <v>78</v>
      </c>
      <c r="AY391" s="253" t="s">
        <v>181</v>
      </c>
    </row>
    <row r="392" s="14" customFormat="1">
      <c r="A392" s="14"/>
      <c r="B392" s="254"/>
      <c r="C392" s="255"/>
      <c r="D392" s="244" t="s">
        <v>189</v>
      </c>
      <c r="E392" s="256" t="s">
        <v>1</v>
      </c>
      <c r="F392" s="257" t="s">
        <v>543</v>
      </c>
      <c r="G392" s="255"/>
      <c r="H392" s="256" t="s">
        <v>1</v>
      </c>
      <c r="I392" s="258"/>
      <c r="J392" s="255"/>
      <c r="K392" s="255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189</v>
      </c>
      <c r="AU392" s="263" t="s">
        <v>86</v>
      </c>
      <c r="AV392" s="14" t="s">
        <v>84</v>
      </c>
      <c r="AW392" s="14" t="s">
        <v>33</v>
      </c>
      <c r="AX392" s="14" t="s">
        <v>78</v>
      </c>
      <c r="AY392" s="263" t="s">
        <v>181</v>
      </c>
    </row>
    <row r="393" s="13" customFormat="1">
      <c r="A393" s="13"/>
      <c r="B393" s="242"/>
      <c r="C393" s="243"/>
      <c r="D393" s="244" t="s">
        <v>189</v>
      </c>
      <c r="E393" s="245" t="s">
        <v>1</v>
      </c>
      <c r="F393" s="246" t="s">
        <v>544</v>
      </c>
      <c r="G393" s="243"/>
      <c r="H393" s="247">
        <v>43.344000000000001</v>
      </c>
      <c r="I393" s="248"/>
      <c r="J393" s="243"/>
      <c r="K393" s="243"/>
      <c r="L393" s="249"/>
      <c r="M393" s="250"/>
      <c r="N393" s="251"/>
      <c r="O393" s="251"/>
      <c r="P393" s="251"/>
      <c r="Q393" s="251"/>
      <c r="R393" s="251"/>
      <c r="S393" s="251"/>
      <c r="T393" s="25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3" t="s">
        <v>189</v>
      </c>
      <c r="AU393" s="253" t="s">
        <v>86</v>
      </c>
      <c r="AV393" s="13" t="s">
        <v>86</v>
      </c>
      <c r="AW393" s="13" t="s">
        <v>33</v>
      </c>
      <c r="AX393" s="13" t="s">
        <v>78</v>
      </c>
      <c r="AY393" s="253" t="s">
        <v>181</v>
      </c>
    </row>
    <row r="394" s="13" customFormat="1">
      <c r="A394" s="13"/>
      <c r="B394" s="242"/>
      <c r="C394" s="243"/>
      <c r="D394" s="244" t="s">
        <v>189</v>
      </c>
      <c r="E394" s="245" t="s">
        <v>1</v>
      </c>
      <c r="F394" s="246" t="s">
        <v>545</v>
      </c>
      <c r="G394" s="243"/>
      <c r="H394" s="247">
        <v>30.667999999999999</v>
      </c>
      <c r="I394" s="248"/>
      <c r="J394" s="243"/>
      <c r="K394" s="243"/>
      <c r="L394" s="249"/>
      <c r="M394" s="250"/>
      <c r="N394" s="251"/>
      <c r="O394" s="251"/>
      <c r="P394" s="251"/>
      <c r="Q394" s="251"/>
      <c r="R394" s="251"/>
      <c r="S394" s="251"/>
      <c r="T394" s="25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3" t="s">
        <v>189</v>
      </c>
      <c r="AU394" s="253" t="s">
        <v>86</v>
      </c>
      <c r="AV394" s="13" t="s">
        <v>86</v>
      </c>
      <c r="AW394" s="13" t="s">
        <v>33</v>
      </c>
      <c r="AX394" s="13" t="s">
        <v>78</v>
      </c>
      <c r="AY394" s="253" t="s">
        <v>181</v>
      </c>
    </row>
    <row r="395" s="13" customFormat="1">
      <c r="A395" s="13"/>
      <c r="B395" s="242"/>
      <c r="C395" s="243"/>
      <c r="D395" s="244" t="s">
        <v>189</v>
      </c>
      <c r="E395" s="245" t="s">
        <v>1</v>
      </c>
      <c r="F395" s="246" t="s">
        <v>546</v>
      </c>
      <c r="G395" s="243"/>
      <c r="H395" s="247">
        <v>30.347999999999999</v>
      </c>
      <c r="I395" s="248"/>
      <c r="J395" s="243"/>
      <c r="K395" s="243"/>
      <c r="L395" s="249"/>
      <c r="M395" s="250"/>
      <c r="N395" s="251"/>
      <c r="O395" s="251"/>
      <c r="P395" s="251"/>
      <c r="Q395" s="251"/>
      <c r="R395" s="251"/>
      <c r="S395" s="251"/>
      <c r="T395" s="25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3" t="s">
        <v>189</v>
      </c>
      <c r="AU395" s="253" t="s">
        <v>86</v>
      </c>
      <c r="AV395" s="13" t="s">
        <v>86</v>
      </c>
      <c r="AW395" s="13" t="s">
        <v>33</v>
      </c>
      <c r="AX395" s="13" t="s">
        <v>78</v>
      </c>
      <c r="AY395" s="253" t="s">
        <v>181</v>
      </c>
    </row>
    <row r="396" s="14" customFormat="1">
      <c r="A396" s="14"/>
      <c r="B396" s="254"/>
      <c r="C396" s="255"/>
      <c r="D396" s="244" t="s">
        <v>189</v>
      </c>
      <c r="E396" s="256" t="s">
        <v>1</v>
      </c>
      <c r="F396" s="257" t="s">
        <v>547</v>
      </c>
      <c r="G396" s="255"/>
      <c r="H396" s="256" t="s">
        <v>1</v>
      </c>
      <c r="I396" s="258"/>
      <c r="J396" s="255"/>
      <c r="K396" s="255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189</v>
      </c>
      <c r="AU396" s="263" t="s">
        <v>86</v>
      </c>
      <c r="AV396" s="14" t="s">
        <v>84</v>
      </c>
      <c r="AW396" s="14" t="s">
        <v>33</v>
      </c>
      <c r="AX396" s="14" t="s">
        <v>78</v>
      </c>
      <c r="AY396" s="263" t="s">
        <v>181</v>
      </c>
    </row>
    <row r="397" s="13" customFormat="1">
      <c r="A397" s="13"/>
      <c r="B397" s="242"/>
      <c r="C397" s="243"/>
      <c r="D397" s="244" t="s">
        <v>189</v>
      </c>
      <c r="E397" s="245" t="s">
        <v>1</v>
      </c>
      <c r="F397" s="246" t="s">
        <v>548</v>
      </c>
      <c r="G397" s="243"/>
      <c r="H397" s="247">
        <v>5.5890000000000004</v>
      </c>
      <c r="I397" s="248"/>
      <c r="J397" s="243"/>
      <c r="K397" s="243"/>
      <c r="L397" s="249"/>
      <c r="M397" s="250"/>
      <c r="N397" s="251"/>
      <c r="O397" s="251"/>
      <c r="P397" s="251"/>
      <c r="Q397" s="251"/>
      <c r="R397" s="251"/>
      <c r="S397" s="251"/>
      <c r="T397" s="25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3" t="s">
        <v>189</v>
      </c>
      <c r="AU397" s="253" t="s">
        <v>86</v>
      </c>
      <c r="AV397" s="13" t="s">
        <v>86</v>
      </c>
      <c r="AW397" s="13" t="s">
        <v>33</v>
      </c>
      <c r="AX397" s="13" t="s">
        <v>78</v>
      </c>
      <c r="AY397" s="253" t="s">
        <v>181</v>
      </c>
    </row>
    <row r="398" s="14" customFormat="1">
      <c r="A398" s="14"/>
      <c r="B398" s="254"/>
      <c r="C398" s="255"/>
      <c r="D398" s="244" t="s">
        <v>189</v>
      </c>
      <c r="E398" s="256" t="s">
        <v>1</v>
      </c>
      <c r="F398" s="257" t="s">
        <v>549</v>
      </c>
      <c r="G398" s="255"/>
      <c r="H398" s="256" t="s">
        <v>1</v>
      </c>
      <c r="I398" s="258"/>
      <c r="J398" s="255"/>
      <c r="K398" s="255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189</v>
      </c>
      <c r="AU398" s="263" t="s">
        <v>86</v>
      </c>
      <c r="AV398" s="14" t="s">
        <v>84</v>
      </c>
      <c r="AW398" s="14" t="s">
        <v>33</v>
      </c>
      <c r="AX398" s="14" t="s">
        <v>78</v>
      </c>
      <c r="AY398" s="263" t="s">
        <v>181</v>
      </c>
    </row>
    <row r="399" s="13" customFormat="1">
      <c r="A399" s="13"/>
      <c r="B399" s="242"/>
      <c r="C399" s="243"/>
      <c r="D399" s="244" t="s">
        <v>189</v>
      </c>
      <c r="E399" s="245" t="s">
        <v>1</v>
      </c>
      <c r="F399" s="246" t="s">
        <v>550</v>
      </c>
      <c r="G399" s="243"/>
      <c r="H399" s="247">
        <v>1.3109999999999999</v>
      </c>
      <c r="I399" s="248"/>
      <c r="J399" s="243"/>
      <c r="K399" s="243"/>
      <c r="L399" s="249"/>
      <c r="M399" s="250"/>
      <c r="N399" s="251"/>
      <c r="O399" s="251"/>
      <c r="P399" s="251"/>
      <c r="Q399" s="251"/>
      <c r="R399" s="251"/>
      <c r="S399" s="251"/>
      <c r="T399" s="25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3" t="s">
        <v>189</v>
      </c>
      <c r="AU399" s="253" t="s">
        <v>86</v>
      </c>
      <c r="AV399" s="13" t="s">
        <v>86</v>
      </c>
      <c r="AW399" s="13" t="s">
        <v>33</v>
      </c>
      <c r="AX399" s="13" t="s">
        <v>78</v>
      </c>
      <c r="AY399" s="253" t="s">
        <v>181</v>
      </c>
    </row>
    <row r="400" s="15" customFormat="1">
      <c r="A400" s="15"/>
      <c r="B400" s="264"/>
      <c r="C400" s="265"/>
      <c r="D400" s="244" t="s">
        <v>189</v>
      </c>
      <c r="E400" s="266" t="s">
        <v>1</v>
      </c>
      <c r="F400" s="267" t="s">
        <v>206</v>
      </c>
      <c r="G400" s="265"/>
      <c r="H400" s="268">
        <v>229.828</v>
      </c>
      <c r="I400" s="269"/>
      <c r="J400" s="265"/>
      <c r="K400" s="265"/>
      <c r="L400" s="270"/>
      <c r="M400" s="271"/>
      <c r="N400" s="272"/>
      <c r="O400" s="272"/>
      <c r="P400" s="272"/>
      <c r="Q400" s="272"/>
      <c r="R400" s="272"/>
      <c r="S400" s="272"/>
      <c r="T400" s="27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4" t="s">
        <v>189</v>
      </c>
      <c r="AU400" s="274" t="s">
        <v>86</v>
      </c>
      <c r="AV400" s="15" t="s">
        <v>187</v>
      </c>
      <c r="AW400" s="15" t="s">
        <v>33</v>
      </c>
      <c r="AX400" s="15" t="s">
        <v>84</v>
      </c>
      <c r="AY400" s="274" t="s">
        <v>181</v>
      </c>
    </row>
    <row r="401" s="2" customFormat="1" ht="16.5" customHeight="1">
      <c r="A401" s="39"/>
      <c r="B401" s="40"/>
      <c r="C401" s="228" t="s">
        <v>555</v>
      </c>
      <c r="D401" s="228" t="s">
        <v>183</v>
      </c>
      <c r="E401" s="229" t="s">
        <v>556</v>
      </c>
      <c r="F401" s="230" t="s">
        <v>557</v>
      </c>
      <c r="G401" s="231" t="s">
        <v>186</v>
      </c>
      <c r="H401" s="232">
        <v>4.5259999999999998</v>
      </c>
      <c r="I401" s="233"/>
      <c r="J401" s="234">
        <f>ROUND(I401*H401,2)</f>
        <v>0</v>
      </c>
      <c r="K401" s="235"/>
      <c r="L401" s="45"/>
      <c r="M401" s="236" t="s">
        <v>1</v>
      </c>
      <c r="N401" s="237" t="s">
        <v>43</v>
      </c>
      <c r="O401" s="92"/>
      <c r="P401" s="238">
        <f>O401*H401</f>
        <v>0</v>
      </c>
      <c r="Q401" s="238">
        <v>0.00018000000000000001</v>
      </c>
      <c r="R401" s="238">
        <f>Q401*H401</f>
        <v>0.00081468000000000003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187</v>
      </c>
      <c r="AT401" s="240" t="s">
        <v>183</v>
      </c>
      <c r="AU401" s="240" t="s">
        <v>86</v>
      </c>
      <c r="AY401" s="18" t="s">
        <v>181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84</v>
      </c>
      <c r="BK401" s="241">
        <f>ROUND(I401*H401,2)</f>
        <v>0</v>
      </c>
      <c r="BL401" s="18" t="s">
        <v>187</v>
      </c>
      <c r="BM401" s="240" t="s">
        <v>558</v>
      </c>
    </row>
    <row r="402" s="14" customFormat="1">
      <c r="A402" s="14"/>
      <c r="B402" s="254"/>
      <c r="C402" s="255"/>
      <c r="D402" s="244" t="s">
        <v>189</v>
      </c>
      <c r="E402" s="256" t="s">
        <v>1</v>
      </c>
      <c r="F402" s="257" t="s">
        <v>559</v>
      </c>
      <c r="G402" s="255"/>
      <c r="H402" s="256" t="s">
        <v>1</v>
      </c>
      <c r="I402" s="258"/>
      <c r="J402" s="255"/>
      <c r="K402" s="255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189</v>
      </c>
      <c r="AU402" s="263" t="s">
        <v>86</v>
      </c>
      <c r="AV402" s="14" t="s">
        <v>84</v>
      </c>
      <c r="AW402" s="14" t="s">
        <v>33</v>
      </c>
      <c r="AX402" s="14" t="s">
        <v>78</v>
      </c>
      <c r="AY402" s="263" t="s">
        <v>181</v>
      </c>
    </row>
    <row r="403" s="13" customFormat="1">
      <c r="A403" s="13"/>
      <c r="B403" s="242"/>
      <c r="C403" s="243"/>
      <c r="D403" s="244" t="s">
        <v>189</v>
      </c>
      <c r="E403" s="245" t="s">
        <v>1</v>
      </c>
      <c r="F403" s="246" t="s">
        <v>560</v>
      </c>
      <c r="G403" s="243"/>
      <c r="H403" s="247">
        <v>2.2669999999999999</v>
      </c>
      <c r="I403" s="248"/>
      <c r="J403" s="243"/>
      <c r="K403" s="243"/>
      <c r="L403" s="249"/>
      <c r="M403" s="250"/>
      <c r="N403" s="251"/>
      <c r="O403" s="251"/>
      <c r="P403" s="251"/>
      <c r="Q403" s="251"/>
      <c r="R403" s="251"/>
      <c r="S403" s="251"/>
      <c r="T403" s="25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3" t="s">
        <v>189</v>
      </c>
      <c r="AU403" s="253" t="s">
        <v>86</v>
      </c>
      <c r="AV403" s="13" t="s">
        <v>86</v>
      </c>
      <c r="AW403" s="13" t="s">
        <v>33</v>
      </c>
      <c r="AX403" s="13" t="s">
        <v>78</v>
      </c>
      <c r="AY403" s="253" t="s">
        <v>181</v>
      </c>
    </row>
    <row r="404" s="13" customFormat="1">
      <c r="A404" s="13"/>
      <c r="B404" s="242"/>
      <c r="C404" s="243"/>
      <c r="D404" s="244" t="s">
        <v>189</v>
      </c>
      <c r="E404" s="245" t="s">
        <v>1</v>
      </c>
      <c r="F404" s="246" t="s">
        <v>561</v>
      </c>
      <c r="G404" s="243"/>
      <c r="H404" s="247">
        <v>1.2</v>
      </c>
      <c r="I404" s="248"/>
      <c r="J404" s="243"/>
      <c r="K404" s="243"/>
      <c r="L404" s="249"/>
      <c r="M404" s="250"/>
      <c r="N404" s="251"/>
      <c r="O404" s="251"/>
      <c r="P404" s="251"/>
      <c r="Q404" s="251"/>
      <c r="R404" s="251"/>
      <c r="S404" s="251"/>
      <c r="T404" s="25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3" t="s">
        <v>189</v>
      </c>
      <c r="AU404" s="253" t="s">
        <v>86</v>
      </c>
      <c r="AV404" s="13" t="s">
        <v>86</v>
      </c>
      <c r="AW404" s="13" t="s">
        <v>33</v>
      </c>
      <c r="AX404" s="13" t="s">
        <v>78</v>
      </c>
      <c r="AY404" s="253" t="s">
        <v>181</v>
      </c>
    </row>
    <row r="405" s="13" customFormat="1">
      <c r="A405" s="13"/>
      <c r="B405" s="242"/>
      <c r="C405" s="243"/>
      <c r="D405" s="244" t="s">
        <v>189</v>
      </c>
      <c r="E405" s="245" t="s">
        <v>1</v>
      </c>
      <c r="F405" s="246" t="s">
        <v>562</v>
      </c>
      <c r="G405" s="243"/>
      <c r="H405" s="247">
        <v>1.0589999999999999</v>
      </c>
      <c r="I405" s="248"/>
      <c r="J405" s="243"/>
      <c r="K405" s="243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189</v>
      </c>
      <c r="AU405" s="253" t="s">
        <v>86</v>
      </c>
      <c r="AV405" s="13" t="s">
        <v>86</v>
      </c>
      <c r="AW405" s="13" t="s">
        <v>33</v>
      </c>
      <c r="AX405" s="13" t="s">
        <v>78</v>
      </c>
      <c r="AY405" s="253" t="s">
        <v>181</v>
      </c>
    </row>
    <row r="406" s="15" customFormat="1">
      <c r="A406" s="15"/>
      <c r="B406" s="264"/>
      <c r="C406" s="265"/>
      <c r="D406" s="244" t="s">
        <v>189</v>
      </c>
      <c r="E406" s="266" t="s">
        <v>1</v>
      </c>
      <c r="F406" s="267" t="s">
        <v>206</v>
      </c>
      <c r="G406" s="265"/>
      <c r="H406" s="268">
        <v>4.5259999999999998</v>
      </c>
      <c r="I406" s="269"/>
      <c r="J406" s="265"/>
      <c r="K406" s="265"/>
      <c r="L406" s="270"/>
      <c r="M406" s="271"/>
      <c r="N406" s="272"/>
      <c r="O406" s="272"/>
      <c r="P406" s="272"/>
      <c r="Q406" s="272"/>
      <c r="R406" s="272"/>
      <c r="S406" s="272"/>
      <c r="T406" s="273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4" t="s">
        <v>189</v>
      </c>
      <c r="AU406" s="274" t="s">
        <v>86</v>
      </c>
      <c r="AV406" s="15" t="s">
        <v>187</v>
      </c>
      <c r="AW406" s="15" t="s">
        <v>33</v>
      </c>
      <c r="AX406" s="15" t="s">
        <v>84</v>
      </c>
      <c r="AY406" s="274" t="s">
        <v>181</v>
      </c>
    </row>
    <row r="407" s="2" customFormat="1" ht="33" customHeight="1">
      <c r="A407" s="39"/>
      <c r="B407" s="40"/>
      <c r="C407" s="228" t="s">
        <v>563</v>
      </c>
      <c r="D407" s="228" t="s">
        <v>183</v>
      </c>
      <c r="E407" s="229" t="s">
        <v>564</v>
      </c>
      <c r="F407" s="230" t="s">
        <v>565</v>
      </c>
      <c r="G407" s="231" t="s">
        <v>186</v>
      </c>
      <c r="H407" s="232">
        <v>2.7949999999999999</v>
      </c>
      <c r="I407" s="233"/>
      <c r="J407" s="234">
        <f>ROUND(I407*H407,2)</f>
        <v>0</v>
      </c>
      <c r="K407" s="235"/>
      <c r="L407" s="45"/>
      <c r="M407" s="236" t="s">
        <v>1</v>
      </c>
      <c r="N407" s="237" t="s">
        <v>43</v>
      </c>
      <c r="O407" s="92"/>
      <c r="P407" s="238">
        <f>O407*H407</f>
        <v>0</v>
      </c>
      <c r="Q407" s="238">
        <v>0.01119</v>
      </c>
      <c r="R407" s="238">
        <f>Q407*H407</f>
        <v>0.03127605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187</v>
      </c>
      <c r="AT407" s="240" t="s">
        <v>183</v>
      </c>
      <c r="AU407" s="240" t="s">
        <v>86</v>
      </c>
      <c r="AY407" s="18" t="s">
        <v>181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84</v>
      </c>
      <c r="BK407" s="241">
        <f>ROUND(I407*H407,2)</f>
        <v>0</v>
      </c>
      <c r="BL407" s="18" t="s">
        <v>187</v>
      </c>
      <c r="BM407" s="240" t="s">
        <v>566</v>
      </c>
    </row>
    <row r="408" s="14" customFormat="1">
      <c r="A408" s="14"/>
      <c r="B408" s="254"/>
      <c r="C408" s="255"/>
      <c r="D408" s="244" t="s">
        <v>189</v>
      </c>
      <c r="E408" s="256" t="s">
        <v>1</v>
      </c>
      <c r="F408" s="257" t="s">
        <v>547</v>
      </c>
      <c r="G408" s="255"/>
      <c r="H408" s="256" t="s">
        <v>1</v>
      </c>
      <c r="I408" s="258"/>
      <c r="J408" s="255"/>
      <c r="K408" s="255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189</v>
      </c>
      <c r="AU408" s="263" t="s">
        <v>86</v>
      </c>
      <c r="AV408" s="14" t="s">
        <v>84</v>
      </c>
      <c r="AW408" s="14" t="s">
        <v>33</v>
      </c>
      <c r="AX408" s="14" t="s">
        <v>78</v>
      </c>
      <c r="AY408" s="263" t="s">
        <v>181</v>
      </c>
    </row>
    <row r="409" s="13" customFormat="1">
      <c r="A409" s="13"/>
      <c r="B409" s="242"/>
      <c r="C409" s="243"/>
      <c r="D409" s="244" t="s">
        <v>189</v>
      </c>
      <c r="E409" s="245" t="s">
        <v>1</v>
      </c>
      <c r="F409" s="246" t="s">
        <v>567</v>
      </c>
      <c r="G409" s="243"/>
      <c r="H409" s="247">
        <v>2.7949999999999999</v>
      </c>
      <c r="I409" s="248"/>
      <c r="J409" s="243"/>
      <c r="K409" s="243"/>
      <c r="L409" s="249"/>
      <c r="M409" s="250"/>
      <c r="N409" s="251"/>
      <c r="O409" s="251"/>
      <c r="P409" s="251"/>
      <c r="Q409" s="251"/>
      <c r="R409" s="251"/>
      <c r="S409" s="251"/>
      <c r="T409" s="25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3" t="s">
        <v>189</v>
      </c>
      <c r="AU409" s="253" t="s">
        <v>86</v>
      </c>
      <c r="AV409" s="13" t="s">
        <v>86</v>
      </c>
      <c r="AW409" s="13" t="s">
        <v>33</v>
      </c>
      <c r="AX409" s="13" t="s">
        <v>84</v>
      </c>
      <c r="AY409" s="253" t="s">
        <v>181</v>
      </c>
    </row>
    <row r="410" s="2" customFormat="1" ht="16.5" customHeight="1">
      <c r="A410" s="39"/>
      <c r="B410" s="40"/>
      <c r="C410" s="275" t="s">
        <v>568</v>
      </c>
      <c r="D410" s="275" t="s">
        <v>363</v>
      </c>
      <c r="E410" s="276" t="s">
        <v>569</v>
      </c>
      <c r="F410" s="277" t="s">
        <v>570</v>
      </c>
      <c r="G410" s="278" t="s">
        <v>186</v>
      </c>
      <c r="H410" s="279">
        <v>2.9350000000000001</v>
      </c>
      <c r="I410" s="280"/>
      <c r="J410" s="281">
        <f>ROUND(I410*H410,2)</f>
        <v>0</v>
      </c>
      <c r="K410" s="282"/>
      <c r="L410" s="283"/>
      <c r="M410" s="284" t="s">
        <v>1</v>
      </c>
      <c r="N410" s="285" t="s">
        <v>43</v>
      </c>
      <c r="O410" s="92"/>
      <c r="P410" s="238">
        <f>O410*H410</f>
        <v>0</v>
      </c>
      <c r="Q410" s="238">
        <v>0.00059999999999999995</v>
      </c>
      <c r="R410" s="238">
        <f>Q410*H410</f>
        <v>0.001761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228</v>
      </c>
      <c r="AT410" s="240" t="s">
        <v>363</v>
      </c>
      <c r="AU410" s="240" t="s">
        <v>86</v>
      </c>
      <c r="AY410" s="18" t="s">
        <v>181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84</v>
      </c>
      <c r="BK410" s="241">
        <f>ROUND(I410*H410,2)</f>
        <v>0</v>
      </c>
      <c r="BL410" s="18" t="s">
        <v>187</v>
      </c>
      <c r="BM410" s="240" t="s">
        <v>571</v>
      </c>
    </row>
    <row r="411" s="13" customFormat="1">
      <c r="A411" s="13"/>
      <c r="B411" s="242"/>
      <c r="C411" s="243"/>
      <c r="D411" s="244" t="s">
        <v>189</v>
      </c>
      <c r="E411" s="245" t="s">
        <v>1</v>
      </c>
      <c r="F411" s="246" t="s">
        <v>572</v>
      </c>
      <c r="G411" s="243"/>
      <c r="H411" s="247">
        <v>2.9350000000000001</v>
      </c>
      <c r="I411" s="248"/>
      <c r="J411" s="243"/>
      <c r="K411" s="243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189</v>
      </c>
      <c r="AU411" s="253" t="s">
        <v>86</v>
      </c>
      <c r="AV411" s="13" t="s">
        <v>86</v>
      </c>
      <c r="AW411" s="13" t="s">
        <v>33</v>
      </c>
      <c r="AX411" s="13" t="s">
        <v>84</v>
      </c>
      <c r="AY411" s="253" t="s">
        <v>181</v>
      </c>
    </row>
    <row r="412" s="2" customFormat="1" ht="37.8" customHeight="1">
      <c r="A412" s="39"/>
      <c r="B412" s="40"/>
      <c r="C412" s="228" t="s">
        <v>573</v>
      </c>
      <c r="D412" s="228" t="s">
        <v>183</v>
      </c>
      <c r="E412" s="229" t="s">
        <v>574</v>
      </c>
      <c r="F412" s="230" t="s">
        <v>575</v>
      </c>
      <c r="G412" s="231" t="s">
        <v>186</v>
      </c>
      <c r="H412" s="232">
        <v>1.3109999999999999</v>
      </c>
      <c r="I412" s="233"/>
      <c r="J412" s="234">
        <f>ROUND(I412*H412,2)</f>
        <v>0</v>
      </c>
      <c r="K412" s="235"/>
      <c r="L412" s="45"/>
      <c r="M412" s="236" t="s">
        <v>1</v>
      </c>
      <c r="N412" s="237" t="s">
        <v>43</v>
      </c>
      <c r="O412" s="92"/>
      <c r="P412" s="238">
        <f>O412*H412</f>
        <v>0</v>
      </c>
      <c r="Q412" s="238">
        <v>0.01119</v>
      </c>
      <c r="R412" s="238">
        <f>Q412*H412</f>
        <v>0.01467009</v>
      </c>
      <c r="S412" s="238">
        <v>0</v>
      </c>
      <c r="T412" s="23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0" t="s">
        <v>187</v>
      </c>
      <c r="AT412" s="240" t="s">
        <v>183</v>
      </c>
      <c r="AU412" s="240" t="s">
        <v>86</v>
      </c>
      <c r="AY412" s="18" t="s">
        <v>181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84</v>
      </c>
      <c r="BK412" s="241">
        <f>ROUND(I412*H412,2)</f>
        <v>0</v>
      </c>
      <c r="BL412" s="18" t="s">
        <v>187</v>
      </c>
      <c r="BM412" s="240" t="s">
        <v>576</v>
      </c>
    </row>
    <row r="413" s="14" customFormat="1">
      <c r="A413" s="14"/>
      <c r="B413" s="254"/>
      <c r="C413" s="255"/>
      <c r="D413" s="244" t="s">
        <v>189</v>
      </c>
      <c r="E413" s="256" t="s">
        <v>1</v>
      </c>
      <c r="F413" s="257" t="s">
        <v>549</v>
      </c>
      <c r="G413" s="255"/>
      <c r="H413" s="256" t="s">
        <v>1</v>
      </c>
      <c r="I413" s="258"/>
      <c r="J413" s="255"/>
      <c r="K413" s="255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189</v>
      </c>
      <c r="AU413" s="263" t="s">
        <v>86</v>
      </c>
      <c r="AV413" s="14" t="s">
        <v>84</v>
      </c>
      <c r="AW413" s="14" t="s">
        <v>33</v>
      </c>
      <c r="AX413" s="14" t="s">
        <v>78</v>
      </c>
      <c r="AY413" s="263" t="s">
        <v>181</v>
      </c>
    </row>
    <row r="414" s="13" customFormat="1">
      <c r="A414" s="13"/>
      <c r="B414" s="242"/>
      <c r="C414" s="243"/>
      <c r="D414" s="244" t="s">
        <v>189</v>
      </c>
      <c r="E414" s="245" t="s">
        <v>1</v>
      </c>
      <c r="F414" s="246" t="s">
        <v>550</v>
      </c>
      <c r="G414" s="243"/>
      <c r="H414" s="247">
        <v>1.3109999999999999</v>
      </c>
      <c r="I414" s="248"/>
      <c r="J414" s="243"/>
      <c r="K414" s="243"/>
      <c r="L414" s="249"/>
      <c r="M414" s="250"/>
      <c r="N414" s="251"/>
      <c r="O414" s="251"/>
      <c r="P414" s="251"/>
      <c r="Q414" s="251"/>
      <c r="R414" s="251"/>
      <c r="S414" s="251"/>
      <c r="T414" s="25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3" t="s">
        <v>189</v>
      </c>
      <c r="AU414" s="253" t="s">
        <v>86</v>
      </c>
      <c r="AV414" s="13" t="s">
        <v>86</v>
      </c>
      <c r="AW414" s="13" t="s">
        <v>33</v>
      </c>
      <c r="AX414" s="13" t="s">
        <v>84</v>
      </c>
      <c r="AY414" s="253" t="s">
        <v>181</v>
      </c>
    </row>
    <row r="415" s="2" customFormat="1" ht="16.5" customHeight="1">
      <c r="A415" s="39"/>
      <c r="B415" s="40"/>
      <c r="C415" s="275" t="s">
        <v>577</v>
      </c>
      <c r="D415" s="275" t="s">
        <v>363</v>
      </c>
      <c r="E415" s="276" t="s">
        <v>578</v>
      </c>
      <c r="F415" s="277" t="s">
        <v>579</v>
      </c>
      <c r="G415" s="278" t="s">
        <v>186</v>
      </c>
      <c r="H415" s="279">
        <v>1.377</v>
      </c>
      <c r="I415" s="280"/>
      <c r="J415" s="281">
        <f>ROUND(I415*H415,2)</f>
        <v>0</v>
      </c>
      <c r="K415" s="282"/>
      <c r="L415" s="283"/>
      <c r="M415" s="284" t="s">
        <v>1</v>
      </c>
      <c r="N415" s="285" t="s">
        <v>43</v>
      </c>
      <c r="O415" s="92"/>
      <c r="P415" s="238">
        <f>O415*H415</f>
        <v>0</v>
      </c>
      <c r="Q415" s="238">
        <v>0.00075000000000000002</v>
      </c>
      <c r="R415" s="238">
        <f>Q415*H415</f>
        <v>0.00103275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228</v>
      </c>
      <c r="AT415" s="240" t="s">
        <v>363</v>
      </c>
      <c r="AU415" s="240" t="s">
        <v>86</v>
      </c>
      <c r="AY415" s="18" t="s">
        <v>181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84</v>
      </c>
      <c r="BK415" s="241">
        <f>ROUND(I415*H415,2)</f>
        <v>0</v>
      </c>
      <c r="BL415" s="18" t="s">
        <v>187</v>
      </c>
      <c r="BM415" s="240" t="s">
        <v>580</v>
      </c>
    </row>
    <row r="416" s="13" customFormat="1">
      <c r="A416" s="13"/>
      <c r="B416" s="242"/>
      <c r="C416" s="243"/>
      <c r="D416" s="244" t="s">
        <v>189</v>
      </c>
      <c r="E416" s="245" t="s">
        <v>1</v>
      </c>
      <c r="F416" s="246" t="s">
        <v>581</v>
      </c>
      <c r="G416" s="243"/>
      <c r="H416" s="247">
        <v>1.377</v>
      </c>
      <c r="I416" s="248"/>
      <c r="J416" s="243"/>
      <c r="K416" s="243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189</v>
      </c>
      <c r="AU416" s="253" t="s">
        <v>86</v>
      </c>
      <c r="AV416" s="13" t="s">
        <v>86</v>
      </c>
      <c r="AW416" s="13" t="s">
        <v>33</v>
      </c>
      <c r="AX416" s="13" t="s">
        <v>84</v>
      </c>
      <c r="AY416" s="253" t="s">
        <v>181</v>
      </c>
    </row>
    <row r="417" s="2" customFormat="1" ht="37.8" customHeight="1">
      <c r="A417" s="39"/>
      <c r="B417" s="40"/>
      <c r="C417" s="228" t="s">
        <v>478</v>
      </c>
      <c r="D417" s="228" t="s">
        <v>183</v>
      </c>
      <c r="E417" s="229" t="s">
        <v>582</v>
      </c>
      <c r="F417" s="230" t="s">
        <v>583</v>
      </c>
      <c r="G417" s="231" t="s">
        <v>186</v>
      </c>
      <c r="H417" s="232">
        <v>2.7949999999999999</v>
      </c>
      <c r="I417" s="233"/>
      <c r="J417" s="234">
        <f>ROUND(I417*H417,2)</f>
        <v>0</v>
      </c>
      <c r="K417" s="235"/>
      <c r="L417" s="45"/>
      <c r="M417" s="236" t="s">
        <v>1</v>
      </c>
      <c r="N417" s="237" t="s">
        <v>43</v>
      </c>
      <c r="O417" s="92"/>
      <c r="P417" s="238">
        <f>O417*H417</f>
        <v>0</v>
      </c>
      <c r="Q417" s="238">
        <v>0.01119</v>
      </c>
      <c r="R417" s="238">
        <f>Q417*H417</f>
        <v>0.03127605</v>
      </c>
      <c r="S417" s="238">
        <v>0</v>
      </c>
      <c r="T417" s="23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0" t="s">
        <v>187</v>
      </c>
      <c r="AT417" s="240" t="s">
        <v>183</v>
      </c>
      <c r="AU417" s="240" t="s">
        <v>86</v>
      </c>
      <c r="AY417" s="18" t="s">
        <v>181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84</v>
      </c>
      <c r="BK417" s="241">
        <f>ROUND(I417*H417,2)</f>
        <v>0</v>
      </c>
      <c r="BL417" s="18" t="s">
        <v>187</v>
      </c>
      <c r="BM417" s="240" t="s">
        <v>584</v>
      </c>
    </row>
    <row r="418" s="14" customFormat="1">
      <c r="A418" s="14"/>
      <c r="B418" s="254"/>
      <c r="C418" s="255"/>
      <c r="D418" s="244" t="s">
        <v>189</v>
      </c>
      <c r="E418" s="256" t="s">
        <v>1</v>
      </c>
      <c r="F418" s="257" t="s">
        <v>547</v>
      </c>
      <c r="G418" s="255"/>
      <c r="H418" s="256" t="s">
        <v>1</v>
      </c>
      <c r="I418" s="258"/>
      <c r="J418" s="255"/>
      <c r="K418" s="255"/>
      <c r="L418" s="259"/>
      <c r="M418" s="260"/>
      <c r="N418" s="261"/>
      <c r="O418" s="261"/>
      <c r="P418" s="261"/>
      <c r="Q418" s="261"/>
      <c r="R418" s="261"/>
      <c r="S418" s="261"/>
      <c r="T418" s="26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3" t="s">
        <v>189</v>
      </c>
      <c r="AU418" s="263" t="s">
        <v>86</v>
      </c>
      <c r="AV418" s="14" t="s">
        <v>84</v>
      </c>
      <c r="AW418" s="14" t="s">
        <v>33</v>
      </c>
      <c r="AX418" s="14" t="s">
        <v>78</v>
      </c>
      <c r="AY418" s="263" t="s">
        <v>181</v>
      </c>
    </row>
    <row r="419" s="13" customFormat="1">
      <c r="A419" s="13"/>
      <c r="B419" s="242"/>
      <c r="C419" s="243"/>
      <c r="D419" s="244" t="s">
        <v>189</v>
      </c>
      <c r="E419" s="245" t="s">
        <v>1</v>
      </c>
      <c r="F419" s="246" t="s">
        <v>567</v>
      </c>
      <c r="G419" s="243"/>
      <c r="H419" s="247">
        <v>2.7949999999999999</v>
      </c>
      <c r="I419" s="248"/>
      <c r="J419" s="243"/>
      <c r="K419" s="243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189</v>
      </c>
      <c r="AU419" s="253" t="s">
        <v>86</v>
      </c>
      <c r="AV419" s="13" t="s">
        <v>86</v>
      </c>
      <c r="AW419" s="13" t="s">
        <v>33</v>
      </c>
      <c r="AX419" s="13" t="s">
        <v>84</v>
      </c>
      <c r="AY419" s="253" t="s">
        <v>181</v>
      </c>
    </row>
    <row r="420" s="2" customFormat="1" ht="16.5" customHeight="1">
      <c r="A420" s="39"/>
      <c r="B420" s="40"/>
      <c r="C420" s="275" t="s">
        <v>531</v>
      </c>
      <c r="D420" s="275" t="s">
        <v>363</v>
      </c>
      <c r="E420" s="276" t="s">
        <v>585</v>
      </c>
      <c r="F420" s="277" t="s">
        <v>586</v>
      </c>
      <c r="G420" s="278" t="s">
        <v>186</v>
      </c>
      <c r="H420" s="279">
        <v>2.9350000000000001</v>
      </c>
      <c r="I420" s="280"/>
      <c r="J420" s="281">
        <f>ROUND(I420*H420,2)</f>
        <v>0</v>
      </c>
      <c r="K420" s="282"/>
      <c r="L420" s="283"/>
      <c r="M420" s="284" t="s">
        <v>1</v>
      </c>
      <c r="N420" s="285" t="s">
        <v>43</v>
      </c>
      <c r="O420" s="92"/>
      <c r="P420" s="238">
        <f>O420*H420</f>
        <v>0</v>
      </c>
      <c r="Q420" s="238">
        <v>0.0020999999999999999</v>
      </c>
      <c r="R420" s="238">
        <f>Q420*H420</f>
        <v>0.0061634999999999997</v>
      </c>
      <c r="S420" s="238">
        <v>0</v>
      </c>
      <c r="T420" s="23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0" t="s">
        <v>228</v>
      </c>
      <c r="AT420" s="240" t="s">
        <v>363</v>
      </c>
      <c r="AU420" s="240" t="s">
        <v>86</v>
      </c>
      <c r="AY420" s="18" t="s">
        <v>181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84</v>
      </c>
      <c r="BK420" s="241">
        <f>ROUND(I420*H420,2)</f>
        <v>0</v>
      </c>
      <c r="BL420" s="18" t="s">
        <v>187</v>
      </c>
      <c r="BM420" s="240" t="s">
        <v>587</v>
      </c>
    </row>
    <row r="421" s="13" customFormat="1">
      <c r="A421" s="13"/>
      <c r="B421" s="242"/>
      <c r="C421" s="243"/>
      <c r="D421" s="244" t="s">
        <v>189</v>
      </c>
      <c r="E421" s="245" t="s">
        <v>1</v>
      </c>
      <c r="F421" s="246" t="s">
        <v>588</v>
      </c>
      <c r="G421" s="243"/>
      <c r="H421" s="247">
        <v>2.9350000000000001</v>
      </c>
      <c r="I421" s="248"/>
      <c r="J421" s="243"/>
      <c r="K421" s="243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189</v>
      </c>
      <c r="AU421" s="253" t="s">
        <v>86</v>
      </c>
      <c r="AV421" s="13" t="s">
        <v>86</v>
      </c>
      <c r="AW421" s="13" t="s">
        <v>33</v>
      </c>
      <c r="AX421" s="13" t="s">
        <v>84</v>
      </c>
      <c r="AY421" s="253" t="s">
        <v>181</v>
      </c>
    </row>
    <row r="422" s="2" customFormat="1" ht="37.8" customHeight="1">
      <c r="A422" s="39"/>
      <c r="B422" s="40"/>
      <c r="C422" s="228" t="s">
        <v>589</v>
      </c>
      <c r="D422" s="228" t="s">
        <v>183</v>
      </c>
      <c r="E422" s="229" t="s">
        <v>590</v>
      </c>
      <c r="F422" s="230" t="s">
        <v>591</v>
      </c>
      <c r="G422" s="231" t="s">
        <v>186</v>
      </c>
      <c r="H422" s="232">
        <v>45.939999999999998</v>
      </c>
      <c r="I422" s="233"/>
      <c r="J422" s="234">
        <f>ROUND(I422*H422,2)</f>
        <v>0</v>
      </c>
      <c r="K422" s="235"/>
      <c r="L422" s="45"/>
      <c r="M422" s="236" t="s">
        <v>1</v>
      </c>
      <c r="N422" s="237" t="s">
        <v>43</v>
      </c>
      <c r="O422" s="92"/>
      <c r="P422" s="238">
        <f>O422*H422</f>
        <v>0</v>
      </c>
      <c r="Q422" s="238">
        <v>0.0088400000000000006</v>
      </c>
      <c r="R422" s="238">
        <f>Q422*H422</f>
        <v>0.40610960000000002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187</v>
      </c>
      <c r="AT422" s="240" t="s">
        <v>183</v>
      </c>
      <c r="AU422" s="240" t="s">
        <v>86</v>
      </c>
      <c r="AY422" s="18" t="s">
        <v>181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84</v>
      </c>
      <c r="BK422" s="241">
        <f>ROUND(I422*H422,2)</f>
        <v>0</v>
      </c>
      <c r="BL422" s="18" t="s">
        <v>187</v>
      </c>
      <c r="BM422" s="240" t="s">
        <v>592</v>
      </c>
    </row>
    <row r="423" s="14" customFormat="1">
      <c r="A423" s="14"/>
      <c r="B423" s="254"/>
      <c r="C423" s="255"/>
      <c r="D423" s="244" t="s">
        <v>189</v>
      </c>
      <c r="E423" s="256" t="s">
        <v>1</v>
      </c>
      <c r="F423" s="257" t="s">
        <v>541</v>
      </c>
      <c r="G423" s="255"/>
      <c r="H423" s="256" t="s">
        <v>1</v>
      </c>
      <c r="I423" s="258"/>
      <c r="J423" s="255"/>
      <c r="K423" s="255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189</v>
      </c>
      <c r="AU423" s="263" t="s">
        <v>86</v>
      </c>
      <c r="AV423" s="14" t="s">
        <v>84</v>
      </c>
      <c r="AW423" s="14" t="s">
        <v>33</v>
      </c>
      <c r="AX423" s="14" t="s">
        <v>78</v>
      </c>
      <c r="AY423" s="263" t="s">
        <v>181</v>
      </c>
    </row>
    <row r="424" s="13" customFormat="1">
      <c r="A424" s="13"/>
      <c r="B424" s="242"/>
      <c r="C424" s="243"/>
      <c r="D424" s="244" t="s">
        <v>189</v>
      </c>
      <c r="E424" s="245" t="s">
        <v>1</v>
      </c>
      <c r="F424" s="246" t="s">
        <v>542</v>
      </c>
      <c r="G424" s="243"/>
      <c r="H424" s="247">
        <v>45.939999999999998</v>
      </c>
      <c r="I424" s="248"/>
      <c r="J424" s="243"/>
      <c r="K424" s="243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189</v>
      </c>
      <c r="AU424" s="253" t="s">
        <v>86</v>
      </c>
      <c r="AV424" s="13" t="s">
        <v>86</v>
      </c>
      <c r="AW424" s="13" t="s">
        <v>33</v>
      </c>
      <c r="AX424" s="13" t="s">
        <v>84</v>
      </c>
      <c r="AY424" s="253" t="s">
        <v>181</v>
      </c>
    </row>
    <row r="425" s="2" customFormat="1" ht="16.5" customHeight="1">
      <c r="A425" s="39"/>
      <c r="B425" s="40"/>
      <c r="C425" s="275" t="s">
        <v>593</v>
      </c>
      <c r="D425" s="275" t="s">
        <v>363</v>
      </c>
      <c r="E425" s="276" t="s">
        <v>594</v>
      </c>
      <c r="F425" s="277" t="s">
        <v>595</v>
      </c>
      <c r="G425" s="278" t="s">
        <v>186</v>
      </c>
      <c r="H425" s="279">
        <v>48.237000000000002</v>
      </c>
      <c r="I425" s="280"/>
      <c r="J425" s="281">
        <f>ROUND(I425*H425,2)</f>
        <v>0</v>
      </c>
      <c r="K425" s="282"/>
      <c r="L425" s="283"/>
      <c r="M425" s="284" t="s">
        <v>1</v>
      </c>
      <c r="N425" s="285" t="s">
        <v>43</v>
      </c>
      <c r="O425" s="92"/>
      <c r="P425" s="238">
        <f>O425*H425</f>
        <v>0</v>
      </c>
      <c r="Q425" s="238">
        <v>0.0038999999999999998</v>
      </c>
      <c r="R425" s="238">
        <f>Q425*H425</f>
        <v>0.18812429999999999</v>
      </c>
      <c r="S425" s="238">
        <v>0</v>
      </c>
      <c r="T425" s="23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0" t="s">
        <v>228</v>
      </c>
      <c r="AT425" s="240" t="s">
        <v>363</v>
      </c>
      <c r="AU425" s="240" t="s">
        <v>86</v>
      </c>
      <c r="AY425" s="18" t="s">
        <v>181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84</v>
      </c>
      <c r="BK425" s="241">
        <f>ROUND(I425*H425,2)</f>
        <v>0</v>
      </c>
      <c r="BL425" s="18" t="s">
        <v>187</v>
      </c>
      <c r="BM425" s="240" t="s">
        <v>596</v>
      </c>
    </row>
    <row r="426" s="13" customFormat="1">
      <c r="A426" s="13"/>
      <c r="B426" s="242"/>
      <c r="C426" s="243"/>
      <c r="D426" s="244" t="s">
        <v>189</v>
      </c>
      <c r="E426" s="245" t="s">
        <v>1</v>
      </c>
      <c r="F426" s="246" t="s">
        <v>597</v>
      </c>
      <c r="G426" s="243"/>
      <c r="H426" s="247">
        <v>48.237000000000002</v>
      </c>
      <c r="I426" s="248"/>
      <c r="J426" s="243"/>
      <c r="K426" s="243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189</v>
      </c>
      <c r="AU426" s="253" t="s">
        <v>86</v>
      </c>
      <c r="AV426" s="13" t="s">
        <v>86</v>
      </c>
      <c r="AW426" s="13" t="s">
        <v>33</v>
      </c>
      <c r="AX426" s="13" t="s">
        <v>84</v>
      </c>
      <c r="AY426" s="253" t="s">
        <v>181</v>
      </c>
    </row>
    <row r="427" s="2" customFormat="1" ht="24.15" customHeight="1">
      <c r="A427" s="39"/>
      <c r="B427" s="40"/>
      <c r="C427" s="228" t="s">
        <v>598</v>
      </c>
      <c r="D427" s="228" t="s">
        <v>183</v>
      </c>
      <c r="E427" s="229" t="s">
        <v>599</v>
      </c>
      <c r="F427" s="230" t="s">
        <v>600</v>
      </c>
      <c r="G427" s="231" t="s">
        <v>186</v>
      </c>
      <c r="H427" s="232">
        <v>104.36</v>
      </c>
      <c r="I427" s="233"/>
      <c r="J427" s="234">
        <f>ROUND(I427*H427,2)</f>
        <v>0</v>
      </c>
      <c r="K427" s="235"/>
      <c r="L427" s="45"/>
      <c r="M427" s="236" t="s">
        <v>1</v>
      </c>
      <c r="N427" s="237" t="s">
        <v>43</v>
      </c>
      <c r="O427" s="92"/>
      <c r="P427" s="238">
        <f>O427*H427</f>
        <v>0</v>
      </c>
      <c r="Q427" s="238">
        <v>0.01184</v>
      </c>
      <c r="R427" s="238">
        <f>Q427*H427</f>
        <v>1.2356224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187</v>
      </c>
      <c r="AT427" s="240" t="s">
        <v>183</v>
      </c>
      <c r="AU427" s="240" t="s">
        <v>86</v>
      </c>
      <c r="AY427" s="18" t="s">
        <v>181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84</v>
      </c>
      <c r="BK427" s="241">
        <f>ROUND(I427*H427,2)</f>
        <v>0</v>
      </c>
      <c r="BL427" s="18" t="s">
        <v>187</v>
      </c>
      <c r="BM427" s="240" t="s">
        <v>601</v>
      </c>
    </row>
    <row r="428" s="14" customFormat="1">
      <c r="A428" s="14"/>
      <c r="B428" s="254"/>
      <c r="C428" s="255"/>
      <c r="D428" s="244" t="s">
        <v>189</v>
      </c>
      <c r="E428" s="256" t="s">
        <v>1</v>
      </c>
      <c r="F428" s="257" t="s">
        <v>602</v>
      </c>
      <c r="G428" s="255"/>
      <c r="H428" s="256" t="s">
        <v>1</v>
      </c>
      <c r="I428" s="258"/>
      <c r="J428" s="255"/>
      <c r="K428" s="255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189</v>
      </c>
      <c r="AU428" s="263" t="s">
        <v>86</v>
      </c>
      <c r="AV428" s="14" t="s">
        <v>84</v>
      </c>
      <c r="AW428" s="14" t="s">
        <v>33</v>
      </c>
      <c r="AX428" s="14" t="s">
        <v>78</v>
      </c>
      <c r="AY428" s="263" t="s">
        <v>181</v>
      </c>
    </row>
    <row r="429" s="14" customFormat="1">
      <c r="A429" s="14"/>
      <c r="B429" s="254"/>
      <c r="C429" s="255"/>
      <c r="D429" s="244" t="s">
        <v>189</v>
      </c>
      <c r="E429" s="256" t="s">
        <v>1</v>
      </c>
      <c r="F429" s="257" t="s">
        <v>603</v>
      </c>
      <c r="G429" s="255"/>
      <c r="H429" s="256" t="s">
        <v>1</v>
      </c>
      <c r="I429" s="258"/>
      <c r="J429" s="255"/>
      <c r="K429" s="255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189</v>
      </c>
      <c r="AU429" s="263" t="s">
        <v>86</v>
      </c>
      <c r="AV429" s="14" t="s">
        <v>84</v>
      </c>
      <c r="AW429" s="14" t="s">
        <v>33</v>
      </c>
      <c r="AX429" s="14" t="s">
        <v>78</v>
      </c>
      <c r="AY429" s="263" t="s">
        <v>181</v>
      </c>
    </row>
    <row r="430" s="14" customFormat="1">
      <c r="A430" s="14"/>
      <c r="B430" s="254"/>
      <c r="C430" s="255"/>
      <c r="D430" s="244" t="s">
        <v>189</v>
      </c>
      <c r="E430" s="256" t="s">
        <v>1</v>
      </c>
      <c r="F430" s="257" t="s">
        <v>604</v>
      </c>
      <c r="G430" s="255"/>
      <c r="H430" s="256" t="s">
        <v>1</v>
      </c>
      <c r="I430" s="258"/>
      <c r="J430" s="255"/>
      <c r="K430" s="255"/>
      <c r="L430" s="259"/>
      <c r="M430" s="260"/>
      <c r="N430" s="261"/>
      <c r="O430" s="261"/>
      <c r="P430" s="261"/>
      <c r="Q430" s="261"/>
      <c r="R430" s="261"/>
      <c r="S430" s="261"/>
      <c r="T430" s="26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3" t="s">
        <v>189</v>
      </c>
      <c r="AU430" s="263" t="s">
        <v>86</v>
      </c>
      <c r="AV430" s="14" t="s">
        <v>84</v>
      </c>
      <c r="AW430" s="14" t="s">
        <v>33</v>
      </c>
      <c r="AX430" s="14" t="s">
        <v>78</v>
      </c>
      <c r="AY430" s="263" t="s">
        <v>181</v>
      </c>
    </row>
    <row r="431" s="14" customFormat="1">
      <c r="A431" s="14"/>
      <c r="B431" s="254"/>
      <c r="C431" s="255"/>
      <c r="D431" s="244" t="s">
        <v>189</v>
      </c>
      <c r="E431" s="256" t="s">
        <v>1</v>
      </c>
      <c r="F431" s="257" t="s">
        <v>543</v>
      </c>
      <c r="G431" s="255"/>
      <c r="H431" s="256" t="s">
        <v>1</v>
      </c>
      <c r="I431" s="258"/>
      <c r="J431" s="255"/>
      <c r="K431" s="255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189</v>
      </c>
      <c r="AU431" s="263" t="s">
        <v>86</v>
      </c>
      <c r="AV431" s="14" t="s">
        <v>84</v>
      </c>
      <c r="AW431" s="14" t="s">
        <v>33</v>
      </c>
      <c r="AX431" s="14" t="s">
        <v>78</v>
      </c>
      <c r="AY431" s="263" t="s">
        <v>181</v>
      </c>
    </row>
    <row r="432" s="13" customFormat="1">
      <c r="A432" s="13"/>
      <c r="B432" s="242"/>
      <c r="C432" s="243"/>
      <c r="D432" s="244" t="s">
        <v>189</v>
      </c>
      <c r="E432" s="245" t="s">
        <v>1</v>
      </c>
      <c r="F432" s="246" t="s">
        <v>544</v>
      </c>
      <c r="G432" s="243"/>
      <c r="H432" s="247">
        <v>43.344000000000001</v>
      </c>
      <c r="I432" s="248"/>
      <c r="J432" s="243"/>
      <c r="K432" s="243"/>
      <c r="L432" s="249"/>
      <c r="M432" s="250"/>
      <c r="N432" s="251"/>
      <c r="O432" s="251"/>
      <c r="P432" s="251"/>
      <c r="Q432" s="251"/>
      <c r="R432" s="251"/>
      <c r="S432" s="251"/>
      <c r="T432" s="25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3" t="s">
        <v>189</v>
      </c>
      <c r="AU432" s="253" t="s">
        <v>86</v>
      </c>
      <c r="AV432" s="13" t="s">
        <v>86</v>
      </c>
      <c r="AW432" s="13" t="s">
        <v>33</v>
      </c>
      <c r="AX432" s="13" t="s">
        <v>78</v>
      </c>
      <c r="AY432" s="253" t="s">
        <v>181</v>
      </c>
    </row>
    <row r="433" s="13" customFormat="1">
      <c r="A433" s="13"/>
      <c r="B433" s="242"/>
      <c r="C433" s="243"/>
      <c r="D433" s="244" t="s">
        <v>189</v>
      </c>
      <c r="E433" s="245" t="s">
        <v>1</v>
      </c>
      <c r="F433" s="246" t="s">
        <v>545</v>
      </c>
      <c r="G433" s="243"/>
      <c r="H433" s="247">
        <v>30.667999999999999</v>
      </c>
      <c r="I433" s="248"/>
      <c r="J433" s="243"/>
      <c r="K433" s="243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189</v>
      </c>
      <c r="AU433" s="253" t="s">
        <v>86</v>
      </c>
      <c r="AV433" s="13" t="s">
        <v>86</v>
      </c>
      <c r="AW433" s="13" t="s">
        <v>33</v>
      </c>
      <c r="AX433" s="13" t="s">
        <v>78</v>
      </c>
      <c r="AY433" s="253" t="s">
        <v>181</v>
      </c>
    </row>
    <row r="434" s="13" customFormat="1">
      <c r="A434" s="13"/>
      <c r="B434" s="242"/>
      <c r="C434" s="243"/>
      <c r="D434" s="244" t="s">
        <v>189</v>
      </c>
      <c r="E434" s="245" t="s">
        <v>1</v>
      </c>
      <c r="F434" s="246" t="s">
        <v>546</v>
      </c>
      <c r="G434" s="243"/>
      <c r="H434" s="247">
        <v>30.347999999999999</v>
      </c>
      <c r="I434" s="248"/>
      <c r="J434" s="243"/>
      <c r="K434" s="243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189</v>
      </c>
      <c r="AU434" s="253" t="s">
        <v>86</v>
      </c>
      <c r="AV434" s="13" t="s">
        <v>86</v>
      </c>
      <c r="AW434" s="13" t="s">
        <v>33</v>
      </c>
      <c r="AX434" s="13" t="s">
        <v>78</v>
      </c>
      <c r="AY434" s="253" t="s">
        <v>181</v>
      </c>
    </row>
    <row r="435" s="15" customFormat="1">
      <c r="A435" s="15"/>
      <c r="B435" s="264"/>
      <c r="C435" s="265"/>
      <c r="D435" s="244" t="s">
        <v>189</v>
      </c>
      <c r="E435" s="266" t="s">
        <v>1</v>
      </c>
      <c r="F435" s="267" t="s">
        <v>206</v>
      </c>
      <c r="G435" s="265"/>
      <c r="H435" s="268">
        <v>104.36</v>
      </c>
      <c r="I435" s="269"/>
      <c r="J435" s="265"/>
      <c r="K435" s="265"/>
      <c r="L435" s="270"/>
      <c r="M435" s="271"/>
      <c r="N435" s="272"/>
      <c r="O435" s="272"/>
      <c r="P435" s="272"/>
      <c r="Q435" s="272"/>
      <c r="R435" s="272"/>
      <c r="S435" s="272"/>
      <c r="T435" s="27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4" t="s">
        <v>189</v>
      </c>
      <c r="AU435" s="274" t="s">
        <v>86</v>
      </c>
      <c r="AV435" s="15" t="s">
        <v>187</v>
      </c>
      <c r="AW435" s="15" t="s">
        <v>33</v>
      </c>
      <c r="AX435" s="15" t="s">
        <v>84</v>
      </c>
      <c r="AY435" s="274" t="s">
        <v>181</v>
      </c>
    </row>
    <row r="436" s="2" customFormat="1" ht="16.5" customHeight="1">
      <c r="A436" s="39"/>
      <c r="B436" s="40"/>
      <c r="C436" s="275" t="s">
        <v>605</v>
      </c>
      <c r="D436" s="275" t="s">
        <v>363</v>
      </c>
      <c r="E436" s="276" t="s">
        <v>606</v>
      </c>
      <c r="F436" s="277" t="s">
        <v>607</v>
      </c>
      <c r="G436" s="278" t="s">
        <v>186</v>
      </c>
      <c r="H436" s="279">
        <v>109.578</v>
      </c>
      <c r="I436" s="280"/>
      <c r="J436" s="281">
        <f>ROUND(I436*H436,2)</f>
        <v>0</v>
      </c>
      <c r="K436" s="282"/>
      <c r="L436" s="283"/>
      <c r="M436" s="284" t="s">
        <v>1</v>
      </c>
      <c r="N436" s="285" t="s">
        <v>43</v>
      </c>
      <c r="O436" s="92"/>
      <c r="P436" s="238">
        <f>O436*H436</f>
        <v>0</v>
      </c>
      <c r="Q436" s="238">
        <v>0.019</v>
      </c>
      <c r="R436" s="238">
        <f>Q436*H436</f>
        <v>2.081982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228</v>
      </c>
      <c r="AT436" s="240" t="s">
        <v>363</v>
      </c>
      <c r="AU436" s="240" t="s">
        <v>86</v>
      </c>
      <c r="AY436" s="18" t="s">
        <v>181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84</v>
      </c>
      <c r="BK436" s="241">
        <f>ROUND(I436*H436,2)</f>
        <v>0</v>
      </c>
      <c r="BL436" s="18" t="s">
        <v>187</v>
      </c>
      <c r="BM436" s="240" t="s">
        <v>608</v>
      </c>
    </row>
    <row r="437" s="13" customFormat="1">
      <c r="A437" s="13"/>
      <c r="B437" s="242"/>
      <c r="C437" s="243"/>
      <c r="D437" s="244" t="s">
        <v>189</v>
      </c>
      <c r="E437" s="245" t="s">
        <v>1</v>
      </c>
      <c r="F437" s="246" t="s">
        <v>609</v>
      </c>
      <c r="G437" s="243"/>
      <c r="H437" s="247">
        <v>109.578</v>
      </c>
      <c r="I437" s="248"/>
      <c r="J437" s="243"/>
      <c r="K437" s="243"/>
      <c r="L437" s="249"/>
      <c r="M437" s="250"/>
      <c r="N437" s="251"/>
      <c r="O437" s="251"/>
      <c r="P437" s="251"/>
      <c r="Q437" s="251"/>
      <c r="R437" s="251"/>
      <c r="S437" s="251"/>
      <c r="T437" s="25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3" t="s">
        <v>189</v>
      </c>
      <c r="AU437" s="253" t="s">
        <v>86</v>
      </c>
      <c r="AV437" s="13" t="s">
        <v>86</v>
      </c>
      <c r="AW437" s="13" t="s">
        <v>33</v>
      </c>
      <c r="AX437" s="13" t="s">
        <v>84</v>
      </c>
      <c r="AY437" s="253" t="s">
        <v>181</v>
      </c>
    </row>
    <row r="438" s="2" customFormat="1" ht="16.5" customHeight="1">
      <c r="A438" s="39"/>
      <c r="B438" s="40"/>
      <c r="C438" s="275" t="s">
        <v>610</v>
      </c>
      <c r="D438" s="275" t="s">
        <v>363</v>
      </c>
      <c r="E438" s="276" t="s">
        <v>611</v>
      </c>
      <c r="F438" s="277" t="s">
        <v>612</v>
      </c>
      <c r="G438" s="278" t="s">
        <v>186</v>
      </c>
      <c r="H438" s="279">
        <v>115.057</v>
      </c>
      <c r="I438" s="280"/>
      <c r="J438" s="281">
        <f>ROUND(I438*H438,2)</f>
        <v>0</v>
      </c>
      <c r="K438" s="282"/>
      <c r="L438" s="283"/>
      <c r="M438" s="284" t="s">
        <v>1</v>
      </c>
      <c r="N438" s="285" t="s">
        <v>43</v>
      </c>
      <c r="O438" s="92"/>
      <c r="P438" s="238">
        <f>O438*H438</f>
        <v>0</v>
      </c>
      <c r="Q438" s="238">
        <v>0.021999999999999999</v>
      </c>
      <c r="R438" s="238">
        <f>Q438*H438</f>
        <v>2.5312540000000001</v>
      </c>
      <c r="S438" s="238">
        <v>0</v>
      </c>
      <c r="T438" s="23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0" t="s">
        <v>228</v>
      </c>
      <c r="AT438" s="240" t="s">
        <v>363</v>
      </c>
      <c r="AU438" s="240" t="s">
        <v>86</v>
      </c>
      <c r="AY438" s="18" t="s">
        <v>181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84</v>
      </c>
      <c r="BK438" s="241">
        <f>ROUND(I438*H438,2)</f>
        <v>0</v>
      </c>
      <c r="BL438" s="18" t="s">
        <v>187</v>
      </c>
      <c r="BM438" s="240" t="s">
        <v>613</v>
      </c>
    </row>
    <row r="439" s="13" customFormat="1">
      <c r="A439" s="13"/>
      <c r="B439" s="242"/>
      <c r="C439" s="243"/>
      <c r="D439" s="244" t="s">
        <v>189</v>
      </c>
      <c r="E439" s="245" t="s">
        <v>1</v>
      </c>
      <c r="F439" s="246" t="s">
        <v>609</v>
      </c>
      <c r="G439" s="243"/>
      <c r="H439" s="247">
        <v>109.578</v>
      </c>
      <c r="I439" s="248"/>
      <c r="J439" s="243"/>
      <c r="K439" s="243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189</v>
      </c>
      <c r="AU439" s="253" t="s">
        <v>86</v>
      </c>
      <c r="AV439" s="13" t="s">
        <v>86</v>
      </c>
      <c r="AW439" s="13" t="s">
        <v>33</v>
      </c>
      <c r="AX439" s="13" t="s">
        <v>84</v>
      </c>
      <c r="AY439" s="253" t="s">
        <v>181</v>
      </c>
    </row>
    <row r="440" s="13" customFormat="1">
      <c r="A440" s="13"/>
      <c r="B440" s="242"/>
      <c r="C440" s="243"/>
      <c r="D440" s="244" t="s">
        <v>189</v>
      </c>
      <c r="E440" s="243"/>
      <c r="F440" s="246" t="s">
        <v>614</v>
      </c>
      <c r="G440" s="243"/>
      <c r="H440" s="247">
        <v>115.057</v>
      </c>
      <c r="I440" s="248"/>
      <c r="J440" s="243"/>
      <c r="K440" s="243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189</v>
      </c>
      <c r="AU440" s="253" t="s">
        <v>86</v>
      </c>
      <c r="AV440" s="13" t="s">
        <v>86</v>
      </c>
      <c r="AW440" s="13" t="s">
        <v>4</v>
      </c>
      <c r="AX440" s="13" t="s">
        <v>84</v>
      </c>
      <c r="AY440" s="253" t="s">
        <v>181</v>
      </c>
    </row>
    <row r="441" s="2" customFormat="1" ht="24.15" customHeight="1">
      <c r="A441" s="39"/>
      <c r="B441" s="40"/>
      <c r="C441" s="228" t="s">
        <v>615</v>
      </c>
      <c r="D441" s="228" t="s">
        <v>183</v>
      </c>
      <c r="E441" s="229" t="s">
        <v>616</v>
      </c>
      <c r="F441" s="230" t="s">
        <v>617</v>
      </c>
      <c r="G441" s="231" t="s">
        <v>186</v>
      </c>
      <c r="H441" s="232">
        <v>104.36</v>
      </c>
      <c r="I441" s="233"/>
      <c r="J441" s="234">
        <f>ROUND(I441*H441,2)</f>
        <v>0</v>
      </c>
      <c r="K441" s="235"/>
      <c r="L441" s="45"/>
      <c r="M441" s="236" t="s">
        <v>1</v>
      </c>
      <c r="N441" s="237" t="s">
        <v>43</v>
      </c>
      <c r="O441" s="92"/>
      <c r="P441" s="238">
        <f>O441*H441</f>
        <v>0</v>
      </c>
      <c r="Q441" s="238">
        <v>8.0000000000000007E-05</v>
      </c>
      <c r="R441" s="238">
        <f>Q441*H441</f>
        <v>0.0083488</v>
      </c>
      <c r="S441" s="238">
        <v>0</v>
      </c>
      <c r="T441" s="23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0" t="s">
        <v>187</v>
      </c>
      <c r="AT441" s="240" t="s">
        <v>183</v>
      </c>
      <c r="AU441" s="240" t="s">
        <v>86</v>
      </c>
      <c r="AY441" s="18" t="s">
        <v>181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84</v>
      </c>
      <c r="BK441" s="241">
        <f>ROUND(I441*H441,2)</f>
        <v>0</v>
      </c>
      <c r="BL441" s="18" t="s">
        <v>187</v>
      </c>
      <c r="BM441" s="240" t="s">
        <v>618</v>
      </c>
    </row>
    <row r="442" s="14" customFormat="1">
      <c r="A442" s="14"/>
      <c r="B442" s="254"/>
      <c r="C442" s="255"/>
      <c r="D442" s="244" t="s">
        <v>189</v>
      </c>
      <c r="E442" s="256" t="s">
        <v>1</v>
      </c>
      <c r="F442" s="257" t="s">
        <v>543</v>
      </c>
      <c r="G442" s="255"/>
      <c r="H442" s="256" t="s">
        <v>1</v>
      </c>
      <c r="I442" s="258"/>
      <c r="J442" s="255"/>
      <c r="K442" s="255"/>
      <c r="L442" s="259"/>
      <c r="M442" s="260"/>
      <c r="N442" s="261"/>
      <c r="O442" s="261"/>
      <c r="P442" s="261"/>
      <c r="Q442" s="261"/>
      <c r="R442" s="261"/>
      <c r="S442" s="261"/>
      <c r="T442" s="26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3" t="s">
        <v>189</v>
      </c>
      <c r="AU442" s="263" t="s">
        <v>86</v>
      </c>
      <c r="AV442" s="14" t="s">
        <v>84</v>
      </c>
      <c r="AW442" s="14" t="s">
        <v>33</v>
      </c>
      <c r="AX442" s="14" t="s">
        <v>78</v>
      </c>
      <c r="AY442" s="263" t="s">
        <v>181</v>
      </c>
    </row>
    <row r="443" s="13" customFormat="1">
      <c r="A443" s="13"/>
      <c r="B443" s="242"/>
      <c r="C443" s="243"/>
      <c r="D443" s="244" t="s">
        <v>189</v>
      </c>
      <c r="E443" s="245" t="s">
        <v>1</v>
      </c>
      <c r="F443" s="246" t="s">
        <v>544</v>
      </c>
      <c r="G443" s="243"/>
      <c r="H443" s="247">
        <v>43.344000000000001</v>
      </c>
      <c r="I443" s="248"/>
      <c r="J443" s="243"/>
      <c r="K443" s="243"/>
      <c r="L443" s="249"/>
      <c r="M443" s="250"/>
      <c r="N443" s="251"/>
      <c r="O443" s="251"/>
      <c r="P443" s="251"/>
      <c r="Q443" s="251"/>
      <c r="R443" s="251"/>
      <c r="S443" s="251"/>
      <c r="T443" s="25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3" t="s">
        <v>189</v>
      </c>
      <c r="AU443" s="253" t="s">
        <v>86</v>
      </c>
      <c r="AV443" s="13" t="s">
        <v>86</v>
      </c>
      <c r="AW443" s="13" t="s">
        <v>33</v>
      </c>
      <c r="AX443" s="13" t="s">
        <v>78</v>
      </c>
      <c r="AY443" s="253" t="s">
        <v>181</v>
      </c>
    </row>
    <row r="444" s="13" customFormat="1">
      <c r="A444" s="13"/>
      <c r="B444" s="242"/>
      <c r="C444" s="243"/>
      <c r="D444" s="244" t="s">
        <v>189</v>
      </c>
      <c r="E444" s="245" t="s">
        <v>1</v>
      </c>
      <c r="F444" s="246" t="s">
        <v>545</v>
      </c>
      <c r="G444" s="243"/>
      <c r="H444" s="247">
        <v>30.667999999999999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189</v>
      </c>
      <c r="AU444" s="253" t="s">
        <v>86</v>
      </c>
      <c r="AV444" s="13" t="s">
        <v>86</v>
      </c>
      <c r="AW444" s="13" t="s">
        <v>33</v>
      </c>
      <c r="AX444" s="13" t="s">
        <v>78</v>
      </c>
      <c r="AY444" s="253" t="s">
        <v>181</v>
      </c>
    </row>
    <row r="445" s="13" customFormat="1">
      <c r="A445" s="13"/>
      <c r="B445" s="242"/>
      <c r="C445" s="243"/>
      <c r="D445" s="244" t="s">
        <v>189</v>
      </c>
      <c r="E445" s="245" t="s">
        <v>1</v>
      </c>
      <c r="F445" s="246" t="s">
        <v>546</v>
      </c>
      <c r="G445" s="243"/>
      <c r="H445" s="247">
        <v>30.347999999999999</v>
      </c>
      <c r="I445" s="248"/>
      <c r="J445" s="243"/>
      <c r="K445" s="243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189</v>
      </c>
      <c r="AU445" s="253" t="s">
        <v>86</v>
      </c>
      <c r="AV445" s="13" t="s">
        <v>86</v>
      </c>
      <c r="AW445" s="13" t="s">
        <v>33</v>
      </c>
      <c r="AX445" s="13" t="s">
        <v>78</v>
      </c>
      <c r="AY445" s="253" t="s">
        <v>181</v>
      </c>
    </row>
    <row r="446" s="15" customFormat="1">
      <c r="A446" s="15"/>
      <c r="B446" s="264"/>
      <c r="C446" s="265"/>
      <c r="D446" s="244" t="s">
        <v>189</v>
      </c>
      <c r="E446" s="266" t="s">
        <v>1</v>
      </c>
      <c r="F446" s="267" t="s">
        <v>206</v>
      </c>
      <c r="G446" s="265"/>
      <c r="H446" s="268">
        <v>104.36</v>
      </c>
      <c r="I446" s="269"/>
      <c r="J446" s="265"/>
      <c r="K446" s="265"/>
      <c r="L446" s="270"/>
      <c r="M446" s="271"/>
      <c r="N446" s="272"/>
      <c r="O446" s="272"/>
      <c r="P446" s="272"/>
      <c r="Q446" s="272"/>
      <c r="R446" s="272"/>
      <c r="S446" s="272"/>
      <c r="T446" s="27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4" t="s">
        <v>189</v>
      </c>
      <c r="AU446" s="274" t="s">
        <v>86</v>
      </c>
      <c r="AV446" s="15" t="s">
        <v>187</v>
      </c>
      <c r="AW446" s="15" t="s">
        <v>33</v>
      </c>
      <c r="AX446" s="15" t="s">
        <v>84</v>
      </c>
      <c r="AY446" s="274" t="s">
        <v>181</v>
      </c>
    </row>
    <row r="447" s="2" customFormat="1" ht="24.15" customHeight="1">
      <c r="A447" s="39"/>
      <c r="B447" s="40"/>
      <c r="C447" s="228" t="s">
        <v>619</v>
      </c>
      <c r="D447" s="228" t="s">
        <v>183</v>
      </c>
      <c r="E447" s="229" t="s">
        <v>620</v>
      </c>
      <c r="F447" s="230" t="s">
        <v>621</v>
      </c>
      <c r="G447" s="231" t="s">
        <v>186</v>
      </c>
      <c r="H447" s="232">
        <v>54.502000000000002</v>
      </c>
      <c r="I447" s="233"/>
      <c r="J447" s="234">
        <f>ROUND(I447*H447,2)</f>
        <v>0</v>
      </c>
      <c r="K447" s="235"/>
      <c r="L447" s="45"/>
      <c r="M447" s="236" t="s">
        <v>1</v>
      </c>
      <c r="N447" s="237" t="s">
        <v>43</v>
      </c>
      <c r="O447" s="92"/>
      <c r="P447" s="238">
        <f>O447*H447</f>
        <v>0</v>
      </c>
      <c r="Q447" s="238">
        <v>0.0315</v>
      </c>
      <c r="R447" s="238">
        <f>Q447*H447</f>
        <v>1.7168130000000001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187</v>
      </c>
      <c r="AT447" s="240" t="s">
        <v>183</v>
      </c>
      <c r="AU447" s="240" t="s">
        <v>86</v>
      </c>
      <c r="AY447" s="18" t="s">
        <v>181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84</v>
      </c>
      <c r="BK447" s="241">
        <f>ROUND(I447*H447,2)</f>
        <v>0</v>
      </c>
      <c r="BL447" s="18" t="s">
        <v>187</v>
      </c>
      <c r="BM447" s="240" t="s">
        <v>622</v>
      </c>
    </row>
    <row r="448" s="14" customFormat="1">
      <c r="A448" s="14"/>
      <c r="B448" s="254"/>
      <c r="C448" s="255"/>
      <c r="D448" s="244" t="s">
        <v>189</v>
      </c>
      <c r="E448" s="256" t="s">
        <v>1</v>
      </c>
      <c r="F448" s="257" t="s">
        <v>541</v>
      </c>
      <c r="G448" s="255"/>
      <c r="H448" s="256" t="s">
        <v>1</v>
      </c>
      <c r="I448" s="258"/>
      <c r="J448" s="255"/>
      <c r="K448" s="255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189</v>
      </c>
      <c r="AU448" s="263" t="s">
        <v>86</v>
      </c>
      <c r="AV448" s="14" t="s">
        <v>84</v>
      </c>
      <c r="AW448" s="14" t="s">
        <v>33</v>
      </c>
      <c r="AX448" s="14" t="s">
        <v>78</v>
      </c>
      <c r="AY448" s="263" t="s">
        <v>181</v>
      </c>
    </row>
    <row r="449" s="13" customFormat="1">
      <c r="A449" s="13"/>
      <c r="B449" s="242"/>
      <c r="C449" s="243"/>
      <c r="D449" s="244" t="s">
        <v>189</v>
      </c>
      <c r="E449" s="245" t="s">
        <v>1</v>
      </c>
      <c r="F449" s="246" t="s">
        <v>623</v>
      </c>
      <c r="G449" s="243"/>
      <c r="H449" s="247">
        <v>48.265000000000001</v>
      </c>
      <c r="I449" s="248"/>
      <c r="J449" s="243"/>
      <c r="K449" s="243"/>
      <c r="L449" s="249"/>
      <c r="M449" s="250"/>
      <c r="N449" s="251"/>
      <c r="O449" s="251"/>
      <c r="P449" s="251"/>
      <c r="Q449" s="251"/>
      <c r="R449" s="251"/>
      <c r="S449" s="251"/>
      <c r="T449" s="25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3" t="s">
        <v>189</v>
      </c>
      <c r="AU449" s="253" t="s">
        <v>86</v>
      </c>
      <c r="AV449" s="13" t="s">
        <v>86</v>
      </c>
      <c r="AW449" s="13" t="s">
        <v>33</v>
      </c>
      <c r="AX449" s="13" t="s">
        <v>78</v>
      </c>
      <c r="AY449" s="253" t="s">
        <v>181</v>
      </c>
    </row>
    <row r="450" s="13" customFormat="1">
      <c r="A450" s="13"/>
      <c r="B450" s="242"/>
      <c r="C450" s="243"/>
      <c r="D450" s="244" t="s">
        <v>189</v>
      </c>
      <c r="E450" s="245" t="s">
        <v>1</v>
      </c>
      <c r="F450" s="246" t="s">
        <v>624</v>
      </c>
      <c r="G450" s="243"/>
      <c r="H450" s="247">
        <v>2.105</v>
      </c>
      <c r="I450" s="248"/>
      <c r="J450" s="243"/>
      <c r="K450" s="243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189</v>
      </c>
      <c r="AU450" s="253" t="s">
        <v>86</v>
      </c>
      <c r="AV450" s="13" t="s">
        <v>86</v>
      </c>
      <c r="AW450" s="13" t="s">
        <v>33</v>
      </c>
      <c r="AX450" s="13" t="s">
        <v>78</v>
      </c>
      <c r="AY450" s="253" t="s">
        <v>181</v>
      </c>
    </row>
    <row r="451" s="14" customFormat="1">
      <c r="A451" s="14"/>
      <c r="B451" s="254"/>
      <c r="C451" s="255"/>
      <c r="D451" s="244" t="s">
        <v>189</v>
      </c>
      <c r="E451" s="256" t="s">
        <v>1</v>
      </c>
      <c r="F451" s="257" t="s">
        <v>625</v>
      </c>
      <c r="G451" s="255"/>
      <c r="H451" s="256" t="s">
        <v>1</v>
      </c>
      <c r="I451" s="258"/>
      <c r="J451" s="255"/>
      <c r="K451" s="255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189</v>
      </c>
      <c r="AU451" s="263" t="s">
        <v>86</v>
      </c>
      <c r="AV451" s="14" t="s">
        <v>84</v>
      </c>
      <c r="AW451" s="14" t="s">
        <v>33</v>
      </c>
      <c r="AX451" s="14" t="s">
        <v>78</v>
      </c>
      <c r="AY451" s="263" t="s">
        <v>181</v>
      </c>
    </row>
    <row r="452" s="13" customFormat="1">
      <c r="A452" s="13"/>
      <c r="B452" s="242"/>
      <c r="C452" s="243"/>
      <c r="D452" s="244" t="s">
        <v>189</v>
      </c>
      <c r="E452" s="245" t="s">
        <v>1</v>
      </c>
      <c r="F452" s="246" t="s">
        <v>626</v>
      </c>
      <c r="G452" s="243"/>
      <c r="H452" s="247">
        <v>2.0659999999999998</v>
      </c>
      <c r="I452" s="248"/>
      <c r="J452" s="243"/>
      <c r="K452" s="243"/>
      <c r="L452" s="249"/>
      <c r="M452" s="250"/>
      <c r="N452" s="251"/>
      <c r="O452" s="251"/>
      <c r="P452" s="251"/>
      <c r="Q452" s="251"/>
      <c r="R452" s="251"/>
      <c r="S452" s="251"/>
      <c r="T452" s="25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3" t="s">
        <v>189</v>
      </c>
      <c r="AU452" s="253" t="s">
        <v>86</v>
      </c>
      <c r="AV452" s="13" t="s">
        <v>86</v>
      </c>
      <c r="AW452" s="13" t="s">
        <v>33</v>
      </c>
      <c r="AX452" s="13" t="s">
        <v>78</v>
      </c>
      <c r="AY452" s="253" t="s">
        <v>181</v>
      </c>
    </row>
    <row r="453" s="13" customFormat="1">
      <c r="A453" s="13"/>
      <c r="B453" s="242"/>
      <c r="C453" s="243"/>
      <c r="D453" s="244" t="s">
        <v>189</v>
      </c>
      <c r="E453" s="245" t="s">
        <v>1</v>
      </c>
      <c r="F453" s="246" t="s">
        <v>627</v>
      </c>
      <c r="G453" s="243"/>
      <c r="H453" s="247">
        <v>2.0659999999999998</v>
      </c>
      <c r="I453" s="248"/>
      <c r="J453" s="243"/>
      <c r="K453" s="243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189</v>
      </c>
      <c r="AU453" s="253" t="s">
        <v>86</v>
      </c>
      <c r="AV453" s="13" t="s">
        <v>86</v>
      </c>
      <c r="AW453" s="13" t="s">
        <v>33</v>
      </c>
      <c r="AX453" s="13" t="s">
        <v>78</v>
      </c>
      <c r="AY453" s="253" t="s">
        <v>181</v>
      </c>
    </row>
    <row r="454" s="15" customFormat="1">
      <c r="A454" s="15"/>
      <c r="B454" s="264"/>
      <c r="C454" s="265"/>
      <c r="D454" s="244" t="s">
        <v>189</v>
      </c>
      <c r="E454" s="266" t="s">
        <v>1</v>
      </c>
      <c r="F454" s="267" t="s">
        <v>206</v>
      </c>
      <c r="G454" s="265"/>
      <c r="H454" s="268">
        <v>54.502000000000002</v>
      </c>
      <c r="I454" s="269"/>
      <c r="J454" s="265"/>
      <c r="K454" s="265"/>
      <c r="L454" s="270"/>
      <c r="M454" s="271"/>
      <c r="N454" s="272"/>
      <c r="O454" s="272"/>
      <c r="P454" s="272"/>
      <c r="Q454" s="272"/>
      <c r="R454" s="272"/>
      <c r="S454" s="272"/>
      <c r="T454" s="27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4" t="s">
        <v>189</v>
      </c>
      <c r="AU454" s="274" t="s">
        <v>86</v>
      </c>
      <c r="AV454" s="15" t="s">
        <v>187</v>
      </c>
      <c r="AW454" s="15" t="s">
        <v>33</v>
      </c>
      <c r="AX454" s="15" t="s">
        <v>84</v>
      </c>
      <c r="AY454" s="274" t="s">
        <v>181</v>
      </c>
    </row>
    <row r="455" s="2" customFormat="1" ht="24.15" customHeight="1">
      <c r="A455" s="39"/>
      <c r="B455" s="40"/>
      <c r="C455" s="228" t="s">
        <v>628</v>
      </c>
      <c r="D455" s="228" t="s">
        <v>183</v>
      </c>
      <c r="E455" s="229" t="s">
        <v>629</v>
      </c>
      <c r="F455" s="230" t="s">
        <v>630</v>
      </c>
      <c r="G455" s="231" t="s">
        <v>186</v>
      </c>
      <c r="H455" s="232">
        <v>8</v>
      </c>
      <c r="I455" s="233"/>
      <c r="J455" s="234">
        <f>ROUND(I455*H455,2)</f>
        <v>0</v>
      </c>
      <c r="K455" s="235"/>
      <c r="L455" s="45"/>
      <c r="M455" s="236" t="s">
        <v>1</v>
      </c>
      <c r="N455" s="237" t="s">
        <v>43</v>
      </c>
      <c r="O455" s="92"/>
      <c r="P455" s="238">
        <f>O455*H455</f>
        <v>0</v>
      </c>
      <c r="Q455" s="238">
        <v>0.0315</v>
      </c>
      <c r="R455" s="238">
        <f>Q455*H455</f>
        <v>0.252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187</v>
      </c>
      <c r="AT455" s="240" t="s">
        <v>183</v>
      </c>
      <c r="AU455" s="240" t="s">
        <v>86</v>
      </c>
      <c r="AY455" s="18" t="s">
        <v>181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84</v>
      </c>
      <c r="BK455" s="241">
        <f>ROUND(I455*H455,2)</f>
        <v>0</v>
      </c>
      <c r="BL455" s="18" t="s">
        <v>187</v>
      </c>
      <c r="BM455" s="240" t="s">
        <v>631</v>
      </c>
    </row>
    <row r="456" s="13" customFormat="1">
      <c r="A456" s="13"/>
      <c r="B456" s="242"/>
      <c r="C456" s="243"/>
      <c r="D456" s="244" t="s">
        <v>189</v>
      </c>
      <c r="E456" s="245" t="s">
        <v>1</v>
      </c>
      <c r="F456" s="246" t="s">
        <v>632</v>
      </c>
      <c r="G456" s="243"/>
      <c r="H456" s="247">
        <v>8</v>
      </c>
      <c r="I456" s="248"/>
      <c r="J456" s="243"/>
      <c r="K456" s="243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189</v>
      </c>
      <c r="AU456" s="253" t="s">
        <v>86</v>
      </c>
      <c r="AV456" s="13" t="s">
        <v>86</v>
      </c>
      <c r="AW456" s="13" t="s">
        <v>33</v>
      </c>
      <c r="AX456" s="13" t="s">
        <v>84</v>
      </c>
      <c r="AY456" s="253" t="s">
        <v>181</v>
      </c>
    </row>
    <row r="457" s="2" customFormat="1" ht="16.5" customHeight="1">
      <c r="A457" s="39"/>
      <c r="B457" s="40"/>
      <c r="C457" s="228" t="s">
        <v>633</v>
      </c>
      <c r="D457" s="228" t="s">
        <v>183</v>
      </c>
      <c r="E457" s="229" t="s">
        <v>634</v>
      </c>
      <c r="F457" s="230" t="s">
        <v>635</v>
      </c>
      <c r="G457" s="231" t="s">
        <v>186</v>
      </c>
      <c r="H457" s="232">
        <v>4.5259999999999998</v>
      </c>
      <c r="I457" s="233"/>
      <c r="J457" s="234">
        <f>ROUND(I457*H457,2)</f>
        <v>0</v>
      </c>
      <c r="K457" s="235"/>
      <c r="L457" s="45"/>
      <c r="M457" s="236" t="s">
        <v>1</v>
      </c>
      <c r="N457" s="237" t="s">
        <v>43</v>
      </c>
      <c r="O457" s="92"/>
      <c r="P457" s="238">
        <f>O457*H457</f>
        <v>0</v>
      </c>
      <c r="Q457" s="238">
        <v>0.0057000000000000002</v>
      </c>
      <c r="R457" s="238">
        <f>Q457*H457</f>
        <v>0.0257982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187</v>
      </c>
      <c r="AT457" s="240" t="s">
        <v>183</v>
      </c>
      <c r="AU457" s="240" t="s">
        <v>86</v>
      </c>
      <c r="AY457" s="18" t="s">
        <v>181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84</v>
      </c>
      <c r="BK457" s="241">
        <f>ROUND(I457*H457,2)</f>
        <v>0</v>
      </c>
      <c r="BL457" s="18" t="s">
        <v>187</v>
      </c>
      <c r="BM457" s="240" t="s">
        <v>636</v>
      </c>
    </row>
    <row r="458" s="14" customFormat="1">
      <c r="A458" s="14"/>
      <c r="B458" s="254"/>
      <c r="C458" s="255"/>
      <c r="D458" s="244" t="s">
        <v>189</v>
      </c>
      <c r="E458" s="256" t="s">
        <v>1</v>
      </c>
      <c r="F458" s="257" t="s">
        <v>559</v>
      </c>
      <c r="G458" s="255"/>
      <c r="H458" s="256" t="s">
        <v>1</v>
      </c>
      <c r="I458" s="258"/>
      <c r="J458" s="255"/>
      <c r="K458" s="255"/>
      <c r="L458" s="259"/>
      <c r="M458" s="260"/>
      <c r="N458" s="261"/>
      <c r="O458" s="261"/>
      <c r="P458" s="261"/>
      <c r="Q458" s="261"/>
      <c r="R458" s="261"/>
      <c r="S458" s="261"/>
      <c r="T458" s="26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3" t="s">
        <v>189</v>
      </c>
      <c r="AU458" s="263" t="s">
        <v>86</v>
      </c>
      <c r="AV458" s="14" t="s">
        <v>84</v>
      </c>
      <c r="AW458" s="14" t="s">
        <v>33</v>
      </c>
      <c r="AX458" s="14" t="s">
        <v>78</v>
      </c>
      <c r="AY458" s="263" t="s">
        <v>181</v>
      </c>
    </row>
    <row r="459" s="13" customFormat="1">
      <c r="A459" s="13"/>
      <c r="B459" s="242"/>
      <c r="C459" s="243"/>
      <c r="D459" s="244" t="s">
        <v>189</v>
      </c>
      <c r="E459" s="245" t="s">
        <v>1</v>
      </c>
      <c r="F459" s="246" t="s">
        <v>560</v>
      </c>
      <c r="G459" s="243"/>
      <c r="H459" s="247">
        <v>2.2669999999999999</v>
      </c>
      <c r="I459" s="248"/>
      <c r="J459" s="243"/>
      <c r="K459" s="243"/>
      <c r="L459" s="249"/>
      <c r="M459" s="250"/>
      <c r="N459" s="251"/>
      <c r="O459" s="251"/>
      <c r="P459" s="251"/>
      <c r="Q459" s="251"/>
      <c r="R459" s="251"/>
      <c r="S459" s="251"/>
      <c r="T459" s="25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3" t="s">
        <v>189</v>
      </c>
      <c r="AU459" s="253" t="s">
        <v>86</v>
      </c>
      <c r="AV459" s="13" t="s">
        <v>86</v>
      </c>
      <c r="AW459" s="13" t="s">
        <v>33</v>
      </c>
      <c r="AX459" s="13" t="s">
        <v>78</v>
      </c>
      <c r="AY459" s="253" t="s">
        <v>181</v>
      </c>
    </row>
    <row r="460" s="13" customFormat="1">
      <c r="A460" s="13"/>
      <c r="B460" s="242"/>
      <c r="C460" s="243"/>
      <c r="D460" s="244" t="s">
        <v>189</v>
      </c>
      <c r="E460" s="245" t="s">
        <v>1</v>
      </c>
      <c r="F460" s="246" t="s">
        <v>561</v>
      </c>
      <c r="G460" s="243"/>
      <c r="H460" s="247">
        <v>1.2</v>
      </c>
      <c r="I460" s="248"/>
      <c r="J460" s="243"/>
      <c r="K460" s="243"/>
      <c r="L460" s="249"/>
      <c r="M460" s="250"/>
      <c r="N460" s="251"/>
      <c r="O460" s="251"/>
      <c r="P460" s="251"/>
      <c r="Q460" s="251"/>
      <c r="R460" s="251"/>
      <c r="S460" s="251"/>
      <c r="T460" s="25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3" t="s">
        <v>189</v>
      </c>
      <c r="AU460" s="253" t="s">
        <v>86</v>
      </c>
      <c r="AV460" s="13" t="s">
        <v>86</v>
      </c>
      <c r="AW460" s="13" t="s">
        <v>33</v>
      </c>
      <c r="AX460" s="13" t="s">
        <v>78</v>
      </c>
      <c r="AY460" s="253" t="s">
        <v>181</v>
      </c>
    </row>
    <row r="461" s="13" customFormat="1">
      <c r="A461" s="13"/>
      <c r="B461" s="242"/>
      <c r="C461" s="243"/>
      <c r="D461" s="244" t="s">
        <v>189</v>
      </c>
      <c r="E461" s="245" t="s">
        <v>1</v>
      </c>
      <c r="F461" s="246" t="s">
        <v>562</v>
      </c>
      <c r="G461" s="243"/>
      <c r="H461" s="247">
        <v>1.0589999999999999</v>
      </c>
      <c r="I461" s="248"/>
      <c r="J461" s="243"/>
      <c r="K461" s="243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189</v>
      </c>
      <c r="AU461" s="253" t="s">
        <v>86</v>
      </c>
      <c r="AV461" s="13" t="s">
        <v>86</v>
      </c>
      <c r="AW461" s="13" t="s">
        <v>33</v>
      </c>
      <c r="AX461" s="13" t="s">
        <v>78</v>
      </c>
      <c r="AY461" s="253" t="s">
        <v>181</v>
      </c>
    </row>
    <row r="462" s="15" customFormat="1">
      <c r="A462" s="15"/>
      <c r="B462" s="264"/>
      <c r="C462" s="265"/>
      <c r="D462" s="244" t="s">
        <v>189</v>
      </c>
      <c r="E462" s="266" t="s">
        <v>1</v>
      </c>
      <c r="F462" s="267" t="s">
        <v>206</v>
      </c>
      <c r="G462" s="265"/>
      <c r="H462" s="268">
        <v>4.5259999999999998</v>
      </c>
      <c r="I462" s="269"/>
      <c r="J462" s="265"/>
      <c r="K462" s="265"/>
      <c r="L462" s="270"/>
      <c r="M462" s="271"/>
      <c r="N462" s="272"/>
      <c r="O462" s="272"/>
      <c r="P462" s="272"/>
      <c r="Q462" s="272"/>
      <c r="R462" s="272"/>
      <c r="S462" s="272"/>
      <c r="T462" s="273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4" t="s">
        <v>189</v>
      </c>
      <c r="AU462" s="274" t="s">
        <v>86</v>
      </c>
      <c r="AV462" s="15" t="s">
        <v>187</v>
      </c>
      <c r="AW462" s="15" t="s">
        <v>33</v>
      </c>
      <c r="AX462" s="15" t="s">
        <v>84</v>
      </c>
      <c r="AY462" s="274" t="s">
        <v>181</v>
      </c>
    </row>
    <row r="463" s="2" customFormat="1" ht="16.5" customHeight="1">
      <c r="A463" s="39"/>
      <c r="B463" s="40"/>
      <c r="C463" s="228" t="s">
        <v>637</v>
      </c>
      <c r="D463" s="228" t="s">
        <v>183</v>
      </c>
      <c r="E463" s="229" t="s">
        <v>638</v>
      </c>
      <c r="F463" s="230" t="s">
        <v>639</v>
      </c>
      <c r="G463" s="231" t="s">
        <v>186</v>
      </c>
      <c r="H463" s="232">
        <v>33.587000000000003</v>
      </c>
      <c r="I463" s="233"/>
      <c r="J463" s="234">
        <f>ROUND(I463*H463,2)</f>
        <v>0</v>
      </c>
      <c r="K463" s="235"/>
      <c r="L463" s="45"/>
      <c r="M463" s="236" t="s">
        <v>1</v>
      </c>
      <c r="N463" s="237" t="s">
        <v>43</v>
      </c>
      <c r="O463" s="92"/>
      <c r="P463" s="238">
        <f>O463*H463</f>
        <v>0</v>
      </c>
      <c r="Q463" s="238">
        <v>0.00038999999999999999</v>
      </c>
      <c r="R463" s="238">
        <f>Q463*H463</f>
        <v>0.013098930000000002</v>
      </c>
      <c r="S463" s="238">
        <v>1.0000000000000001E-05</v>
      </c>
      <c r="T463" s="239">
        <f>S463*H463</f>
        <v>0.00033587000000000005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187</v>
      </c>
      <c r="AT463" s="240" t="s">
        <v>183</v>
      </c>
      <c r="AU463" s="240" t="s">
        <v>86</v>
      </c>
      <c r="AY463" s="18" t="s">
        <v>181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84</v>
      </c>
      <c r="BK463" s="241">
        <f>ROUND(I463*H463,2)</f>
        <v>0</v>
      </c>
      <c r="BL463" s="18" t="s">
        <v>187</v>
      </c>
      <c r="BM463" s="240" t="s">
        <v>640</v>
      </c>
    </row>
    <row r="464" s="14" customFormat="1">
      <c r="A464" s="14"/>
      <c r="B464" s="254"/>
      <c r="C464" s="255"/>
      <c r="D464" s="244" t="s">
        <v>189</v>
      </c>
      <c r="E464" s="256" t="s">
        <v>1</v>
      </c>
      <c r="F464" s="257" t="s">
        <v>641</v>
      </c>
      <c r="G464" s="255"/>
      <c r="H464" s="256" t="s">
        <v>1</v>
      </c>
      <c r="I464" s="258"/>
      <c r="J464" s="255"/>
      <c r="K464" s="255"/>
      <c r="L464" s="259"/>
      <c r="M464" s="260"/>
      <c r="N464" s="261"/>
      <c r="O464" s="261"/>
      <c r="P464" s="261"/>
      <c r="Q464" s="261"/>
      <c r="R464" s="261"/>
      <c r="S464" s="261"/>
      <c r="T464" s="26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3" t="s">
        <v>189</v>
      </c>
      <c r="AU464" s="263" t="s">
        <v>86</v>
      </c>
      <c r="AV464" s="14" t="s">
        <v>84</v>
      </c>
      <c r="AW464" s="14" t="s">
        <v>33</v>
      </c>
      <c r="AX464" s="14" t="s">
        <v>78</v>
      </c>
      <c r="AY464" s="263" t="s">
        <v>181</v>
      </c>
    </row>
    <row r="465" s="13" customFormat="1">
      <c r="A465" s="13"/>
      <c r="B465" s="242"/>
      <c r="C465" s="243"/>
      <c r="D465" s="244" t="s">
        <v>189</v>
      </c>
      <c r="E465" s="245" t="s">
        <v>1</v>
      </c>
      <c r="F465" s="246" t="s">
        <v>527</v>
      </c>
      <c r="G465" s="243"/>
      <c r="H465" s="247">
        <v>33.587000000000003</v>
      </c>
      <c r="I465" s="248"/>
      <c r="J465" s="243"/>
      <c r="K465" s="243"/>
      <c r="L465" s="249"/>
      <c r="M465" s="250"/>
      <c r="N465" s="251"/>
      <c r="O465" s="251"/>
      <c r="P465" s="251"/>
      <c r="Q465" s="251"/>
      <c r="R465" s="251"/>
      <c r="S465" s="251"/>
      <c r="T465" s="25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3" t="s">
        <v>189</v>
      </c>
      <c r="AU465" s="253" t="s">
        <v>86</v>
      </c>
      <c r="AV465" s="13" t="s">
        <v>86</v>
      </c>
      <c r="AW465" s="13" t="s">
        <v>33</v>
      </c>
      <c r="AX465" s="13" t="s">
        <v>84</v>
      </c>
      <c r="AY465" s="253" t="s">
        <v>181</v>
      </c>
    </row>
    <row r="466" s="12" customFormat="1" ht="22.8" customHeight="1">
      <c r="A466" s="12"/>
      <c r="B466" s="212"/>
      <c r="C466" s="213"/>
      <c r="D466" s="214" t="s">
        <v>77</v>
      </c>
      <c r="E466" s="226" t="s">
        <v>589</v>
      </c>
      <c r="F466" s="226" t="s">
        <v>642</v>
      </c>
      <c r="G466" s="213"/>
      <c r="H466" s="213"/>
      <c r="I466" s="216"/>
      <c r="J466" s="227">
        <f>BK466</f>
        <v>0</v>
      </c>
      <c r="K466" s="213"/>
      <c r="L466" s="218"/>
      <c r="M466" s="219"/>
      <c r="N466" s="220"/>
      <c r="O466" s="220"/>
      <c r="P466" s="221">
        <f>SUM(P467:P496)</f>
        <v>0</v>
      </c>
      <c r="Q466" s="220"/>
      <c r="R466" s="221">
        <f>SUM(R467:R496)</f>
        <v>18.943760000000001</v>
      </c>
      <c r="S466" s="220"/>
      <c r="T466" s="222">
        <f>SUM(T467:T496)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3" t="s">
        <v>84</v>
      </c>
      <c r="AT466" s="224" t="s">
        <v>77</v>
      </c>
      <c r="AU466" s="224" t="s">
        <v>84</v>
      </c>
      <c r="AY466" s="223" t="s">
        <v>181</v>
      </c>
      <c r="BK466" s="225">
        <f>SUM(BK467:BK496)</f>
        <v>0</v>
      </c>
    </row>
    <row r="467" s="2" customFormat="1" ht="16.5" customHeight="1">
      <c r="A467" s="39"/>
      <c r="B467" s="40"/>
      <c r="C467" s="228" t="s">
        <v>643</v>
      </c>
      <c r="D467" s="228" t="s">
        <v>183</v>
      </c>
      <c r="E467" s="229" t="s">
        <v>644</v>
      </c>
      <c r="F467" s="230" t="s">
        <v>645</v>
      </c>
      <c r="G467" s="231" t="s">
        <v>186</v>
      </c>
      <c r="H467" s="232">
        <v>126.76000000000001</v>
      </c>
      <c r="I467" s="233"/>
      <c r="J467" s="234">
        <f>ROUND(I467*H467,2)</f>
        <v>0</v>
      </c>
      <c r="K467" s="235"/>
      <c r="L467" s="45"/>
      <c r="M467" s="236" t="s">
        <v>1</v>
      </c>
      <c r="N467" s="237" t="s">
        <v>43</v>
      </c>
      <c r="O467" s="92"/>
      <c r="P467" s="238">
        <f>O467*H467</f>
        <v>0</v>
      </c>
      <c r="Q467" s="238">
        <v>0.11</v>
      </c>
      <c r="R467" s="238">
        <f>Q467*H467</f>
        <v>13.9436</v>
      </c>
      <c r="S467" s="238">
        <v>0</v>
      </c>
      <c r="T467" s="23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0" t="s">
        <v>187</v>
      </c>
      <c r="AT467" s="240" t="s">
        <v>183</v>
      </c>
      <c r="AU467" s="240" t="s">
        <v>86</v>
      </c>
      <c r="AY467" s="18" t="s">
        <v>181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84</v>
      </c>
      <c r="BK467" s="241">
        <f>ROUND(I467*H467,2)</f>
        <v>0</v>
      </c>
      <c r="BL467" s="18" t="s">
        <v>187</v>
      </c>
      <c r="BM467" s="240" t="s">
        <v>646</v>
      </c>
    </row>
    <row r="468" s="14" customFormat="1">
      <c r="A468" s="14"/>
      <c r="B468" s="254"/>
      <c r="C468" s="255"/>
      <c r="D468" s="244" t="s">
        <v>189</v>
      </c>
      <c r="E468" s="256" t="s">
        <v>1</v>
      </c>
      <c r="F468" s="257" t="s">
        <v>647</v>
      </c>
      <c r="G468" s="255"/>
      <c r="H468" s="256" t="s">
        <v>1</v>
      </c>
      <c r="I468" s="258"/>
      <c r="J468" s="255"/>
      <c r="K468" s="255"/>
      <c r="L468" s="259"/>
      <c r="M468" s="260"/>
      <c r="N468" s="261"/>
      <c r="O468" s="261"/>
      <c r="P468" s="261"/>
      <c r="Q468" s="261"/>
      <c r="R468" s="261"/>
      <c r="S468" s="261"/>
      <c r="T468" s="26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3" t="s">
        <v>189</v>
      </c>
      <c r="AU468" s="263" t="s">
        <v>86</v>
      </c>
      <c r="AV468" s="14" t="s">
        <v>84</v>
      </c>
      <c r="AW468" s="14" t="s">
        <v>33</v>
      </c>
      <c r="AX468" s="14" t="s">
        <v>78</v>
      </c>
      <c r="AY468" s="263" t="s">
        <v>181</v>
      </c>
    </row>
    <row r="469" s="13" customFormat="1">
      <c r="A469" s="13"/>
      <c r="B469" s="242"/>
      <c r="C469" s="243"/>
      <c r="D469" s="244" t="s">
        <v>189</v>
      </c>
      <c r="E469" s="245" t="s">
        <v>1</v>
      </c>
      <c r="F469" s="246" t="s">
        <v>648</v>
      </c>
      <c r="G469" s="243"/>
      <c r="H469" s="247">
        <v>14.32</v>
      </c>
      <c r="I469" s="248"/>
      <c r="J469" s="243"/>
      <c r="K469" s="243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189</v>
      </c>
      <c r="AU469" s="253" t="s">
        <v>86</v>
      </c>
      <c r="AV469" s="13" t="s">
        <v>86</v>
      </c>
      <c r="AW469" s="13" t="s">
        <v>33</v>
      </c>
      <c r="AX469" s="13" t="s">
        <v>78</v>
      </c>
      <c r="AY469" s="253" t="s">
        <v>181</v>
      </c>
    </row>
    <row r="470" s="13" customFormat="1">
      <c r="A470" s="13"/>
      <c r="B470" s="242"/>
      <c r="C470" s="243"/>
      <c r="D470" s="244" t="s">
        <v>189</v>
      </c>
      <c r="E470" s="245" t="s">
        <v>1</v>
      </c>
      <c r="F470" s="246" t="s">
        <v>649</v>
      </c>
      <c r="G470" s="243"/>
      <c r="H470" s="247">
        <v>16.629999999999999</v>
      </c>
      <c r="I470" s="248"/>
      <c r="J470" s="243"/>
      <c r="K470" s="243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189</v>
      </c>
      <c r="AU470" s="253" t="s">
        <v>86</v>
      </c>
      <c r="AV470" s="13" t="s">
        <v>86</v>
      </c>
      <c r="AW470" s="13" t="s">
        <v>33</v>
      </c>
      <c r="AX470" s="13" t="s">
        <v>78</v>
      </c>
      <c r="AY470" s="253" t="s">
        <v>181</v>
      </c>
    </row>
    <row r="471" s="13" customFormat="1">
      <c r="A471" s="13"/>
      <c r="B471" s="242"/>
      <c r="C471" s="243"/>
      <c r="D471" s="244" t="s">
        <v>189</v>
      </c>
      <c r="E471" s="245" t="s">
        <v>1</v>
      </c>
      <c r="F471" s="246" t="s">
        <v>650</v>
      </c>
      <c r="G471" s="243"/>
      <c r="H471" s="247">
        <v>20.050000000000001</v>
      </c>
      <c r="I471" s="248"/>
      <c r="J471" s="243"/>
      <c r="K471" s="243"/>
      <c r="L471" s="249"/>
      <c r="M471" s="250"/>
      <c r="N471" s="251"/>
      <c r="O471" s="251"/>
      <c r="P471" s="251"/>
      <c r="Q471" s="251"/>
      <c r="R471" s="251"/>
      <c r="S471" s="251"/>
      <c r="T471" s="25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3" t="s">
        <v>189</v>
      </c>
      <c r="AU471" s="253" t="s">
        <v>86</v>
      </c>
      <c r="AV471" s="13" t="s">
        <v>86</v>
      </c>
      <c r="AW471" s="13" t="s">
        <v>33</v>
      </c>
      <c r="AX471" s="13" t="s">
        <v>78</v>
      </c>
      <c r="AY471" s="253" t="s">
        <v>181</v>
      </c>
    </row>
    <row r="472" s="13" customFormat="1">
      <c r="A472" s="13"/>
      <c r="B472" s="242"/>
      <c r="C472" s="243"/>
      <c r="D472" s="244" t="s">
        <v>189</v>
      </c>
      <c r="E472" s="245" t="s">
        <v>1</v>
      </c>
      <c r="F472" s="246" t="s">
        <v>651</v>
      </c>
      <c r="G472" s="243"/>
      <c r="H472" s="247">
        <v>23.280000000000001</v>
      </c>
      <c r="I472" s="248"/>
      <c r="J472" s="243"/>
      <c r="K472" s="243"/>
      <c r="L472" s="249"/>
      <c r="M472" s="250"/>
      <c r="N472" s="251"/>
      <c r="O472" s="251"/>
      <c r="P472" s="251"/>
      <c r="Q472" s="251"/>
      <c r="R472" s="251"/>
      <c r="S472" s="251"/>
      <c r="T472" s="25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3" t="s">
        <v>189</v>
      </c>
      <c r="AU472" s="253" t="s">
        <v>86</v>
      </c>
      <c r="AV472" s="13" t="s">
        <v>86</v>
      </c>
      <c r="AW472" s="13" t="s">
        <v>33</v>
      </c>
      <c r="AX472" s="13" t="s">
        <v>78</v>
      </c>
      <c r="AY472" s="253" t="s">
        <v>181</v>
      </c>
    </row>
    <row r="473" s="14" customFormat="1">
      <c r="A473" s="14"/>
      <c r="B473" s="254"/>
      <c r="C473" s="255"/>
      <c r="D473" s="244" t="s">
        <v>189</v>
      </c>
      <c r="E473" s="256" t="s">
        <v>1</v>
      </c>
      <c r="F473" s="257" t="s">
        <v>652</v>
      </c>
      <c r="G473" s="255"/>
      <c r="H473" s="256" t="s">
        <v>1</v>
      </c>
      <c r="I473" s="258"/>
      <c r="J473" s="255"/>
      <c r="K473" s="255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189</v>
      </c>
      <c r="AU473" s="263" t="s">
        <v>86</v>
      </c>
      <c r="AV473" s="14" t="s">
        <v>84</v>
      </c>
      <c r="AW473" s="14" t="s">
        <v>33</v>
      </c>
      <c r="AX473" s="14" t="s">
        <v>78</v>
      </c>
      <c r="AY473" s="263" t="s">
        <v>181</v>
      </c>
    </row>
    <row r="474" s="13" customFormat="1">
      <c r="A474" s="13"/>
      <c r="B474" s="242"/>
      <c r="C474" s="243"/>
      <c r="D474" s="244" t="s">
        <v>189</v>
      </c>
      <c r="E474" s="245" t="s">
        <v>1</v>
      </c>
      <c r="F474" s="246" t="s">
        <v>653</v>
      </c>
      <c r="G474" s="243"/>
      <c r="H474" s="247">
        <v>15.25</v>
      </c>
      <c r="I474" s="248"/>
      <c r="J474" s="243"/>
      <c r="K474" s="243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189</v>
      </c>
      <c r="AU474" s="253" t="s">
        <v>86</v>
      </c>
      <c r="AV474" s="13" t="s">
        <v>86</v>
      </c>
      <c r="AW474" s="13" t="s">
        <v>33</v>
      </c>
      <c r="AX474" s="13" t="s">
        <v>78</v>
      </c>
      <c r="AY474" s="253" t="s">
        <v>181</v>
      </c>
    </row>
    <row r="475" s="13" customFormat="1">
      <c r="A475" s="13"/>
      <c r="B475" s="242"/>
      <c r="C475" s="243"/>
      <c r="D475" s="244" t="s">
        <v>189</v>
      </c>
      <c r="E475" s="245" t="s">
        <v>1</v>
      </c>
      <c r="F475" s="246" t="s">
        <v>654</v>
      </c>
      <c r="G475" s="243"/>
      <c r="H475" s="247">
        <v>14.960000000000001</v>
      </c>
      <c r="I475" s="248"/>
      <c r="J475" s="243"/>
      <c r="K475" s="243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189</v>
      </c>
      <c r="AU475" s="253" t="s">
        <v>86</v>
      </c>
      <c r="AV475" s="13" t="s">
        <v>86</v>
      </c>
      <c r="AW475" s="13" t="s">
        <v>33</v>
      </c>
      <c r="AX475" s="13" t="s">
        <v>78</v>
      </c>
      <c r="AY475" s="253" t="s">
        <v>181</v>
      </c>
    </row>
    <row r="476" s="13" customFormat="1">
      <c r="A476" s="13"/>
      <c r="B476" s="242"/>
      <c r="C476" s="243"/>
      <c r="D476" s="244" t="s">
        <v>189</v>
      </c>
      <c r="E476" s="245" t="s">
        <v>1</v>
      </c>
      <c r="F476" s="246" t="s">
        <v>655</v>
      </c>
      <c r="G476" s="243"/>
      <c r="H476" s="247">
        <v>6.0099999999999998</v>
      </c>
      <c r="I476" s="248"/>
      <c r="J476" s="243"/>
      <c r="K476" s="243"/>
      <c r="L476" s="249"/>
      <c r="M476" s="250"/>
      <c r="N476" s="251"/>
      <c r="O476" s="251"/>
      <c r="P476" s="251"/>
      <c r="Q476" s="251"/>
      <c r="R476" s="251"/>
      <c r="S476" s="251"/>
      <c r="T476" s="25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3" t="s">
        <v>189</v>
      </c>
      <c r="AU476" s="253" t="s">
        <v>86</v>
      </c>
      <c r="AV476" s="13" t="s">
        <v>86</v>
      </c>
      <c r="AW476" s="13" t="s">
        <v>33</v>
      </c>
      <c r="AX476" s="13" t="s">
        <v>78</v>
      </c>
      <c r="AY476" s="253" t="s">
        <v>181</v>
      </c>
    </row>
    <row r="477" s="14" customFormat="1">
      <c r="A477" s="14"/>
      <c r="B477" s="254"/>
      <c r="C477" s="255"/>
      <c r="D477" s="244" t="s">
        <v>189</v>
      </c>
      <c r="E477" s="256" t="s">
        <v>1</v>
      </c>
      <c r="F477" s="257" t="s">
        <v>656</v>
      </c>
      <c r="G477" s="255"/>
      <c r="H477" s="256" t="s">
        <v>1</v>
      </c>
      <c r="I477" s="258"/>
      <c r="J477" s="255"/>
      <c r="K477" s="255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189</v>
      </c>
      <c r="AU477" s="263" t="s">
        <v>86</v>
      </c>
      <c r="AV477" s="14" t="s">
        <v>84</v>
      </c>
      <c r="AW477" s="14" t="s">
        <v>33</v>
      </c>
      <c r="AX477" s="14" t="s">
        <v>78</v>
      </c>
      <c r="AY477" s="263" t="s">
        <v>181</v>
      </c>
    </row>
    <row r="478" s="13" customFormat="1">
      <c r="A478" s="13"/>
      <c r="B478" s="242"/>
      <c r="C478" s="243"/>
      <c r="D478" s="244" t="s">
        <v>189</v>
      </c>
      <c r="E478" s="245" t="s">
        <v>1</v>
      </c>
      <c r="F478" s="246" t="s">
        <v>657</v>
      </c>
      <c r="G478" s="243"/>
      <c r="H478" s="247">
        <v>5.8099999999999996</v>
      </c>
      <c r="I478" s="248"/>
      <c r="J478" s="243"/>
      <c r="K478" s="243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189</v>
      </c>
      <c r="AU478" s="253" t="s">
        <v>86</v>
      </c>
      <c r="AV478" s="13" t="s">
        <v>86</v>
      </c>
      <c r="AW478" s="13" t="s">
        <v>33</v>
      </c>
      <c r="AX478" s="13" t="s">
        <v>78</v>
      </c>
      <c r="AY478" s="253" t="s">
        <v>181</v>
      </c>
    </row>
    <row r="479" s="13" customFormat="1">
      <c r="A479" s="13"/>
      <c r="B479" s="242"/>
      <c r="C479" s="243"/>
      <c r="D479" s="244" t="s">
        <v>189</v>
      </c>
      <c r="E479" s="245" t="s">
        <v>1</v>
      </c>
      <c r="F479" s="246" t="s">
        <v>658</v>
      </c>
      <c r="G479" s="243"/>
      <c r="H479" s="247">
        <v>6.3200000000000003</v>
      </c>
      <c r="I479" s="248"/>
      <c r="J479" s="243"/>
      <c r="K479" s="243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189</v>
      </c>
      <c r="AU479" s="253" t="s">
        <v>86</v>
      </c>
      <c r="AV479" s="13" t="s">
        <v>86</v>
      </c>
      <c r="AW479" s="13" t="s">
        <v>33</v>
      </c>
      <c r="AX479" s="13" t="s">
        <v>78</v>
      </c>
      <c r="AY479" s="253" t="s">
        <v>181</v>
      </c>
    </row>
    <row r="480" s="13" customFormat="1">
      <c r="A480" s="13"/>
      <c r="B480" s="242"/>
      <c r="C480" s="243"/>
      <c r="D480" s="244" t="s">
        <v>189</v>
      </c>
      <c r="E480" s="245" t="s">
        <v>1</v>
      </c>
      <c r="F480" s="246" t="s">
        <v>659</v>
      </c>
      <c r="G480" s="243"/>
      <c r="H480" s="247">
        <v>4.1299999999999999</v>
      </c>
      <c r="I480" s="248"/>
      <c r="J480" s="243"/>
      <c r="K480" s="243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189</v>
      </c>
      <c r="AU480" s="253" t="s">
        <v>86</v>
      </c>
      <c r="AV480" s="13" t="s">
        <v>86</v>
      </c>
      <c r="AW480" s="13" t="s">
        <v>33</v>
      </c>
      <c r="AX480" s="13" t="s">
        <v>78</v>
      </c>
      <c r="AY480" s="253" t="s">
        <v>181</v>
      </c>
    </row>
    <row r="481" s="15" customFormat="1">
      <c r="A481" s="15"/>
      <c r="B481" s="264"/>
      <c r="C481" s="265"/>
      <c r="D481" s="244" t="s">
        <v>189</v>
      </c>
      <c r="E481" s="266" t="s">
        <v>1</v>
      </c>
      <c r="F481" s="267" t="s">
        <v>206</v>
      </c>
      <c r="G481" s="265"/>
      <c r="H481" s="268">
        <v>126.76000000000001</v>
      </c>
      <c r="I481" s="269"/>
      <c r="J481" s="265"/>
      <c r="K481" s="265"/>
      <c r="L481" s="270"/>
      <c r="M481" s="271"/>
      <c r="N481" s="272"/>
      <c r="O481" s="272"/>
      <c r="P481" s="272"/>
      <c r="Q481" s="272"/>
      <c r="R481" s="272"/>
      <c r="S481" s="272"/>
      <c r="T481" s="27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4" t="s">
        <v>189</v>
      </c>
      <c r="AU481" s="274" t="s">
        <v>86</v>
      </c>
      <c r="AV481" s="15" t="s">
        <v>187</v>
      </c>
      <c r="AW481" s="15" t="s">
        <v>33</v>
      </c>
      <c r="AX481" s="15" t="s">
        <v>84</v>
      </c>
      <c r="AY481" s="274" t="s">
        <v>181</v>
      </c>
    </row>
    <row r="482" s="2" customFormat="1" ht="16.5" customHeight="1">
      <c r="A482" s="39"/>
      <c r="B482" s="40"/>
      <c r="C482" s="228" t="s">
        <v>660</v>
      </c>
      <c r="D482" s="228" t="s">
        <v>183</v>
      </c>
      <c r="E482" s="229" t="s">
        <v>661</v>
      </c>
      <c r="F482" s="230" t="s">
        <v>662</v>
      </c>
      <c r="G482" s="231" t="s">
        <v>186</v>
      </c>
      <c r="H482" s="232">
        <v>454.56</v>
      </c>
      <c r="I482" s="233"/>
      <c r="J482" s="234">
        <f>ROUND(I482*H482,2)</f>
        <v>0</v>
      </c>
      <c r="K482" s="235"/>
      <c r="L482" s="45"/>
      <c r="M482" s="236" t="s">
        <v>1</v>
      </c>
      <c r="N482" s="237" t="s">
        <v>43</v>
      </c>
      <c r="O482" s="92"/>
      <c r="P482" s="238">
        <f>O482*H482</f>
        <v>0</v>
      </c>
      <c r="Q482" s="238">
        <v>0.010999999999999999</v>
      </c>
      <c r="R482" s="238">
        <f>Q482*H482</f>
        <v>5.0001600000000002</v>
      </c>
      <c r="S482" s="238">
        <v>0</v>
      </c>
      <c r="T482" s="23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0" t="s">
        <v>187</v>
      </c>
      <c r="AT482" s="240" t="s">
        <v>183</v>
      </c>
      <c r="AU482" s="240" t="s">
        <v>86</v>
      </c>
      <c r="AY482" s="18" t="s">
        <v>181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84</v>
      </c>
      <c r="BK482" s="241">
        <f>ROUND(I482*H482,2)</f>
        <v>0</v>
      </c>
      <c r="BL482" s="18" t="s">
        <v>187</v>
      </c>
      <c r="BM482" s="240" t="s">
        <v>663</v>
      </c>
    </row>
    <row r="483" s="14" customFormat="1">
      <c r="A483" s="14"/>
      <c r="B483" s="254"/>
      <c r="C483" s="255"/>
      <c r="D483" s="244" t="s">
        <v>189</v>
      </c>
      <c r="E483" s="256" t="s">
        <v>1</v>
      </c>
      <c r="F483" s="257" t="s">
        <v>647</v>
      </c>
      <c r="G483" s="255"/>
      <c r="H483" s="256" t="s">
        <v>1</v>
      </c>
      <c r="I483" s="258"/>
      <c r="J483" s="255"/>
      <c r="K483" s="255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189</v>
      </c>
      <c r="AU483" s="263" t="s">
        <v>86</v>
      </c>
      <c r="AV483" s="14" t="s">
        <v>84</v>
      </c>
      <c r="AW483" s="14" t="s">
        <v>33</v>
      </c>
      <c r="AX483" s="14" t="s">
        <v>78</v>
      </c>
      <c r="AY483" s="263" t="s">
        <v>181</v>
      </c>
    </row>
    <row r="484" s="13" customFormat="1">
      <c r="A484" s="13"/>
      <c r="B484" s="242"/>
      <c r="C484" s="243"/>
      <c r="D484" s="244" t="s">
        <v>189</v>
      </c>
      <c r="E484" s="245" t="s">
        <v>1</v>
      </c>
      <c r="F484" s="246" t="s">
        <v>664</v>
      </c>
      <c r="G484" s="243"/>
      <c r="H484" s="247">
        <v>57.280000000000001</v>
      </c>
      <c r="I484" s="248"/>
      <c r="J484" s="243"/>
      <c r="K484" s="243"/>
      <c r="L484" s="249"/>
      <c r="M484" s="250"/>
      <c r="N484" s="251"/>
      <c r="O484" s="251"/>
      <c r="P484" s="251"/>
      <c r="Q484" s="251"/>
      <c r="R484" s="251"/>
      <c r="S484" s="251"/>
      <c r="T484" s="25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3" t="s">
        <v>189</v>
      </c>
      <c r="AU484" s="253" t="s">
        <v>86</v>
      </c>
      <c r="AV484" s="13" t="s">
        <v>86</v>
      </c>
      <c r="AW484" s="13" t="s">
        <v>33</v>
      </c>
      <c r="AX484" s="13" t="s">
        <v>78</v>
      </c>
      <c r="AY484" s="253" t="s">
        <v>181</v>
      </c>
    </row>
    <row r="485" s="13" customFormat="1">
      <c r="A485" s="13"/>
      <c r="B485" s="242"/>
      <c r="C485" s="243"/>
      <c r="D485" s="244" t="s">
        <v>189</v>
      </c>
      <c r="E485" s="245" t="s">
        <v>1</v>
      </c>
      <c r="F485" s="246" t="s">
        <v>665</v>
      </c>
      <c r="G485" s="243"/>
      <c r="H485" s="247">
        <v>66.519999999999996</v>
      </c>
      <c r="I485" s="248"/>
      <c r="J485" s="243"/>
      <c r="K485" s="243"/>
      <c r="L485" s="249"/>
      <c r="M485" s="250"/>
      <c r="N485" s="251"/>
      <c r="O485" s="251"/>
      <c r="P485" s="251"/>
      <c r="Q485" s="251"/>
      <c r="R485" s="251"/>
      <c r="S485" s="251"/>
      <c r="T485" s="25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3" t="s">
        <v>189</v>
      </c>
      <c r="AU485" s="253" t="s">
        <v>86</v>
      </c>
      <c r="AV485" s="13" t="s">
        <v>86</v>
      </c>
      <c r="AW485" s="13" t="s">
        <v>33</v>
      </c>
      <c r="AX485" s="13" t="s">
        <v>78</v>
      </c>
      <c r="AY485" s="253" t="s">
        <v>181</v>
      </c>
    </row>
    <row r="486" s="13" customFormat="1">
      <c r="A486" s="13"/>
      <c r="B486" s="242"/>
      <c r="C486" s="243"/>
      <c r="D486" s="244" t="s">
        <v>189</v>
      </c>
      <c r="E486" s="245" t="s">
        <v>1</v>
      </c>
      <c r="F486" s="246" t="s">
        <v>666</v>
      </c>
      <c r="G486" s="243"/>
      <c r="H486" s="247">
        <v>80.200000000000003</v>
      </c>
      <c r="I486" s="248"/>
      <c r="J486" s="243"/>
      <c r="K486" s="243"/>
      <c r="L486" s="249"/>
      <c r="M486" s="250"/>
      <c r="N486" s="251"/>
      <c r="O486" s="251"/>
      <c r="P486" s="251"/>
      <c r="Q486" s="251"/>
      <c r="R486" s="251"/>
      <c r="S486" s="251"/>
      <c r="T486" s="25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3" t="s">
        <v>189</v>
      </c>
      <c r="AU486" s="253" t="s">
        <v>86</v>
      </c>
      <c r="AV486" s="13" t="s">
        <v>86</v>
      </c>
      <c r="AW486" s="13" t="s">
        <v>33</v>
      </c>
      <c r="AX486" s="13" t="s">
        <v>78</v>
      </c>
      <c r="AY486" s="253" t="s">
        <v>181</v>
      </c>
    </row>
    <row r="487" s="13" customFormat="1">
      <c r="A487" s="13"/>
      <c r="B487" s="242"/>
      <c r="C487" s="243"/>
      <c r="D487" s="244" t="s">
        <v>189</v>
      </c>
      <c r="E487" s="245" t="s">
        <v>1</v>
      </c>
      <c r="F487" s="246" t="s">
        <v>667</v>
      </c>
      <c r="G487" s="243"/>
      <c r="H487" s="247">
        <v>93.120000000000005</v>
      </c>
      <c r="I487" s="248"/>
      <c r="J487" s="243"/>
      <c r="K487" s="243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189</v>
      </c>
      <c r="AU487" s="253" t="s">
        <v>86</v>
      </c>
      <c r="AV487" s="13" t="s">
        <v>86</v>
      </c>
      <c r="AW487" s="13" t="s">
        <v>33</v>
      </c>
      <c r="AX487" s="13" t="s">
        <v>78</v>
      </c>
      <c r="AY487" s="253" t="s">
        <v>181</v>
      </c>
    </row>
    <row r="488" s="14" customFormat="1">
      <c r="A488" s="14"/>
      <c r="B488" s="254"/>
      <c r="C488" s="255"/>
      <c r="D488" s="244" t="s">
        <v>189</v>
      </c>
      <c r="E488" s="256" t="s">
        <v>1</v>
      </c>
      <c r="F488" s="257" t="s">
        <v>652</v>
      </c>
      <c r="G488" s="255"/>
      <c r="H488" s="256" t="s">
        <v>1</v>
      </c>
      <c r="I488" s="258"/>
      <c r="J488" s="255"/>
      <c r="K488" s="255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189</v>
      </c>
      <c r="AU488" s="263" t="s">
        <v>86</v>
      </c>
      <c r="AV488" s="14" t="s">
        <v>84</v>
      </c>
      <c r="AW488" s="14" t="s">
        <v>33</v>
      </c>
      <c r="AX488" s="14" t="s">
        <v>78</v>
      </c>
      <c r="AY488" s="263" t="s">
        <v>181</v>
      </c>
    </row>
    <row r="489" s="13" customFormat="1">
      <c r="A489" s="13"/>
      <c r="B489" s="242"/>
      <c r="C489" s="243"/>
      <c r="D489" s="244" t="s">
        <v>189</v>
      </c>
      <c r="E489" s="245" t="s">
        <v>1</v>
      </c>
      <c r="F489" s="246" t="s">
        <v>668</v>
      </c>
      <c r="G489" s="243"/>
      <c r="H489" s="247">
        <v>45.75</v>
      </c>
      <c r="I489" s="248"/>
      <c r="J489" s="243"/>
      <c r="K489" s="243"/>
      <c r="L489" s="249"/>
      <c r="M489" s="250"/>
      <c r="N489" s="251"/>
      <c r="O489" s="251"/>
      <c r="P489" s="251"/>
      <c r="Q489" s="251"/>
      <c r="R489" s="251"/>
      <c r="S489" s="251"/>
      <c r="T489" s="25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3" t="s">
        <v>189</v>
      </c>
      <c r="AU489" s="253" t="s">
        <v>86</v>
      </c>
      <c r="AV489" s="13" t="s">
        <v>86</v>
      </c>
      <c r="AW489" s="13" t="s">
        <v>33</v>
      </c>
      <c r="AX489" s="13" t="s">
        <v>78</v>
      </c>
      <c r="AY489" s="253" t="s">
        <v>181</v>
      </c>
    </row>
    <row r="490" s="13" customFormat="1">
      <c r="A490" s="13"/>
      <c r="B490" s="242"/>
      <c r="C490" s="243"/>
      <c r="D490" s="244" t="s">
        <v>189</v>
      </c>
      <c r="E490" s="245" t="s">
        <v>1</v>
      </c>
      <c r="F490" s="246" t="s">
        <v>669</v>
      </c>
      <c r="G490" s="243"/>
      <c r="H490" s="247">
        <v>44.880000000000003</v>
      </c>
      <c r="I490" s="248"/>
      <c r="J490" s="243"/>
      <c r="K490" s="243"/>
      <c r="L490" s="249"/>
      <c r="M490" s="250"/>
      <c r="N490" s="251"/>
      <c r="O490" s="251"/>
      <c r="P490" s="251"/>
      <c r="Q490" s="251"/>
      <c r="R490" s="251"/>
      <c r="S490" s="251"/>
      <c r="T490" s="25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3" t="s">
        <v>189</v>
      </c>
      <c r="AU490" s="253" t="s">
        <v>86</v>
      </c>
      <c r="AV490" s="13" t="s">
        <v>86</v>
      </c>
      <c r="AW490" s="13" t="s">
        <v>33</v>
      </c>
      <c r="AX490" s="13" t="s">
        <v>78</v>
      </c>
      <c r="AY490" s="253" t="s">
        <v>181</v>
      </c>
    </row>
    <row r="491" s="13" customFormat="1">
      <c r="A491" s="13"/>
      <c r="B491" s="242"/>
      <c r="C491" s="243"/>
      <c r="D491" s="244" t="s">
        <v>189</v>
      </c>
      <c r="E491" s="245" t="s">
        <v>1</v>
      </c>
      <c r="F491" s="246" t="s">
        <v>670</v>
      </c>
      <c r="G491" s="243"/>
      <c r="H491" s="247">
        <v>18.030000000000001</v>
      </c>
      <c r="I491" s="248"/>
      <c r="J491" s="243"/>
      <c r="K491" s="243"/>
      <c r="L491" s="249"/>
      <c r="M491" s="250"/>
      <c r="N491" s="251"/>
      <c r="O491" s="251"/>
      <c r="P491" s="251"/>
      <c r="Q491" s="251"/>
      <c r="R491" s="251"/>
      <c r="S491" s="251"/>
      <c r="T491" s="25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3" t="s">
        <v>189</v>
      </c>
      <c r="AU491" s="253" t="s">
        <v>86</v>
      </c>
      <c r="AV491" s="13" t="s">
        <v>86</v>
      </c>
      <c r="AW491" s="13" t="s">
        <v>33</v>
      </c>
      <c r="AX491" s="13" t="s">
        <v>78</v>
      </c>
      <c r="AY491" s="253" t="s">
        <v>181</v>
      </c>
    </row>
    <row r="492" s="14" customFormat="1">
      <c r="A492" s="14"/>
      <c r="B492" s="254"/>
      <c r="C492" s="255"/>
      <c r="D492" s="244" t="s">
        <v>189</v>
      </c>
      <c r="E492" s="256" t="s">
        <v>1</v>
      </c>
      <c r="F492" s="257" t="s">
        <v>656</v>
      </c>
      <c r="G492" s="255"/>
      <c r="H492" s="256" t="s">
        <v>1</v>
      </c>
      <c r="I492" s="258"/>
      <c r="J492" s="255"/>
      <c r="K492" s="255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189</v>
      </c>
      <c r="AU492" s="263" t="s">
        <v>86</v>
      </c>
      <c r="AV492" s="14" t="s">
        <v>84</v>
      </c>
      <c r="AW492" s="14" t="s">
        <v>33</v>
      </c>
      <c r="AX492" s="14" t="s">
        <v>78</v>
      </c>
      <c r="AY492" s="263" t="s">
        <v>181</v>
      </c>
    </row>
    <row r="493" s="13" customFormat="1">
      <c r="A493" s="13"/>
      <c r="B493" s="242"/>
      <c r="C493" s="243"/>
      <c r="D493" s="244" t="s">
        <v>189</v>
      </c>
      <c r="E493" s="245" t="s">
        <v>1</v>
      </c>
      <c r="F493" s="246" t="s">
        <v>671</v>
      </c>
      <c r="G493" s="243"/>
      <c r="H493" s="247">
        <v>17.43</v>
      </c>
      <c r="I493" s="248"/>
      <c r="J493" s="243"/>
      <c r="K493" s="243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189</v>
      </c>
      <c r="AU493" s="253" t="s">
        <v>86</v>
      </c>
      <c r="AV493" s="13" t="s">
        <v>86</v>
      </c>
      <c r="AW493" s="13" t="s">
        <v>33</v>
      </c>
      <c r="AX493" s="13" t="s">
        <v>78</v>
      </c>
      <c r="AY493" s="253" t="s">
        <v>181</v>
      </c>
    </row>
    <row r="494" s="13" customFormat="1">
      <c r="A494" s="13"/>
      <c r="B494" s="242"/>
      <c r="C494" s="243"/>
      <c r="D494" s="244" t="s">
        <v>189</v>
      </c>
      <c r="E494" s="245" t="s">
        <v>1</v>
      </c>
      <c r="F494" s="246" t="s">
        <v>672</v>
      </c>
      <c r="G494" s="243"/>
      <c r="H494" s="247">
        <v>18.960000000000001</v>
      </c>
      <c r="I494" s="248"/>
      <c r="J494" s="243"/>
      <c r="K494" s="243"/>
      <c r="L494" s="249"/>
      <c r="M494" s="250"/>
      <c r="N494" s="251"/>
      <c r="O494" s="251"/>
      <c r="P494" s="251"/>
      <c r="Q494" s="251"/>
      <c r="R494" s="251"/>
      <c r="S494" s="251"/>
      <c r="T494" s="25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3" t="s">
        <v>189</v>
      </c>
      <c r="AU494" s="253" t="s">
        <v>86</v>
      </c>
      <c r="AV494" s="13" t="s">
        <v>86</v>
      </c>
      <c r="AW494" s="13" t="s">
        <v>33</v>
      </c>
      <c r="AX494" s="13" t="s">
        <v>78</v>
      </c>
      <c r="AY494" s="253" t="s">
        <v>181</v>
      </c>
    </row>
    <row r="495" s="13" customFormat="1">
      <c r="A495" s="13"/>
      <c r="B495" s="242"/>
      <c r="C495" s="243"/>
      <c r="D495" s="244" t="s">
        <v>189</v>
      </c>
      <c r="E495" s="245" t="s">
        <v>1</v>
      </c>
      <c r="F495" s="246" t="s">
        <v>673</v>
      </c>
      <c r="G495" s="243"/>
      <c r="H495" s="247">
        <v>12.390000000000001</v>
      </c>
      <c r="I495" s="248"/>
      <c r="J495" s="243"/>
      <c r="K495" s="243"/>
      <c r="L495" s="249"/>
      <c r="M495" s="250"/>
      <c r="N495" s="251"/>
      <c r="O495" s="251"/>
      <c r="P495" s="251"/>
      <c r="Q495" s="251"/>
      <c r="R495" s="251"/>
      <c r="S495" s="251"/>
      <c r="T495" s="25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3" t="s">
        <v>189</v>
      </c>
      <c r="AU495" s="253" t="s">
        <v>86</v>
      </c>
      <c r="AV495" s="13" t="s">
        <v>86</v>
      </c>
      <c r="AW495" s="13" t="s">
        <v>33</v>
      </c>
      <c r="AX495" s="13" t="s">
        <v>78</v>
      </c>
      <c r="AY495" s="253" t="s">
        <v>181</v>
      </c>
    </row>
    <row r="496" s="15" customFormat="1">
      <c r="A496" s="15"/>
      <c r="B496" s="264"/>
      <c r="C496" s="265"/>
      <c r="D496" s="244" t="s">
        <v>189</v>
      </c>
      <c r="E496" s="266" t="s">
        <v>1</v>
      </c>
      <c r="F496" s="267" t="s">
        <v>206</v>
      </c>
      <c r="G496" s="265"/>
      <c r="H496" s="268">
        <v>454.56</v>
      </c>
      <c r="I496" s="269"/>
      <c r="J496" s="265"/>
      <c r="K496" s="265"/>
      <c r="L496" s="270"/>
      <c r="M496" s="271"/>
      <c r="N496" s="272"/>
      <c r="O496" s="272"/>
      <c r="P496" s="272"/>
      <c r="Q496" s="272"/>
      <c r="R496" s="272"/>
      <c r="S496" s="272"/>
      <c r="T496" s="27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4" t="s">
        <v>189</v>
      </c>
      <c r="AU496" s="274" t="s">
        <v>86</v>
      </c>
      <c r="AV496" s="15" t="s">
        <v>187</v>
      </c>
      <c r="AW496" s="15" t="s">
        <v>33</v>
      </c>
      <c r="AX496" s="15" t="s">
        <v>84</v>
      </c>
      <c r="AY496" s="274" t="s">
        <v>181</v>
      </c>
    </row>
    <row r="497" s="12" customFormat="1" ht="22.8" customHeight="1">
      <c r="A497" s="12"/>
      <c r="B497" s="212"/>
      <c r="C497" s="213"/>
      <c r="D497" s="214" t="s">
        <v>77</v>
      </c>
      <c r="E497" s="226" t="s">
        <v>674</v>
      </c>
      <c r="F497" s="226" t="s">
        <v>675</v>
      </c>
      <c r="G497" s="213"/>
      <c r="H497" s="213"/>
      <c r="I497" s="216"/>
      <c r="J497" s="227">
        <f>BK497</f>
        <v>0</v>
      </c>
      <c r="K497" s="213"/>
      <c r="L497" s="218"/>
      <c r="M497" s="219"/>
      <c r="N497" s="220"/>
      <c r="O497" s="220"/>
      <c r="P497" s="221">
        <f>SUM(P498:P529)</f>
        <v>0</v>
      </c>
      <c r="Q497" s="220"/>
      <c r="R497" s="221">
        <f>SUM(R498:R529)</f>
        <v>0.016478799999999998</v>
      </c>
      <c r="S497" s="220"/>
      <c r="T497" s="222">
        <f>SUM(T498:T529)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3" t="s">
        <v>84</v>
      </c>
      <c r="AT497" s="224" t="s">
        <v>77</v>
      </c>
      <c r="AU497" s="224" t="s">
        <v>84</v>
      </c>
      <c r="AY497" s="223" t="s">
        <v>181</v>
      </c>
      <c r="BK497" s="225">
        <f>SUM(BK498:BK529)</f>
        <v>0</v>
      </c>
    </row>
    <row r="498" s="2" customFormat="1" ht="21.75" customHeight="1">
      <c r="A498" s="39"/>
      <c r="B498" s="40"/>
      <c r="C498" s="228" t="s">
        <v>676</v>
      </c>
      <c r="D498" s="228" t="s">
        <v>183</v>
      </c>
      <c r="E498" s="229" t="s">
        <v>677</v>
      </c>
      <c r="F498" s="230" t="s">
        <v>678</v>
      </c>
      <c r="G498" s="231" t="s">
        <v>186</v>
      </c>
      <c r="H498" s="232">
        <v>282.47300000000001</v>
      </c>
      <c r="I498" s="233"/>
      <c r="J498" s="234">
        <f>ROUND(I498*H498,2)</f>
        <v>0</v>
      </c>
      <c r="K498" s="235"/>
      <c r="L498" s="45"/>
      <c r="M498" s="236" t="s">
        <v>1</v>
      </c>
      <c r="N498" s="237" t="s">
        <v>43</v>
      </c>
      <c r="O498" s="92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187</v>
      </c>
      <c r="AT498" s="240" t="s">
        <v>183</v>
      </c>
      <c r="AU498" s="240" t="s">
        <v>86</v>
      </c>
      <c r="AY498" s="18" t="s">
        <v>181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84</v>
      </c>
      <c r="BK498" s="241">
        <f>ROUND(I498*H498,2)</f>
        <v>0</v>
      </c>
      <c r="BL498" s="18" t="s">
        <v>187</v>
      </c>
      <c r="BM498" s="240" t="s">
        <v>679</v>
      </c>
    </row>
    <row r="499" s="13" customFormat="1">
      <c r="A499" s="13"/>
      <c r="B499" s="242"/>
      <c r="C499" s="243"/>
      <c r="D499" s="244" t="s">
        <v>189</v>
      </c>
      <c r="E499" s="245" t="s">
        <v>1</v>
      </c>
      <c r="F499" s="246" t="s">
        <v>680</v>
      </c>
      <c r="G499" s="243"/>
      <c r="H499" s="247">
        <v>107.122</v>
      </c>
      <c r="I499" s="248"/>
      <c r="J499" s="243"/>
      <c r="K499" s="243"/>
      <c r="L499" s="249"/>
      <c r="M499" s="250"/>
      <c r="N499" s="251"/>
      <c r="O499" s="251"/>
      <c r="P499" s="251"/>
      <c r="Q499" s="251"/>
      <c r="R499" s="251"/>
      <c r="S499" s="251"/>
      <c r="T499" s="25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3" t="s">
        <v>189</v>
      </c>
      <c r="AU499" s="253" t="s">
        <v>86</v>
      </c>
      <c r="AV499" s="13" t="s">
        <v>86</v>
      </c>
      <c r="AW499" s="13" t="s">
        <v>33</v>
      </c>
      <c r="AX499" s="13" t="s">
        <v>78</v>
      </c>
      <c r="AY499" s="253" t="s">
        <v>181</v>
      </c>
    </row>
    <row r="500" s="13" customFormat="1">
      <c r="A500" s="13"/>
      <c r="B500" s="242"/>
      <c r="C500" s="243"/>
      <c r="D500" s="244" t="s">
        <v>189</v>
      </c>
      <c r="E500" s="245" t="s">
        <v>1</v>
      </c>
      <c r="F500" s="246" t="s">
        <v>681</v>
      </c>
      <c r="G500" s="243"/>
      <c r="H500" s="247">
        <v>68.474999999999994</v>
      </c>
      <c r="I500" s="248"/>
      <c r="J500" s="243"/>
      <c r="K500" s="243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189</v>
      </c>
      <c r="AU500" s="253" t="s">
        <v>86</v>
      </c>
      <c r="AV500" s="13" t="s">
        <v>86</v>
      </c>
      <c r="AW500" s="13" t="s">
        <v>33</v>
      </c>
      <c r="AX500" s="13" t="s">
        <v>78</v>
      </c>
      <c r="AY500" s="253" t="s">
        <v>181</v>
      </c>
    </row>
    <row r="501" s="13" customFormat="1">
      <c r="A501" s="13"/>
      <c r="B501" s="242"/>
      <c r="C501" s="243"/>
      <c r="D501" s="244" t="s">
        <v>189</v>
      </c>
      <c r="E501" s="245" t="s">
        <v>1</v>
      </c>
      <c r="F501" s="246" t="s">
        <v>682</v>
      </c>
      <c r="G501" s="243"/>
      <c r="H501" s="247">
        <v>53.438000000000002</v>
      </c>
      <c r="I501" s="248"/>
      <c r="J501" s="243"/>
      <c r="K501" s="243"/>
      <c r="L501" s="249"/>
      <c r="M501" s="250"/>
      <c r="N501" s="251"/>
      <c r="O501" s="251"/>
      <c r="P501" s="251"/>
      <c r="Q501" s="251"/>
      <c r="R501" s="251"/>
      <c r="S501" s="251"/>
      <c r="T501" s="25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3" t="s">
        <v>189</v>
      </c>
      <c r="AU501" s="253" t="s">
        <v>86</v>
      </c>
      <c r="AV501" s="13" t="s">
        <v>86</v>
      </c>
      <c r="AW501" s="13" t="s">
        <v>33</v>
      </c>
      <c r="AX501" s="13" t="s">
        <v>78</v>
      </c>
      <c r="AY501" s="253" t="s">
        <v>181</v>
      </c>
    </row>
    <row r="502" s="13" customFormat="1">
      <c r="A502" s="13"/>
      <c r="B502" s="242"/>
      <c r="C502" s="243"/>
      <c r="D502" s="244" t="s">
        <v>189</v>
      </c>
      <c r="E502" s="245" t="s">
        <v>1</v>
      </c>
      <c r="F502" s="246" t="s">
        <v>683</v>
      </c>
      <c r="G502" s="243"/>
      <c r="H502" s="247">
        <v>53.438000000000002</v>
      </c>
      <c r="I502" s="248"/>
      <c r="J502" s="243"/>
      <c r="K502" s="243"/>
      <c r="L502" s="249"/>
      <c r="M502" s="250"/>
      <c r="N502" s="251"/>
      <c r="O502" s="251"/>
      <c r="P502" s="251"/>
      <c r="Q502" s="251"/>
      <c r="R502" s="251"/>
      <c r="S502" s="251"/>
      <c r="T502" s="25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3" t="s">
        <v>189</v>
      </c>
      <c r="AU502" s="253" t="s">
        <v>86</v>
      </c>
      <c r="AV502" s="13" t="s">
        <v>86</v>
      </c>
      <c r="AW502" s="13" t="s">
        <v>33</v>
      </c>
      <c r="AX502" s="13" t="s">
        <v>78</v>
      </c>
      <c r="AY502" s="253" t="s">
        <v>181</v>
      </c>
    </row>
    <row r="503" s="15" customFormat="1">
      <c r="A503" s="15"/>
      <c r="B503" s="264"/>
      <c r="C503" s="265"/>
      <c r="D503" s="244" t="s">
        <v>189</v>
      </c>
      <c r="E503" s="266" t="s">
        <v>1</v>
      </c>
      <c r="F503" s="267" t="s">
        <v>206</v>
      </c>
      <c r="G503" s="265"/>
      <c r="H503" s="268">
        <v>282.47300000000001</v>
      </c>
      <c r="I503" s="269"/>
      <c r="J503" s="265"/>
      <c r="K503" s="265"/>
      <c r="L503" s="270"/>
      <c r="M503" s="271"/>
      <c r="N503" s="272"/>
      <c r="O503" s="272"/>
      <c r="P503" s="272"/>
      <c r="Q503" s="272"/>
      <c r="R503" s="272"/>
      <c r="S503" s="272"/>
      <c r="T503" s="273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4" t="s">
        <v>189</v>
      </c>
      <c r="AU503" s="274" t="s">
        <v>86</v>
      </c>
      <c r="AV503" s="15" t="s">
        <v>187</v>
      </c>
      <c r="AW503" s="15" t="s">
        <v>33</v>
      </c>
      <c r="AX503" s="15" t="s">
        <v>84</v>
      </c>
      <c r="AY503" s="274" t="s">
        <v>181</v>
      </c>
    </row>
    <row r="504" s="2" customFormat="1" ht="21.75" customHeight="1">
      <c r="A504" s="39"/>
      <c r="B504" s="40"/>
      <c r="C504" s="228" t="s">
        <v>684</v>
      </c>
      <c r="D504" s="228" t="s">
        <v>183</v>
      </c>
      <c r="E504" s="229" t="s">
        <v>685</v>
      </c>
      <c r="F504" s="230" t="s">
        <v>686</v>
      </c>
      <c r="G504" s="231" t="s">
        <v>186</v>
      </c>
      <c r="H504" s="232">
        <v>11298.92</v>
      </c>
      <c r="I504" s="233"/>
      <c r="J504" s="234">
        <f>ROUND(I504*H504,2)</f>
        <v>0</v>
      </c>
      <c r="K504" s="235"/>
      <c r="L504" s="45"/>
      <c r="M504" s="236" t="s">
        <v>1</v>
      </c>
      <c r="N504" s="237" t="s">
        <v>43</v>
      </c>
      <c r="O504" s="92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187</v>
      </c>
      <c r="AT504" s="240" t="s">
        <v>183</v>
      </c>
      <c r="AU504" s="240" t="s">
        <v>86</v>
      </c>
      <c r="AY504" s="18" t="s">
        <v>181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84</v>
      </c>
      <c r="BK504" s="241">
        <f>ROUND(I504*H504,2)</f>
        <v>0</v>
      </c>
      <c r="BL504" s="18" t="s">
        <v>187</v>
      </c>
      <c r="BM504" s="240" t="s">
        <v>687</v>
      </c>
    </row>
    <row r="505" s="13" customFormat="1">
      <c r="A505" s="13"/>
      <c r="B505" s="242"/>
      <c r="C505" s="243"/>
      <c r="D505" s="244" t="s">
        <v>189</v>
      </c>
      <c r="E505" s="245" t="s">
        <v>1</v>
      </c>
      <c r="F505" s="246" t="s">
        <v>688</v>
      </c>
      <c r="G505" s="243"/>
      <c r="H505" s="247">
        <v>11298.92</v>
      </c>
      <c r="I505" s="248"/>
      <c r="J505" s="243"/>
      <c r="K505" s="243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189</v>
      </c>
      <c r="AU505" s="253" t="s">
        <v>86</v>
      </c>
      <c r="AV505" s="13" t="s">
        <v>86</v>
      </c>
      <c r="AW505" s="13" t="s">
        <v>33</v>
      </c>
      <c r="AX505" s="13" t="s">
        <v>84</v>
      </c>
      <c r="AY505" s="253" t="s">
        <v>181</v>
      </c>
    </row>
    <row r="506" s="2" customFormat="1" ht="21.75" customHeight="1">
      <c r="A506" s="39"/>
      <c r="B506" s="40"/>
      <c r="C506" s="228" t="s">
        <v>689</v>
      </c>
      <c r="D506" s="228" t="s">
        <v>183</v>
      </c>
      <c r="E506" s="229" t="s">
        <v>690</v>
      </c>
      <c r="F506" s="230" t="s">
        <v>691</v>
      </c>
      <c r="G506" s="231" t="s">
        <v>186</v>
      </c>
      <c r="H506" s="232">
        <v>282.47300000000001</v>
      </c>
      <c r="I506" s="233"/>
      <c r="J506" s="234">
        <f>ROUND(I506*H506,2)</f>
        <v>0</v>
      </c>
      <c r="K506" s="235"/>
      <c r="L506" s="45"/>
      <c r="M506" s="236" t="s">
        <v>1</v>
      </c>
      <c r="N506" s="237" t="s">
        <v>43</v>
      </c>
      <c r="O506" s="92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0" t="s">
        <v>187</v>
      </c>
      <c r="AT506" s="240" t="s">
        <v>183</v>
      </c>
      <c r="AU506" s="240" t="s">
        <v>86</v>
      </c>
      <c r="AY506" s="18" t="s">
        <v>181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84</v>
      </c>
      <c r="BK506" s="241">
        <f>ROUND(I506*H506,2)</f>
        <v>0</v>
      </c>
      <c r="BL506" s="18" t="s">
        <v>187</v>
      </c>
      <c r="BM506" s="240" t="s">
        <v>692</v>
      </c>
    </row>
    <row r="507" s="2" customFormat="1" ht="24.15" customHeight="1">
      <c r="A507" s="39"/>
      <c r="B507" s="40"/>
      <c r="C507" s="228" t="s">
        <v>693</v>
      </c>
      <c r="D507" s="228" t="s">
        <v>183</v>
      </c>
      <c r="E507" s="229" t="s">
        <v>694</v>
      </c>
      <c r="F507" s="230" t="s">
        <v>695</v>
      </c>
      <c r="G507" s="231" t="s">
        <v>359</v>
      </c>
      <c r="H507" s="232">
        <v>1</v>
      </c>
      <c r="I507" s="233"/>
      <c r="J507" s="234">
        <f>ROUND(I507*H507,2)</f>
        <v>0</v>
      </c>
      <c r="K507" s="235"/>
      <c r="L507" s="45"/>
      <c r="M507" s="236" t="s">
        <v>1</v>
      </c>
      <c r="N507" s="237" t="s">
        <v>43</v>
      </c>
      <c r="O507" s="92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187</v>
      </c>
      <c r="AT507" s="240" t="s">
        <v>183</v>
      </c>
      <c r="AU507" s="240" t="s">
        <v>86</v>
      </c>
      <c r="AY507" s="18" t="s">
        <v>181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84</v>
      </c>
      <c r="BK507" s="241">
        <f>ROUND(I507*H507,2)</f>
        <v>0</v>
      </c>
      <c r="BL507" s="18" t="s">
        <v>187</v>
      </c>
      <c r="BM507" s="240" t="s">
        <v>696</v>
      </c>
    </row>
    <row r="508" s="2" customFormat="1" ht="21.75" customHeight="1">
      <c r="A508" s="39"/>
      <c r="B508" s="40"/>
      <c r="C508" s="228" t="s">
        <v>697</v>
      </c>
      <c r="D508" s="228" t="s">
        <v>183</v>
      </c>
      <c r="E508" s="229" t="s">
        <v>698</v>
      </c>
      <c r="F508" s="230" t="s">
        <v>699</v>
      </c>
      <c r="G508" s="231" t="s">
        <v>186</v>
      </c>
      <c r="H508" s="232">
        <v>126.76000000000001</v>
      </c>
      <c r="I508" s="233"/>
      <c r="J508" s="234">
        <f>ROUND(I508*H508,2)</f>
        <v>0</v>
      </c>
      <c r="K508" s="235"/>
      <c r="L508" s="45"/>
      <c r="M508" s="236" t="s">
        <v>1</v>
      </c>
      <c r="N508" s="237" t="s">
        <v>43</v>
      </c>
      <c r="O508" s="92"/>
      <c r="P508" s="238">
        <f>O508*H508</f>
        <v>0</v>
      </c>
      <c r="Q508" s="238">
        <v>0.00012999999999999999</v>
      </c>
      <c r="R508" s="238">
        <f>Q508*H508</f>
        <v>0.016478799999999998</v>
      </c>
      <c r="S508" s="238">
        <v>0</v>
      </c>
      <c r="T508" s="23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0" t="s">
        <v>187</v>
      </c>
      <c r="AT508" s="240" t="s">
        <v>183</v>
      </c>
      <c r="AU508" s="240" t="s">
        <v>86</v>
      </c>
      <c r="AY508" s="18" t="s">
        <v>181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8" t="s">
        <v>84</v>
      </c>
      <c r="BK508" s="241">
        <f>ROUND(I508*H508,2)</f>
        <v>0</v>
      </c>
      <c r="BL508" s="18" t="s">
        <v>187</v>
      </c>
      <c r="BM508" s="240" t="s">
        <v>700</v>
      </c>
    </row>
    <row r="509" s="14" customFormat="1">
      <c r="A509" s="14"/>
      <c r="B509" s="254"/>
      <c r="C509" s="255"/>
      <c r="D509" s="244" t="s">
        <v>189</v>
      </c>
      <c r="E509" s="256" t="s">
        <v>1</v>
      </c>
      <c r="F509" s="257" t="s">
        <v>701</v>
      </c>
      <c r="G509" s="255"/>
      <c r="H509" s="256" t="s">
        <v>1</v>
      </c>
      <c r="I509" s="258"/>
      <c r="J509" s="255"/>
      <c r="K509" s="255"/>
      <c r="L509" s="259"/>
      <c r="M509" s="260"/>
      <c r="N509" s="261"/>
      <c r="O509" s="261"/>
      <c r="P509" s="261"/>
      <c r="Q509" s="261"/>
      <c r="R509" s="261"/>
      <c r="S509" s="261"/>
      <c r="T509" s="26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3" t="s">
        <v>189</v>
      </c>
      <c r="AU509" s="263" t="s">
        <v>86</v>
      </c>
      <c r="AV509" s="14" t="s">
        <v>84</v>
      </c>
      <c r="AW509" s="14" t="s">
        <v>33</v>
      </c>
      <c r="AX509" s="14" t="s">
        <v>78</v>
      </c>
      <c r="AY509" s="263" t="s">
        <v>181</v>
      </c>
    </row>
    <row r="510" s="13" customFormat="1">
      <c r="A510" s="13"/>
      <c r="B510" s="242"/>
      <c r="C510" s="243"/>
      <c r="D510" s="244" t="s">
        <v>189</v>
      </c>
      <c r="E510" s="245" t="s">
        <v>1</v>
      </c>
      <c r="F510" s="246" t="s">
        <v>653</v>
      </c>
      <c r="G510" s="243"/>
      <c r="H510" s="247">
        <v>15.25</v>
      </c>
      <c r="I510" s="248"/>
      <c r="J510" s="243"/>
      <c r="K510" s="243"/>
      <c r="L510" s="249"/>
      <c r="M510" s="250"/>
      <c r="N510" s="251"/>
      <c r="O510" s="251"/>
      <c r="P510" s="251"/>
      <c r="Q510" s="251"/>
      <c r="R510" s="251"/>
      <c r="S510" s="251"/>
      <c r="T510" s="25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3" t="s">
        <v>189</v>
      </c>
      <c r="AU510" s="253" t="s">
        <v>86</v>
      </c>
      <c r="AV510" s="13" t="s">
        <v>86</v>
      </c>
      <c r="AW510" s="13" t="s">
        <v>33</v>
      </c>
      <c r="AX510" s="13" t="s">
        <v>78</v>
      </c>
      <c r="AY510" s="253" t="s">
        <v>181</v>
      </c>
    </row>
    <row r="511" s="13" customFormat="1">
      <c r="A511" s="13"/>
      <c r="B511" s="242"/>
      <c r="C511" s="243"/>
      <c r="D511" s="244" t="s">
        <v>189</v>
      </c>
      <c r="E511" s="245" t="s">
        <v>1</v>
      </c>
      <c r="F511" s="246" t="s">
        <v>702</v>
      </c>
      <c r="G511" s="243"/>
      <c r="H511" s="247">
        <v>14.32</v>
      </c>
      <c r="I511" s="248"/>
      <c r="J511" s="243"/>
      <c r="K511" s="243"/>
      <c r="L511" s="249"/>
      <c r="M511" s="250"/>
      <c r="N511" s="251"/>
      <c r="O511" s="251"/>
      <c r="P511" s="251"/>
      <c r="Q511" s="251"/>
      <c r="R511" s="251"/>
      <c r="S511" s="251"/>
      <c r="T511" s="25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3" t="s">
        <v>189</v>
      </c>
      <c r="AU511" s="253" t="s">
        <v>86</v>
      </c>
      <c r="AV511" s="13" t="s">
        <v>86</v>
      </c>
      <c r="AW511" s="13" t="s">
        <v>33</v>
      </c>
      <c r="AX511" s="13" t="s">
        <v>78</v>
      </c>
      <c r="AY511" s="253" t="s">
        <v>181</v>
      </c>
    </row>
    <row r="512" s="13" customFormat="1">
      <c r="A512" s="13"/>
      <c r="B512" s="242"/>
      <c r="C512" s="243"/>
      <c r="D512" s="244" t="s">
        <v>189</v>
      </c>
      <c r="E512" s="245" t="s">
        <v>1</v>
      </c>
      <c r="F512" s="246" t="s">
        <v>703</v>
      </c>
      <c r="G512" s="243"/>
      <c r="H512" s="247">
        <v>16.629999999999999</v>
      </c>
      <c r="I512" s="248"/>
      <c r="J512" s="243"/>
      <c r="K512" s="243"/>
      <c r="L512" s="249"/>
      <c r="M512" s="250"/>
      <c r="N512" s="251"/>
      <c r="O512" s="251"/>
      <c r="P512" s="251"/>
      <c r="Q512" s="251"/>
      <c r="R512" s="251"/>
      <c r="S512" s="251"/>
      <c r="T512" s="25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3" t="s">
        <v>189</v>
      </c>
      <c r="AU512" s="253" t="s">
        <v>86</v>
      </c>
      <c r="AV512" s="13" t="s">
        <v>86</v>
      </c>
      <c r="AW512" s="13" t="s">
        <v>33</v>
      </c>
      <c r="AX512" s="13" t="s">
        <v>78</v>
      </c>
      <c r="AY512" s="253" t="s">
        <v>181</v>
      </c>
    </row>
    <row r="513" s="13" customFormat="1">
      <c r="A513" s="13"/>
      <c r="B513" s="242"/>
      <c r="C513" s="243"/>
      <c r="D513" s="244" t="s">
        <v>189</v>
      </c>
      <c r="E513" s="245" t="s">
        <v>1</v>
      </c>
      <c r="F513" s="246" t="s">
        <v>704</v>
      </c>
      <c r="G513" s="243"/>
      <c r="H513" s="247">
        <v>5.8099999999999996</v>
      </c>
      <c r="I513" s="248"/>
      <c r="J513" s="243"/>
      <c r="K513" s="243"/>
      <c r="L513" s="249"/>
      <c r="M513" s="250"/>
      <c r="N513" s="251"/>
      <c r="O513" s="251"/>
      <c r="P513" s="251"/>
      <c r="Q513" s="251"/>
      <c r="R513" s="251"/>
      <c r="S513" s="251"/>
      <c r="T513" s="25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3" t="s">
        <v>189</v>
      </c>
      <c r="AU513" s="253" t="s">
        <v>86</v>
      </c>
      <c r="AV513" s="13" t="s">
        <v>86</v>
      </c>
      <c r="AW513" s="13" t="s">
        <v>33</v>
      </c>
      <c r="AX513" s="13" t="s">
        <v>78</v>
      </c>
      <c r="AY513" s="253" t="s">
        <v>181</v>
      </c>
    </row>
    <row r="514" s="13" customFormat="1">
      <c r="A514" s="13"/>
      <c r="B514" s="242"/>
      <c r="C514" s="243"/>
      <c r="D514" s="244" t="s">
        <v>189</v>
      </c>
      <c r="E514" s="245" t="s">
        <v>1</v>
      </c>
      <c r="F514" s="246" t="s">
        <v>705</v>
      </c>
      <c r="G514" s="243"/>
      <c r="H514" s="247">
        <v>6.3200000000000003</v>
      </c>
      <c r="I514" s="248"/>
      <c r="J514" s="243"/>
      <c r="K514" s="243"/>
      <c r="L514" s="249"/>
      <c r="M514" s="250"/>
      <c r="N514" s="251"/>
      <c r="O514" s="251"/>
      <c r="P514" s="251"/>
      <c r="Q514" s="251"/>
      <c r="R514" s="251"/>
      <c r="S514" s="251"/>
      <c r="T514" s="25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3" t="s">
        <v>189</v>
      </c>
      <c r="AU514" s="253" t="s">
        <v>86</v>
      </c>
      <c r="AV514" s="13" t="s">
        <v>86</v>
      </c>
      <c r="AW514" s="13" t="s">
        <v>33</v>
      </c>
      <c r="AX514" s="13" t="s">
        <v>78</v>
      </c>
      <c r="AY514" s="253" t="s">
        <v>181</v>
      </c>
    </row>
    <row r="515" s="13" customFormat="1">
      <c r="A515" s="13"/>
      <c r="B515" s="242"/>
      <c r="C515" s="243"/>
      <c r="D515" s="244" t="s">
        <v>189</v>
      </c>
      <c r="E515" s="245" t="s">
        <v>1</v>
      </c>
      <c r="F515" s="246" t="s">
        <v>706</v>
      </c>
      <c r="G515" s="243"/>
      <c r="H515" s="247">
        <v>4.1299999999999999</v>
      </c>
      <c r="I515" s="248"/>
      <c r="J515" s="243"/>
      <c r="K515" s="243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189</v>
      </c>
      <c r="AU515" s="253" t="s">
        <v>86</v>
      </c>
      <c r="AV515" s="13" t="s">
        <v>86</v>
      </c>
      <c r="AW515" s="13" t="s">
        <v>33</v>
      </c>
      <c r="AX515" s="13" t="s">
        <v>78</v>
      </c>
      <c r="AY515" s="253" t="s">
        <v>181</v>
      </c>
    </row>
    <row r="516" s="13" customFormat="1">
      <c r="A516" s="13"/>
      <c r="B516" s="242"/>
      <c r="C516" s="243"/>
      <c r="D516" s="244" t="s">
        <v>189</v>
      </c>
      <c r="E516" s="245" t="s">
        <v>1</v>
      </c>
      <c r="F516" s="246" t="s">
        <v>654</v>
      </c>
      <c r="G516" s="243"/>
      <c r="H516" s="247">
        <v>14.960000000000001</v>
      </c>
      <c r="I516" s="248"/>
      <c r="J516" s="243"/>
      <c r="K516" s="243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189</v>
      </c>
      <c r="AU516" s="253" t="s">
        <v>86</v>
      </c>
      <c r="AV516" s="13" t="s">
        <v>86</v>
      </c>
      <c r="AW516" s="13" t="s">
        <v>33</v>
      </c>
      <c r="AX516" s="13" t="s">
        <v>78</v>
      </c>
      <c r="AY516" s="253" t="s">
        <v>181</v>
      </c>
    </row>
    <row r="517" s="13" customFormat="1">
      <c r="A517" s="13"/>
      <c r="B517" s="242"/>
      <c r="C517" s="243"/>
      <c r="D517" s="244" t="s">
        <v>189</v>
      </c>
      <c r="E517" s="245" t="s">
        <v>1</v>
      </c>
      <c r="F517" s="246" t="s">
        <v>707</v>
      </c>
      <c r="G517" s="243"/>
      <c r="H517" s="247">
        <v>20.050000000000001</v>
      </c>
      <c r="I517" s="248"/>
      <c r="J517" s="243"/>
      <c r="K517" s="243"/>
      <c r="L517" s="249"/>
      <c r="M517" s="250"/>
      <c r="N517" s="251"/>
      <c r="O517" s="251"/>
      <c r="P517" s="251"/>
      <c r="Q517" s="251"/>
      <c r="R517" s="251"/>
      <c r="S517" s="251"/>
      <c r="T517" s="25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3" t="s">
        <v>189</v>
      </c>
      <c r="AU517" s="253" t="s">
        <v>86</v>
      </c>
      <c r="AV517" s="13" t="s">
        <v>86</v>
      </c>
      <c r="AW517" s="13" t="s">
        <v>33</v>
      </c>
      <c r="AX517" s="13" t="s">
        <v>78</v>
      </c>
      <c r="AY517" s="253" t="s">
        <v>181</v>
      </c>
    </row>
    <row r="518" s="13" customFormat="1">
      <c r="A518" s="13"/>
      <c r="B518" s="242"/>
      <c r="C518" s="243"/>
      <c r="D518" s="244" t="s">
        <v>189</v>
      </c>
      <c r="E518" s="245" t="s">
        <v>1</v>
      </c>
      <c r="F518" s="246" t="s">
        <v>708</v>
      </c>
      <c r="G518" s="243"/>
      <c r="H518" s="247">
        <v>6.0099999999999998</v>
      </c>
      <c r="I518" s="248"/>
      <c r="J518" s="243"/>
      <c r="K518" s="243"/>
      <c r="L518" s="249"/>
      <c r="M518" s="250"/>
      <c r="N518" s="251"/>
      <c r="O518" s="251"/>
      <c r="P518" s="251"/>
      <c r="Q518" s="251"/>
      <c r="R518" s="251"/>
      <c r="S518" s="251"/>
      <c r="T518" s="25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3" t="s">
        <v>189</v>
      </c>
      <c r="AU518" s="253" t="s">
        <v>86</v>
      </c>
      <c r="AV518" s="13" t="s">
        <v>86</v>
      </c>
      <c r="AW518" s="13" t="s">
        <v>33</v>
      </c>
      <c r="AX518" s="13" t="s">
        <v>78</v>
      </c>
      <c r="AY518" s="253" t="s">
        <v>181</v>
      </c>
    </row>
    <row r="519" s="13" customFormat="1">
      <c r="A519" s="13"/>
      <c r="B519" s="242"/>
      <c r="C519" s="243"/>
      <c r="D519" s="244" t="s">
        <v>189</v>
      </c>
      <c r="E519" s="245" t="s">
        <v>1</v>
      </c>
      <c r="F519" s="246" t="s">
        <v>709</v>
      </c>
      <c r="G519" s="243"/>
      <c r="H519" s="247">
        <v>23.280000000000001</v>
      </c>
      <c r="I519" s="248"/>
      <c r="J519" s="243"/>
      <c r="K519" s="243"/>
      <c r="L519" s="249"/>
      <c r="M519" s="250"/>
      <c r="N519" s="251"/>
      <c r="O519" s="251"/>
      <c r="P519" s="251"/>
      <c r="Q519" s="251"/>
      <c r="R519" s="251"/>
      <c r="S519" s="251"/>
      <c r="T519" s="25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3" t="s">
        <v>189</v>
      </c>
      <c r="AU519" s="253" t="s">
        <v>86</v>
      </c>
      <c r="AV519" s="13" t="s">
        <v>86</v>
      </c>
      <c r="AW519" s="13" t="s">
        <v>33</v>
      </c>
      <c r="AX519" s="13" t="s">
        <v>78</v>
      </c>
      <c r="AY519" s="253" t="s">
        <v>181</v>
      </c>
    </row>
    <row r="520" s="15" customFormat="1">
      <c r="A520" s="15"/>
      <c r="B520" s="264"/>
      <c r="C520" s="265"/>
      <c r="D520" s="244" t="s">
        <v>189</v>
      </c>
      <c r="E520" s="266" t="s">
        <v>1</v>
      </c>
      <c r="F520" s="267" t="s">
        <v>206</v>
      </c>
      <c r="G520" s="265"/>
      <c r="H520" s="268">
        <v>126.76000000000001</v>
      </c>
      <c r="I520" s="269"/>
      <c r="J520" s="265"/>
      <c r="K520" s="265"/>
      <c r="L520" s="270"/>
      <c r="M520" s="271"/>
      <c r="N520" s="272"/>
      <c r="O520" s="272"/>
      <c r="P520" s="272"/>
      <c r="Q520" s="272"/>
      <c r="R520" s="272"/>
      <c r="S520" s="272"/>
      <c r="T520" s="27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4" t="s">
        <v>189</v>
      </c>
      <c r="AU520" s="274" t="s">
        <v>86</v>
      </c>
      <c r="AV520" s="15" t="s">
        <v>187</v>
      </c>
      <c r="AW520" s="15" t="s">
        <v>33</v>
      </c>
      <c r="AX520" s="15" t="s">
        <v>84</v>
      </c>
      <c r="AY520" s="274" t="s">
        <v>181</v>
      </c>
    </row>
    <row r="521" s="2" customFormat="1" ht="16.5" customHeight="1">
      <c r="A521" s="39"/>
      <c r="B521" s="40"/>
      <c r="C521" s="228" t="s">
        <v>710</v>
      </c>
      <c r="D521" s="228" t="s">
        <v>183</v>
      </c>
      <c r="E521" s="229" t="s">
        <v>711</v>
      </c>
      <c r="F521" s="230" t="s">
        <v>712</v>
      </c>
      <c r="G521" s="231" t="s">
        <v>186</v>
      </c>
      <c r="H521" s="232">
        <v>282.47300000000001</v>
      </c>
      <c r="I521" s="233"/>
      <c r="J521" s="234">
        <f>ROUND(I521*H521,2)</f>
        <v>0</v>
      </c>
      <c r="K521" s="235"/>
      <c r="L521" s="45"/>
      <c r="M521" s="236" t="s">
        <v>1</v>
      </c>
      <c r="N521" s="237" t="s">
        <v>43</v>
      </c>
      <c r="O521" s="92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187</v>
      </c>
      <c r="AT521" s="240" t="s">
        <v>183</v>
      </c>
      <c r="AU521" s="240" t="s">
        <v>86</v>
      </c>
      <c r="AY521" s="18" t="s">
        <v>181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84</v>
      </c>
      <c r="BK521" s="241">
        <f>ROUND(I521*H521,2)</f>
        <v>0</v>
      </c>
      <c r="BL521" s="18" t="s">
        <v>187</v>
      </c>
      <c r="BM521" s="240" t="s">
        <v>713</v>
      </c>
    </row>
    <row r="522" s="13" customFormat="1">
      <c r="A522" s="13"/>
      <c r="B522" s="242"/>
      <c r="C522" s="243"/>
      <c r="D522" s="244" t="s">
        <v>189</v>
      </c>
      <c r="E522" s="245" t="s">
        <v>1</v>
      </c>
      <c r="F522" s="246" t="s">
        <v>680</v>
      </c>
      <c r="G522" s="243"/>
      <c r="H522" s="247">
        <v>107.122</v>
      </c>
      <c r="I522" s="248"/>
      <c r="J522" s="243"/>
      <c r="K522" s="243"/>
      <c r="L522" s="249"/>
      <c r="M522" s="250"/>
      <c r="N522" s="251"/>
      <c r="O522" s="251"/>
      <c r="P522" s="251"/>
      <c r="Q522" s="251"/>
      <c r="R522" s="251"/>
      <c r="S522" s="251"/>
      <c r="T522" s="25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3" t="s">
        <v>189</v>
      </c>
      <c r="AU522" s="253" t="s">
        <v>86</v>
      </c>
      <c r="AV522" s="13" t="s">
        <v>86</v>
      </c>
      <c r="AW522" s="13" t="s">
        <v>33</v>
      </c>
      <c r="AX522" s="13" t="s">
        <v>78</v>
      </c>
      <c r="AY522" s="253" t="s">
        <v>181</v>
      </c>
    </row>
    <row r="523" s="13" customFormat="1">
      <c r="A523" s="13"/>
      <c r="B523" s="242"/>
      <c r="C523" s="243"/>
      <c r="D523" s="244" t="s">
        <v>189</v>
      </c>
      <c r="E523" s="245" t="s">
        <v>1</v>
      </c>
      <c r="F523" s="246" t="s">
        <v>681</v>
      </c>
      <c r="G523" s="243"/>
      <c r="H523" s="247">
        <v>68.474999999999994</v>
      </c>
      <c r="I523" s="248"/>
      <c r="J523" s="243"/>
      <c r="K523" s="243"/>
      <c r="L523" s="249"/>
      <c r="M523" s="250"/>
      <c r="N523" s="251"/>
      <c r="O523" s="251"/>
      <c r="P523" s="251"/>
      <c r="Q523" s="251"/>
      <c r="R523" s="251"/>
      <c r="S523" s="251"/>
      <c r="T523" s="25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3" t="s">
        <v>189</v>
      </c>
      <c r="AU523" s="253" t="s">
        <v>86</v>
      </c>
      <c r="AV523" s="13" t="s">
        <v>86</v>
      </c>
      <c r="AW523" s="13" t="s">
        <v>33</v>
      </c>
      <c r="AX523" s="13" t="s">
        <v>78</v>
      </c>
      <c r="AY523" s="253" t="s">
        <v>181</v>
      </c>
    </row>
    <row r="524" s="13" customFormat="1">
      <c r="A524" s="13"/>
      <c r="B524" s="242"/>
      <c r="C524" s="243"/>
      <c r="D524" s="244" t="s">
        <v>189</v>
      </c>
      <c r="E524" s="245" t="s">
        <v>1</v>
      </c>
      <c r="F524" s="246" t="s">
        <v>682</v>
      </c>
      <c r="G524" s="243"/>
      <c r="H524" s="247">
        <v>53.438000000000002</v>
      </c>
      <c r="I524" s="248"/>
      <c r="J524" s="243"/>
      <c r="K524" s="243"/>
      <c r="L524" s="249"/>
      <c r="M524" s="250"/>
      <c r="N524" s="251"/>
      <c r="O524" s="251"/>
      <c r="P524" s="251"/>
      <c r="Q524" s="251"/>
      <c r="R524" s="251"/>
      <c r="S524" s="251"/>
      <c r="T524" s="25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3" t="s">
        <v>189</v>
      </c>
      <c r="AU524" s="253" t="s">
        <v>86</v>
      </c>
      <c r="AV524" s="13" t="s">
        <v>86</v>
      </c>
      <c r="AW524" s="13" t="s">
        <v>33</v>
      </c>
      <c r="AX524" s="13" t="s">
        <v>78</v>
      </c>
      <c r="AY524" s="253" t="s">
        <v>181</v>
      </c>
    </row>
    <row r="525" s="13" customFormat="1">
      <c r="A525" s="13"/>
      <c r="B525" s="242"/>
      <c r="C525" s="243"/>
      <c r="D525" s="244" t="s">
        <v>189</v>
      </c>
      <c r="E525" s="245" t="s">
        <v>1</v>
      </c>
      <c r="F525" s="246" t="s">
        <v>683</v>
      </c>
      <c r="G525" s="243"/>
      <c r="H525" s="247">
        <v>53.438000000000002</v>
      </c>
      <c r="I525" s="248"/>
      <c r="J525" s="243"/>
      <c r="K525" s="243"/>
      <c r="L525" s="249"/>
      <c r="M525" s="250"/>
      <c r="N525" s="251"/>
      <c r="O525" s="251"/>
      <c r="P525" s="251"/>
      <c r="Q525" s="251"/>
      <c r="R525" s="251"/>
      <c r="S525" s="251"/>
      <c r="T525" s="25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3" t="s">
        <v>189</v>
      </c>
      <c r="AU525" s="253" t="s">
        <v>86</v>
      </c>
      <c r="AV525" s="13" t="s">
        <v>86</v>
      </c>
      <c r="AW525" s="13" t="s">
        <v>33</v>
      </c>
      <c r="AX525" s="13" t="s">
        <v>78</v>
      </c>
      <c r="AY525" s="253" t="s">
        <v>181</v>
      </c>
    </row>
    <row r="526" s="15" customFormat="1">
      <c r="A526" s="15"/>
      <c r="B526" s="264"/>
      <c r="C526" s="265"/>
      <c r="D526" s="244" t="s">
        <v>189</v>
      </c>
      <c r="E526" s="266" t="s">
        <v>1</v>
      </c>
      <c r="F526" s="267" t="s">
        <v>206</v>
      </c>
      <c r="G526" s="265"/>
      <c r="H526" s="268">
        <v>282.47300000000001</v>
      </c>
      <c r="I526" s="269"/>
      <c r="J526" s="265"/>
      <c r="K526" s="265"/>
      <c r="L526" s="270"/>
      <c r="M526" s="271"/>
      <c r="N526" s="272"/>
      <c r="O526" s="272"/>
      <c r="P526" s="272"/>
      <c r="Q526" s="272"/>
      <c r="R526" s="272"/>
      <c r="S526" s="272"/>
      <c r="T526" s="27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4" t="s">
        <v>189</v>
      </c>
      <c r="AU526" s="274" t="s">
        <v>86</v>
      </c>
      <c r="AV526" s="15" t="s">
        <v>187</v>
      </c>
      <c r="AW526" s="15" t="s">
        <v>33</v>
      </c>
      <c r="AX526" s="15" t="s">
        <v>84</v>
      </c>
      <c r="AY526" s="274" t="s">
        <v>181</v>
      </c>
    </row>
    <row r="527" s="2" customFormat="1" ht="16.5" customHeight="1">
      <c r="A527" s="39"/>
      <c r="B527" s="40"/>
      <c r="C527" s="228" t="s">
        <v>714</v>
      </c>
      <c r="D527" s="228" t="s">
        <v>183</v>
      </c>
      <c r="E527" s="229" t="s">
        <v>715</v>
      </c>
      <c r="F527" s="230" t="s">
        <v>716</v>
      </c>
      <c r="G527" s="231" t="s">
        <v>186</v>
      </c>
      <c r="H527" s="232">
        <v>1129.8920000000001</v>
      </c>
      <c r="I527" s="233"/>
      <c r="J527" s="234">
        <f>ROUND(I527*H527,2)</f>
        <v>0</v>
      </c>
      <c r="K527" s="235"/>
      <c r="L527" s="45"/>
      <c r="M527" s="236" t="s">
        <v>1</v>
      </c>
      <c r="N527" s="237" t="s">
        <v>43</v>
      </c>
      <c r="O527" s="92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187</v>
      </c>
      <c r="AT527" s="240" t="s">
        <v>183</v>
      </c>
      <c r="AU527" s="240" t="s">
        <v>86</v>
      </c>
      <c r="AY527" s="18" t="s">
        <v>181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84</v>
      </c>
      <c r="BK527" s="241">
        <f>ROUND(I527*H527,2)</f>
        <v>0</v>
      </c>
      <c r="BL527" s="18" t="s">
        <v>187</v>
      </c>
      <c r="BM527" s="240" t="s">
        <v>717</v>
      </c>
    </row>
    <row r="528" s="14" customFormat="1">
      <c r="A528" s="14"/>
      <c r="B528" s="254"/>
      <c r="C528" s="255"/>
      <c r="D528" s="244" t="s">
        <v>189</v>
      </c>
      <c r="E528" s="256" t="s">
        <v>1</v>
      </c>
      <c r="F528" s="257" t="s">
        <v>718</v>
      </c>
      <c r="G528" s="255"/>
      <c r="H528" s="256" t="s">
        <v>1</v>
      </c>
      <c r="I528" s="258"/>
      <c r="J528" s="255"/>
      <c r="K528" s="255"/>
      <c r="L528" s="259"/>
      <c r="M528" s="260"/>
      <c r="N528" s="261"/>
      <c r="O528" s="261"/>
      <c r="P528" s="261"/>
      <c r="Q528" s="261"/>
      <c r="R528" s="261"/>
      <c r="S528" s="261"/>
      <c r="T528" s="26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3" t="s">
        <v>189</v>
      </c>
      <c r="AU528" s="263" t="s">
        <v>86</v>
      </c>
      <c r="AV528" s="14" t="s">
        <v>84</v>
      </c>
      <c r="AW528" s="14" t="s">
        <v>33</v>
      </c>
      <c r="AX528" s="14" t="s">
        <v>78</v>
      </c>
      <c r="AY528" s="263" t="s">
        <v>181</v>
      </c>
    </row>
    <row r="529" s="13" customFormat="1">
      <c r="A529" s="13"/>
      <c r="B529" s="242"/>
      <c r="C529" s="243"/>
      <c r="D529" s="244" t="s">
        <v>189</v>
      </c>
      <c r="E529" s="245" t="s">
        <v>1</v>
      </c>
      <c r="F529" s="246" t="s">
        <v>719</v>
      </c>
      <c r="G529" s="243"/>
      <c r="H529" s="247">
        <v>1129.8920000000001</v>
      </c>
      <c r="I529" s="248"/>
      <c r="J529" s="243"/>
      <c r="K529" s="243"/>
      <c r="L529" s="249"/>
      <c r="M529" s="250"/>
      <c r="N529" s="251"/>
      <c r="O529" s="251"/>
      <c r="P529" s="251"/>
      <c r="Q529" s="251"/>
      <c r="R529" s="251"/>
      <c r="S529" s="251"/>
      <c r="T529" s="25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3" t="s">
        <v>189</v>
      </c>
      <c r="AU529" s="253" t="s">
        <v>86</v>
      </c>
      <c r="AV529" s="13" t="s">
        <v>86</v>
      </c>
      <c r="AW529" s="13" t="s">
        <v>33</v>
      </c>
      <c r="AX529" s="13" t="s">
        <v>84</v>
      </c>
      <c r="AY529" s="253" t="s">
        <v>181</v>
      </c>
    </row>
    <row r="530" s="12" customFormat="1" ht="22.8" customHeight="1">
      <c r="A530" s="12"/>
      <c r="B530" s="212"/>
      <c r="C530" s="213"/>
      <c r="D530" s="214" t="s">
        <v>77</v>
      </c>
      <c r="E530" s="226" t="s">
        <v>720</v>
      </c>
      <c r="F530" s="226" t="s">
        <v>721</v>
      </c>
      <c r="G530" s="213"/>
      <c r="H530" s="213"/>
      <c r="I530" s="216"/>
      <c r="J530" s="227">
        <f>BK530</f>
        <v>0</v>
      </c>
      <c r="K530" s="213"/>
      <c r="L530" s="218"/>
      <c r="M530" s="219"/>
      <c r="N530" s="220"/>
      <c r="O530" s="220"/>
      <c r="P530" s="221">
        <f>SUM(P531:P543)</f>
        <v>0</v>
      </c>
      <c r="Q530" s="220"/>
      <c r="R530" s="221">
        <f>SUM(R531:R543)</f>
        <v>0.0050704000000000009</v>
      </c>
      <c r="S530" s="220"/>
      <c r="T530" s="222">
        <f>SUM(T531:T543)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23" t="s">
        <v>84</v>
      </c>
      <c r="AT530" s="224" t="s">
        <v>77</v>
      </c>
      <c r="AU530" s="224" t="s">
        <v>84</v>
      </c>
      <c r="AY530" s="223" t="s">
        <v>181</v>
      </c>
      <c r="BK530" s="225">
        <f>SUM(BK531:BK543)</f>
        <v>0</v>
      </c>
    </row>
    <row r="531" s="2" customFormat="1" ht="16.5" customHeight="1">
      <c r="A531" s="39"/>
      <c r="B531" s="40"/>
      <c r="C531" s="228" t="s">
        <v>722</v>
      </c>
      <c r="D531" s="228" t="s">
        <v>183</v>
      </c>
      <c r="E531" s="229" t="s">
        <v>723</v>
      </c>
      <c r="F531" s="230" t="s">
        <v>724</v>
      </c>
      <c r="G531" s="231" t="s">
        <v>186</v>
      </c>
      <c r="H531" s="232">
        <v>126.76000000000001</v>
      </c>
      <c r="I531" s="233"/>
      <c r="J531" s="234">
        <f>ROUND(I531*H531,2)</f>
        <v>0</v>
      </c>
      <c r="K531" s="235"/>
      <c r="L531" s="45"/>
      <c r="M531" s="236" t="s">
        <v>1</v>
      </c>
      <c r="N531" s="237" t="s">
        <v>43</v>
      </c>
      <c r="O531" s="92"/>
      <c r="P531" s="238">
        <f>O531*H531</f>
        <v>0</v>
      </c>
      <c r="Q531" s="238">
        <v>4.0000000000000003E-05</v>
      </c>
      <c r="R531" s="238">
        <f>Q531*H531</f>
        <v>0.0050704000000000009</v>
      </c>
      <c r="S531" s="238">
        <v>0</v>
      </c>
      <c r="T531" s="23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0" t="s">
        <v>187</v>
      </c>
      <c r="AT531" s="240" t="s">
        <v>183</v>
      </c>
      <c r="AU531" s="240" t="s">
        <v>86</v>
      </c>
      <c r="AY531" s="18" t="s">
        <v>181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84</v>
      </c>
      <c r="BK531" s="241">
        <f>ROUND(I531*H531,2)</f>
        <v>0</v>
      </c>
      <c r="BL531" s="18" t="s">
        <v>187</v>
      </c>
      <c r="BM531" s="240" t="s">
        <v>725</v>
      </c>
    </row>
    <row r="532" s="14" customFormat="1">
      <c r="A532" s="14"/>
      <c r="B532" s="254"/>
      <c r="C532" s="255"/>
      <c r="D532" s="244" t="s">
        <v>189</v>
      </c>
      <c r="E532" s="256" t="s">
        <v>1</v>
      </c>
      <c r="F532" s="257" t="s">
        <v>726</v>
      </c>
      <c r="G532" s="255"/>
      <c r="H532" s="256" t="s">
        <v>1</v>
      </c>
      <c r="I532" s="258"/>
      <c r="J532" s="255"/>
      <c r="K532" s="255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189</v>
      </c>
      <c r="AU532" s="263" t="s">
        <v>86</v>
      </c>
      <c r="AV532" s="14" t="s">
        <v>84</v>
      </c>
      <c r="AW532" s="14" t="s">
        <v>33</v>
      </c>
      <c r="AX532" s="14" t="s">
        <v>78</v>
      </c>
      <c r="AY532" s="263" t="s">
        <v>181</v>
      </c>
    </row>
    <row r="533" s="13" customFormat="1">
      <c r="A533" s="13"/>
      <c r="B533" s="242"/>
      <c r="C533" s="243"/>
      <c r="D533" s="244" t="s">
        <v>189</v>
      </c>
      <c r="E533" s="245" t="s">
        <v>1</v>
      </c>
      <c r="F533" s="246" t="s">
        <v>653</v>
      </c>
      <c r="G533" s="243"/>
      <c r="H533" s="247">
        <v>15.25</v>
      </c>
      <c r="I533" s="248"/>
      <c r="J533" s="243"/>
      <c r="K533" s="243"/>
      <c r="L533" s="249"/>
      <c r="M533" s="250"/>
      <c r="N533" s="251"/>
      <c r="O533" s="251"/>
      <c r="P533" s="251"/>
      <c r="Q533" s="251"/>
      <c r="R533" s="251"/>
      <c r="S533" s="251"/>
      <c r="T533" s="25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3" t="s">
        <v>189</v>
      </c>
      <c r="AU533" s="253" t="s">
        <v>86</v>
      </c>
      <c r="AV533" s="13" t="s">
        <v>86</v>
      </c>
      <c r="AW533" s="13" t="s">
        <v>33</v>
      </c>
      <c r="AX533" s="13" t="s">
        <v>78</v>
      </c>
      <c r="AY533" s="253" t="s">
        <v>181</v>
      </c>
    </row>
    <row r="534" s="13" customFormat="1">
      <c r="A534" s="13"/>
      <c r="B534" s="242"/>
      <c r="C534" s="243"/>
      <c r="D534" s="244" t="s">
        <v>189</v>
      </c>
      <c r="E534" s="245" t="s">
        <v>1</v>
      </c>
      <c r="F534" s="246" t="s">
        <v>648</v>
      </c>
      <c r="G534" s="243"/>
      <c r="H534" s="247">
        <v>14.32</v>
      </c>
      <c r="I534" s="248"/>
      <c r="J534" s="243"/>
      <c r="K534" s="243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189</v>
      </c>
      <c r="AU534" s="253" t="s">
        <v>86</v>
      </c>
      <c r="AV534" s="13" t="s">
        <v>86</v>
      </c>
      <c r="AW534" s="13" t="s">
        <v>33</v>
      </c>
      <c r="AX534" s="13" t="s">
        <v>78</v>
      </c>
      <c r="AY534" s="253" t="s">
        <v>181</v>
      </c>
    </row>
    <row r="535" s="13" customFormat="1">
      <c r="A535" s="13"/>
      <c r="B535" s="242"/>
      <c r="C535" s="243"/>
      <c r="D535" s="244" t="s">
        <v>189</v>
      </c>
      <c r="E535" s="245" t="s">
        <v>1</v>
      </c>
      <c r="F535" s="246" t="s">
        <v>649</v>
      </c>
      <c r="G535" s="243"/>
      <c r="H535" s="247">
        <v>16.629999999999999</v>
      </c>
      <c r="I535" s="248"/>
      <c r="J535" s="243"/>
      <c r="K535" s="243"/>
      <c r="L535" s="249"/>
      <c r="M535" s="250"/>
      <c r="N535" s="251"/>
      <c r="O535" s="251"/>
      <c r="P535" s="251"/>
      <c r="Q535" s="251"/>
      <c r="R535" s="251"/>
      <c r="S535" s="251"/>
      <c r="T535" s="25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3" t="s">
        <v>189</v>
      </c>
      <c r="AU535" s="253" t="s">
        <v>86</v>
      </c>
      <c r="AV535" s="13" t="s">
        <v>86</v>
      </c>
      <c r="AW535" s="13" t="s">
        <v>33</v>
      </c>
      <c r="AX535" s="13" t="s">
        <v>78</v>
      </c>
      <c r="AY535" s="253" t="s">
        <v>181</v>
      </c>
    </row>
    <row r="536" s="13" customFormat="1">
      <c r="A536" s="13"/>
      <c r="B536" s="242"/>
      <c r="C536" s="243"/>
      <c r="D536" s="244" t="s">
        <v>189</v>
      </c>
      <c r="E536" s="245" t="s">
        <v>1</v>
      </c>
      <c r="F536" s="246" t="s">
        <v>657</v>
      </c>
      <c r="G536" s="243"/>
      <c r="H536" s="247">
        <v>5.8099999999999996</v>
      </c>
      <c r="I536" s="248"/>
      <c r="J536" s="243"/>
      <c r="K536" s="243"/>
      <c r="L536" s="249"/>
      <c r="M536" s="250"/>
      <c r="N536" s="251"/>
      <c r="O536" s="251"/>
      <c r="P536" s="251"/>
      <c r="Q536" s="251"/>
      <c r="R536" s="251"/>
      <c r="S536" s="251"/>
      <c r="T536" s="25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3" t="s">
        <v>189</v>
      </c>
      <c r="AU536" s="253" t="s">
        <v>86</v>
      </c>
      <c r="AV536" s="13" t="s">
        <v>86</v>
      </c>
      <c r="AW536" s="13" t="s">
        <v>33</v>
      </c>
      <c r="AX536" s="13" t="s">
        <v>78</v>
      </c>
      <c r="AY536" s="253" t="s">
        <v>181</v>
      </c>
    </row>
    <row r="537" s="13" customFormat="1">
      <c r="A537" s="13"/>
      <c r="B537" s="242"/>
      <c r="C537" s="243"/>
      <c r="D537" s="244" t="s">
        <v>189</v>
      </c>
      <c r="E537" s="245" t="s">
        <v>1</v>
      </c>
      <c r="F537" s="246" t="s">
        <v>658</v>
      </c>
      <c r="G537" s="243"/>
      <c r="H537" s="247">
        <v>6.3200000000000003</v>
      </c>
      <c r="I537" s="248"/>
      <c r="J537" s="243"/>
      <c r="K537" s="243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189</v>
      </c>
      <c r="AU537" s="253" t="s">
        <v>86</v>
      </c>
      <c r="AV537" s="13" t="s">
        <v>86</v>
      </c>
      <c r="AW537" s="13" t="s">
        <v>33</v>
      </c>
      <c r="AX537" s="13" t="s">
        <v>78</v>
      </c>
      <c r="AY537" s="253" t="s">
        <v>181</v>
      </c>
    </row>
    <row r="538" s="13" customFormat="1">
      <c r="A538" s="13"/>
      <c r="B538" s="242"/>
      <c r="C538" s="243"/>
      <c r="D538" s="244" t="s">
        <v>189</v>
      </c>
      <c r="E538" s="245" t="s">
        <v>1</v>
      </c>
      <c r="F538" s="246" t="s">
        <v>659</v>
      </c>
      <c r="G538" s="243"/>
      <c r="H538" s="247">
        <v>4.1299999999999999</v>
      </c>
      <c r="I538" s="248"/>
      <c r="J538" s="243"/>
      <c r="K538" s="243"/>
      <c r="L538" s="249"/>
      <c r="M538" s="250"/>
      <c r="N538" s="251"/>
      <c r="O538" s="251"/>
      <c r="P538" s="251"/>
      <c r="Q538" s="251"/>
      <c r="R538" s="251"/>
      <c r="S538" s="251"/>
      <c r="T538" s="25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3" t="s">
        <v>189</v>
      </c>
      <c r="AU538" s="253" t="s">
        <v>86</v>
      </c>
      <c r="AV538" s="13" t="s">
        <v>86</v>
      </c>
      <c r="AW538" s="13" t="s">
        <v>33</v>
      </c>
      <c r="AX538" s="13" t="s">
        <v>78</v>
      </c>
      <c r="AY538" s="253" t="s">
        <v>181</v>
      </c>
    </row>
    <row r="539" s="13" customFormat="1">
      <c r="A539" s="13"/>
      <c r="B539" s="242"/>
      <c r="C539" s="243"/>
      <c r="D539" s="244" t="s">
        <v>189</v>
      </c>
      <c r="E539" s="245" t="s">
        <v>1</v>
      </c>
      <c r="F539" s="246" t="s">
        <v>654</v>
      </c>
      <c r="G539" s="243"/>
      <c r="H539" s="247">
        <v>14.960000000000001</v>
      </c>
      <c r="I539" s="248"/>
      <c r="J539" s="243"/>
      <c r="K539" s="243"/>
      <c r="L539" s="249"/>
      <c r="M539" s="250"/>
      <c r="N539" s="251"/>
      <c r="O539" s="251"/>
      <c r="P539" s="251"/>
      <c r="Q539" s="251"/>
      <c r="R539" s="251"/>
      <c r="S539" s="251"/>
      <c r="T539" s="25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3" t="s">
        <v>189</v>
      </c>
      <c r="AU539" s="253" t="s">
        <v>86</v>
      </c>
      <c r="AV539" s="13" t="s">
        <v>86</v>
      </c>
      <c r="AW539" s="13" t="s">
        <v>33</v>
      </c>
      <c r="AX539" s="13" t="s">
        <v>78</v>
      </c>
      <c r="AY539" s="253" t="s">
        <v>181</v>
      </c>
    </row>
    <row r="540" s="13" customFormat="1">
      <c r="A540" s="13"/>
      <c r="B540" s="242"/>
      <c r="C540" s="243"/>
      <c r="D540" s="244" t="s">
        <v>189</v>
      </c>
      <c r="E540" s="245" t="s">
        <v>1</v>
      </c>
      <c r="F540" s="246" t="s">
        <v>650</v>
      </c>
      <c r="G540" s="243"/>
      <c r="H540" s="247">
        <v>20.050000000000001</v>
      </c>
      <c r="I540" s="248"/>
      <c r="J540" s="243"/>
      <c r="K540" s="243"/>
      <c r="L540" s="249"/>
      <c r="M540" s="250"/>
      <c r="N540" s="251"/>
      <c r="O540" s="251"/>
      <c r="P540" s="251"/>
      <c r="Q540" s="251"/>
      <c r="R540" s="251"/>
      <c r="S540" s="251"/>
      <c r="T540" s="25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3" t="s">
        <v>189</v>
      </c>
      <c r="AU540" s="253" t="s">
        <v>86</v>
      </c>
      <c r="AV540" s="13" t="s">
        <v>86</v>
      </c>
      <c r="AW540" s="13" t="s">
        <v>33</v>
      </c>
      <c r="AX540" s="13" t="s">
        <v>78</v>
      </c>
      <c r="AY540" s="253" t="s">
        <v>181</v>
      </c>
    </row>
    <row r="541" s="13" customFormat="1">
      <c r="A541" s="13"/>
      <c r="B541" s="242"/>
      <c r="C541" s="243"/>
      <c r="D541" s="244" t="s">
        <v>189</v>
      </c>
      <c r="E541" s="245" t="s">
        <v>1</v>
      </c>
      <c r="F541" s="246" t="s">
        <v>655</v>
      </c>
      <c r="G541" s="243"/>
      <c r="H541" s="247">
        <v>6.0099999999999998</v>
      </c>
      <c r="I541" s="248"/>
      <c r="J541" s="243"/>
      <c r="K541" s="243"/>
      <c r="L541" s="249"/>
      <c r="M541" s="250"/>
      <c r="N541" s="251"/>
      <c r="O541" s="251"/>
      <c r="P541" s="251"/>
      <c r="Q541" s="251"/>
      <c r="R541" s="251"/>
      <c r="S541" s="251"/>
      <c r="T541" s="25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3" t="s">
        <v>189</v>
      </c>
      <c r="AU541" s="253" t="s">
        <v>86</v>
      </c>
      <c r="AV541" s="13" t="s">
        <v>86</v>
      </c>
      <c r="AW541" s="13" t="s">
        <v>33</v>
      </c>
      <c r="AX541" s="13" t="s">
        <v>78</v>
      </c>
      <c r="AY541" s="253" t="s">
        <v>181</v>
      </c>
    </row>
    <row r="542" s="13" customFormat="1">
      <c r="A542" s="13"/>
      <c r="B542" s="242"/>
      <c r="C542" s="243"/>
      <c r="D542" s="244" t="s">
        <v>189</v>
      </c>
      <c r="E542" s="245" t="s">
        <v>1</v>
      </c>
      <c r="F542" s="246" t="s">
        <v>651</v>
      </c>
      <c r="G542" s="243"/>
      <c r="H542" s="247">
        <v>23.280000000000001</v>
      </c>
      <c r="I542" s="248"/>
      <c r="J542" s="243"/>
      <c r="K542" s="243"/>
      <c r="L542" s="249"/>
      <c r="M542" s="250"/>
      <c r="N542" s="251"/>
      <c r="O542" s="251"/>
      <c r="P542" s="251"/>
      <c r="Q542" s="251"/>
      <c r="R542" s="251"/>
      <c r="S542" s="251"/>
      <c r="T542" s="25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3" t="s">
        <v>189</v>
      </c>
      <c r="AU542" s="253" t="s">
        <v>86</v>
      </c>
      <c r="AV542" s="13" t="s">
        <v>86</v>
      </c>
      <c r="AW542" s="13" t="s">
        <v>33</v>
      </c>
      <c r="AX542" s="13" t="s">
        <v>78</v>
      </c>
      <c r="AY542" s="253" t="s">
        <v>181</v>
      </c>
    </row>
    <row r="543" s="15" customFormat="1">
      <c r="A543" s="15"/>
      <c r="B543" s="264"/>
      <c r="C543" s="265"/>
      <c r="D543" s="244" t="s">
        <v>189</v>
      </c>
      <c r="E543" s="266" t="s">
        <v>1</v>
      </c>
      <c r="F543" s="267" t="s">
        <v>206</v>
      </c>
      <c r="G543" s="265"/>
      <c r="H543" s="268">
        <v>126.76000000000001</v>
      </c>
      <c r="I543" s="269"/>
      <c r="J543" s="265"/>
      <c r="K543" s="265"/>
      <c r="L543" s="270"/>
      <c r="M543" s="271"/>
      <c r="N543" s="272"/>
      <c r="O543" s="272"/>
      <c r="P543" s="272"/>
      <c r="Q543" s="272"/>
      <c r="R543" s="272"/>
      <c r="S543" s="272"/>
      <c r="T543" s="273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4" t="s">
        <v>189</v>
      </c>
      <c r="AU543" s="274" t="s">
        <v>86</v>
      </c>
      <c r="AV543" s="15" t="s">
        <v>187</v>
      </c>
      <c r="AW543" s="15" t="s">
        <v>33</v>
      </c>
      <c r="AX543" s="15" t="s">
        <v>84</v>
      </c>
      <c r="AY543" s="274" t="s">
        <v>181</v>
      </c>
    </row>
    <row r="544" s="12" customFormat="1" ht="22.8" customHeight="1">
      <c r="A544" s="12"/>
      <c r="B544" s="212"/>
      <c r="C544" s="213"/>
      <c r="D544" s="214" t="s">
        <v>77</v>
      </c>
      <c r="E544" s="226" t="s">
        <v>727</v>
      </c>
      <c r="F544" s="226" t="s">
        <v>728</v>
      </c>
      <c r="G544" s="213"/>
      <c r="H544" s="213"/>
      <c r="I544" s="216"/>
      <c r="J544" s="227">
        <f>BK544</f>
        <v>0</v>
      </c>
      <c r="K544" s="213"/>
      <c r="L544" s="218"/>
      <c r="M544" s="219"/>
      <c r="N544" s="220"/>
      <c r="O544" s="220"/>
      <c r="P544" s="221">
        <f>P545</f>
        <v>0</v>
      </c>
      <c r="Q544" s="220"/>
      <c r="R544" s="221">
        <f>R545</f>
        <v>0</v>
      </c>
      <c r="S544" s="220"/>
      <c r="T544" s="222">
        <f>T545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3" t="s">
        <v>84</v>
      </c>
      <c r="AT544" s="224" t="s">
        <v>77</v>
      </c>
      <c r="AU544" s="224" t="s">
        <v>84</v>
      </c>
      <c r="AY544" s="223" t="s">
        <v>181</v>
      </c>
      <c r="BK544" s="225">
        <f>BK545</f>
        <v>0</v>
      </c>
    </row>
    <row r="545" s="2" customFormat="1" ht="16.5" customHeight="1">
      <c r="A545" s="39"/>
      <c r="B545" s="40"/>
      <c r="C545" s="228" t="s">
        <v>729</v>
      </c>
      <c r="D545" s="228" t="s">
        <v>183</v>
      </c>
      <c r="E545" s="229" t="s">
        <v>730</v>
      </c>
      <c r="F545" s="230" t="s">
        <v>731</v>
      </c>
      <c r="G545" s="231" t="s">
        <v>235</v>
      </c>
      <c r="H545" s="232">
        <v>310.95299999999997</v>
      </c>
      <c r="I545" s="233"/>
      <c r="J545" s="234">
        <f>ROUND(I545*H545,2)</f>
        <v>0</v>
      </c>
      <c r="K545" s="235"/>
      <c r="L545" s="45"/>
      <c r="M545" s="236" t="s">
        <v>1</v>
      </c>
      <c r="N545" s="237" t="s">
        <v>43</v>
      </c>
      <c r="O545" s="92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0" t="s">
        <v>187</v>
      </c>
      <c r="AT545" s="240" t="s">
        <v>183</v>
      </c>
      <c r="AU545" s="240" t="s">
        <v>86</v>
      </c>
      <c r="AY545" s="18" t="s">
        <v>181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8" t="s">
        <v>84</v>
      </c>
      <c r="BK545" s="241">
        <f>ROUND(I545*H545,2)</f>
        <v>0</v>
      </c>
      <c r="BL545" s="18" t="s">
        <v>187</v>
      </c>
      <c r="BM545" s="240" t="s">
        <v>732</v>
      </c>
    </row>
    <row r="546" s="12" customFormat="1" ht="25.92" customHeight="1">
      <c r="A546" s="12"/>
      <c r="B546" s="212"/>
      <c r="C546" s="213"/>
      <c r="D546" s="214" t="s">
        <v>77</v>
      </c>
      <c r="E546" s="215" t="s">
        <v>733</v>
      </c>
      <c r="F546" s="215" t="s">
        <v>734</v>
      </c>
      <c r="G546" s="213"/>
      <c r="H546" s="213"/>
      <c r="I546" s="216"/>
      <c r="J546" s="217">
        <f>BK546</f>
        <v>0</v>
      </c>
      <c r="K546" s="213"/>
      <c r="L546" s="218"/>
      <c r="M546" s="219"/>
      <c r="N546" s="220"/>
      <c r="O546" s="220"/>
      <c r="P546" s="221">
        <f>P547+P578+P643+P759+P776+P778+P896+P969+P1013+P1034+P1241+P1285+P1327+P1380+P1408+P1461+P1487</f>
        <v>0</v>
      </c>
      <c r="Q546" s="220"/>
      <c r="R546" s="221">
        <f>R547+R578+R643+R759+R776+R778+R896+R969+R1013+R1034+R1241+R1285+R1327+R1380+R1408+R1461+R1487</f>
        <v>37.049306940000015</v>
      </c>
      <c r="S546" s="220"/>
      <c r="T546" s="222">
        <f>T547+T578+T643+T759+T776+T778+T896+T969+T1013+T1034+T1241+T1285+T1327+T1380+T1408+T1461+T1487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23" t="s">
        <v>86</v>
      </c>
      <c r="AT546" s="224" t="s">
        <v>77</v>
      </c>
      <c r="AU546" s="224" t="s">
        <v>78</v>
      </c>
      <c r="AY546" s="223" t="s">
        <v>181</v>
      </c>
      <c r="BK546" s="225">
        <f>BK547+BK578+BK643+BK759+BK776+BK778+BK896+BK969+BK1013+BK1034+BK1241+BK1285+BK1327+BK1380+BK1408+BK1461+BK1487</f>
        <v>0</v>
      </c>
    </row>
    <row r="547" s="12" customFormat="1" ht="22.8" customHeight="1">
      <c r="A547" s="12"/>
      <c r="B547" s="212"/>
      <c r="C547" s="213"/>
      <c r="D547" s="214" t="s">
        <v>77</v>
      </c>
      <c r="E547" s="226" t="s">
        <v>735</v>
      </c>
      <c r="F547" s="226" t="s">
        <v>736</v>
      </c>
      <c r="G547" s="213"/>
      <c r="H547" s="213"/>
      <c r="I547" s="216"/>
      <c r="J547" s="227">
        <f>BK547</f>
        <v>0</v>
      </c>
      <c r="K547" s="213"/>
      <c r="L547" s="218"/>
      <c r="M547" s="219"/>
      <c r="N547" s="220"/>
      <c r="O547" s="220"/>
      <c r="P547" s="221">
        <f>SUM(P548:P577)</f>
        <v>0</v>
      </c>
      <c r="Q547" s="220"/>
      <c r="R547" s="221">
        <f>SUM(R548:R577)</f>
        <v>1.9595449000000003</v>
      </c>
      <c r="S547" s="220"/>
      <c r="T547" s="222">
        <f>SUM(T548:T577)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23" t="s">
        <v>86</v>
      </c>
      <c r="AT547" s="224" t="s">
        <v>77</v>
      </c>
      <c r="AU547" s="224" t="s">
        <v>84</v>
      </c>
      <c r="AY547" s="223" t="s">
        <v>181</v>
      </c>
      <c r="BK547" s="225">
        <f>SUM(BK548:BK577)</f>
        <v>0</v>
      </c>
    </row>
    <row r="548" s="2" customFormat="1" ht="16.5" customHeight="1">
      <c r="A548" s="39"/>
      <c r="B548" s="40"/>
      <c r="C548" s="228" t="s">
        <v>737</v>
      </c>
      <c r="D548" s="228" t="s">
        <v>183</v>
      </c>
      <c r="E548" s="229" t="s">
        <v>738</v>
      </c>
      <c r="F548" s="230" t="s">
        <v>739</v>
      </c>
      <c r="G548" s="231" t="s">
        <v>186</v>
      </c>
      <c r="H548" s="232">
        <v>145.125</v>
      </c>
      <c r="I548" s="233"/>
      <c r="J548" s="234">
        <f>ROUND(I548*H548,2)</f>
        <v>0</v>
      </c>
      <c r="K548" s="235"/>
      <c r="L548" s="45"/>
      <c r="M548" s="236" t="s">
        <v>1</v>
      </c>
      <c r="N548" s="237" t="s">
        <v>43</v>
      </c>
      <c r="O548" s="92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278</v>
      </c>
      <c r="AT548" s="240" t="s">
        <v>183</v>
      </c>
      <c r="AU548" s="240" t="s">
        <v>86</v>
      </c>
      <c r="AY548" s="18" t="s">
        <v>181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84</v>
      </c>
      <c r="BK548" s="241">
        <f>ROUND(I548*H548,2)</f>
        <v>0</v>
      </c>
      <c r="BL548" s="18" t="s">
        <v>278</v>
      </c>
      <c r="BM548" s="240" t="s">
        <v>740</v>
      </c>
    </row>
    <row r="549" s="14" customFormat="1">
      <c r="A549" s="14"/>
      <c r="B549" s="254"/>
      <c r="C549" s="255"/>
      <c r="D549" s="244" t="s">
        <v>189</v>
      </c>
      <c r="E549" s="256" t="s">
        <v>1</v>
      </c>
      <c r="F549" s="257" t="s">
        <v>265</v>
      </c>
      <c r="G549" s="255"/>
      <c r="H549" s="256" t="s">
        <v>1</v>
      </c>
      <c r="I549" s="258"/>
      <c r="J549" s="255"/>
      <c r="K549" s="255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189</v>
      </c>
      <c r="AU549" s="263" t="s">
        <v>86</v>
      </c>
      <c r="AV549" s="14" t="s">
        <v>84</v>
      </c>
      <c r="AW549" s="14" t="s">
        <v>33</v>
      </c>
      <c r="AX549" s="14" t="s">
        <v>78</v>
      </c>
      <c r="AY549" s="263" t="s">
        <v>181</v>
      </c>
    </row>
    <row r="550" s="14" customFormat="1">
      <c r="A550" s="14"/>
      <c r="B550" s="254"/>
      <c r="C550" s="255"/>
      <c r="D550" s="244" t="s">
        <v>189</v>
      </c>
      <c r="E550" s="256" t="s">
        <v>1</v>
      </c>
      <c r="F550" s="257" t="s">
        <v>741</v>
      </c>
      <c r="G550" s="255"/>
      <c r="H550" s="256" t="s">
        <v>1</v>
      </c>
      <c r="I550" s="258"/>
      <c r="J550" s="255"/>
      <c r="K550" s="255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189</v>
      </c>
      <c r="AU550" s="263" t="s">
        <v>86</v>
      </c>
      <c r="AV550" s="14" t="s">
        <v>84</v>
      </c>
      <c r="AW550" s="14" t="s">
        <v>33</v>
      </c>
      <c r="AX550" s="14" t="s">
        <v>78</v>
      </c>
      <c r="AY550" s="263" t="s">
        <v>181</v>
      </c>
    </row>
    <row r="551" s="13" customFormat="1">
      <c r="A551" s="13"/>
      <c r="B551" s="242"/>
      <c r="C551" s="243"/>
      <c r="D551" s="244" t="s">
        <v>189</v>
      </c>
      <c r="E551" s="245" t="s">
        <v>1</v>
      </c>
      <c r="F551" s="246" t="s">
        <v>742</v>
      </c>
      <c r="G551" s="243"/>
      <c r="H551" s="247">
        <v>145.125</v>
      </c>
      <c r="I551" s="248"/>
      <c r="J551" s="243"/>
      <c r="K551" s="243"/>
      <c r="L551" s="249"/>
      <c r="M551" s="250"/>
      <c r="N551" s="251"/>
      <c r="O551" s="251"/>
      <c r="P551" s="251"/>
      <c r="Q551" s="251"/>
      <c r="R551" s="251"/>
      <c r="S551" s="251"/>
      <c r="T551" s="25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3" t="s">
        <v>189</v>
      </c>
      <c r="AU551" s="253" t="s">
        <v>86</v>
      </c>
      <c r="AV551" s="13" t="s">
        <v>86</v>
      </c>
      <c r="AW551" s="13" t="s">
        <v>33</v>
      </c>
      <c r="AX551" s="13" t="s">
        <v>84</v>
      </c>
      <c r="AY551" s="253" t="s">
        <v>181</v>
      </c>
    </row>
    <row r="552" s="2" customFormat="1" ht="16.5" customHeight="1">
      <c r="A552" s="39"/>
      <c r="B552" s="40"/>
      <c r="C552" s="228" t="s">
        <v>743</v>
      </c>
      <c r="D552" s="228" t="s">
        <v>183</v>
      </c>
      <c r="E552" s="229" t="s">
        <v>744</v>
      </c>
      <c r="F552" s="230" t="s">
        <v>745</v>
      </c>
      <c r="G552" s="231" t="s">
        <v>186</v>
      </c>
      <c r="H552" s="232">
        <v>26.558</v>
      </c>
      <c r="I552" s="233"/>
      <c r="J552" s="234">
        <f>ROUND(I552*H552,2)</f>
        <v>0</v>
      </c>
      <c r="K552" s="235"/>
      <c r="L552" s="45"/>
      <c r="M552" s="236" t="s">
        <v>1</v>
      </c>
      <c r="N552" s="237" t="s">
        <v>43</v>
      </c>
      <c r="O552" s="92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0" t="s">
        <v>278</v>
      </c>
      <c r="AT552" s="240" t="s">
        <v>183</v>
      </c>
      <c r="AU552" s="240" t="s">
        <v>86</v>
      </c>
      <c r="AY552" s="18" t="s">
        <v>181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84</v>
      </c>
      <c r="BK552" s="241">
        <f>ROUND(I552*H552,2)</f>
        <v>0</v>
      </c>
      <c r="BL552" s="18" t="s">
        <v>278</v>
      </c>
      <c r="BM552" s="240" t="s">
        <v>746</v>
      </c>
    </row>
    <row r="553" s="14" customFormat="1">
      <c r="A553" s="14"/>
      <c r="B553" s="254"/>
      <c r="C553" s="255"/>
      <c r="D553" s="244" t="s">
        <v>189</v>
      </c>
      <c r="E553" s="256" t="s">
        <v>1</v>
      </c>
      <c r="F553" s="257" t="s">
        <v>747</v>
      </c>
      <c r="G553" s="255"/>
      <c r="H553" s="256" t="s">
        <v>1</v>
      </c>
      <c r="I553" s="258"/>
      <c r="J553" s="255"/>
      <c r="K553" s="255"/>
      <c r="L553" s="259"/>
      <c r="M553" s="260"/>
      <c r="N553" s="261"/>
      <c r="O553" s="261"/>
      <c r="P553" s="261"/>
      <c r="Q553" s="261"/>
      <c r="R553" s="261"/>
      <c r="S553" s="261"/>
      <c r="T553" s="26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3" t="s">
        <v>189</v>
      </c>
      <c r="AU553" s="263" t="s">
        <v>86</v>
      </c>
      <c r="AV553" s="14" t="s">
        <v>84</v>
      </c>
      <c r="AW553" s="14" t="s">
        <v>33</v>
      </c>
      <c r="AX553" s="14" t="s">
        <v>78</v>
      </c>
      <c r="AY553" s="263" t="s">
        <v>181</v>
      </c>
    </row>
    <row r="554" s="13" customFormat="1">
      <c r="A554" s="13"/>
      <c r="B554" s="242"/>
      <c r="C554" s="243"/>
      <c r="D554" s="244" t="s">
        <v>189</v>
      </c>
      <c r="E554" s="245" t="s">
        <v>1</v>
      </c>
      <c r="F554" s="246" t="s">
        <v>540</v>
      </c>
      <c r="G554" s="243"/>
      <c r="H554" s="247">
        <v>26.558</v>
      </c>
      <c r="I554" s="248"/>
      <c r="J554" s="243"/>
      <c r="K554" s="243"/>
      <c r="L554" s="249"/>
      <c r="M554" s="250"/>
      <c r="N554" s="251"/>
      <c r="O554" s="251"/>
      <c r="P554" s="251"/>
      <c r="Q554" s="251"/>
      <c r="R554" s="251"/>
      <c r="S554" s="251"/>
      <c r="T554" s="25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3" t="s">
        <v>189</v>
      </c>
      <c r="AU554" s="253" t="s">
        <v>86</v>
      </c>
      <c r="AV554" s="13" t="s">
        <v>86</v>
      </c>
      <c r="AW554" s="13" t="s">
        <v>33</v>
      </c>
      <c r="AX554" s="13" t="s">
        <v>84</v>
      </c>
      <c r="AY554" s="253" t="s">
        <v>181</v>
      </c>
    </row>
    <row r="555" s="2" customFormat="1" ht="16.5" customHeight="1">
      <c r="A555" s="39"/>
      <c r="B555" s="40"/>
      <c r="C555" s="275" t="s">
        <v>748</v>
      </c>
      <c r="D555" s="275" t="s">
        <v>363</v>
      </c>
      <c r="E555" s="276" t="s">
        <v>749</v>
      </c>
      <c r="F555" s="277" t="s">
        <v>750</v>
      </c>
      <c r="G555" s="278" t="s">
        <v>235</v>
      </c>
      <c r="H555" s="279">
        <v>0.052999999999999998</v>
      </c>
      <c r="I555" s="280"/>
      <c r="J555" s="281">
        <f>ROUND(I555*H555,2)</f>
        <v>0</v>
      </c>
      <c r="K555" s="282"/>
      <c r="L555" s="283"/>
      <c r="M555" s="284" t="s">
        <v>1</v>
      </c>
      <c r="N555" s="285" t="s">
        <v>43</v>
      </c>
      <c r="O555" s="92"/>
      <c r="P555" s="238">
        <f>O555*H555</f>
        <v>0</v>
      </c>
      <c r="Q555" s="238">
        <v>1</v>
      </c>
      <c r="R555" s="238">
        <f>Q555*H555</f>
        <v>0.052999999999999998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369</v>
      </c>
      <c r="AT555" s="240" t="s">
        <v>363</v>
      </c>
      <c r="AU555" s="240" t="s">
        <v>86</v>
      </c>
      <c r="AY555" s="18" t="s">
        <v>181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84</v>
      </c>
      <c r="BK555" s="241">
        <f>ROUND(I555*H555,2)</f>
        <v>0</v>
      </c>
      <c r="BL555" s="18" t="s">
        <v>278</v>
      </c>
      <c r="BM555" s="240" t="s">
        <v>751</v>
      </c>
    </row>
    <row r="556" s="13" customFormat="1">
      <c r="A556" s="13"/>
      <c r="B556" s="242"/>
      <c r="C556" s="243"/>
      <c r="D556" s="244" t="s">
        <v>189</v>
      </c>
      <c r="E556" s="245" t="s">
        <v>1</v>
      </c>
      <c r="F556" s="246" t="s">
        <v>752</v>
      </c>
      <c r="G556" s="243"/>
      <c r="H556" s="247">
        <v>0.043999999999999997</v>
      </c>
      <c r="I556" s="248"/>
      <c r="J556" s="243"/>
      <c r="K556" s="243"/>
      <c r="L556" s="249"/>
      <c r="M556" s="250"/>
      <c r="N556" s="251"/>
      <c r="O556" s="251"/>
      <c r="P556" s="251"/>
      <c r="Q556" s="251"/>
      <c r="R556" s="251"/>
      <c r="S556" s="251"/>
      <c r="T556" s="25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3" t="s">
        <v>189</v>
      </c>
      <c r="AU556" s="253" t="s">
        <v>86</v>
      </c>
      <c r="AV556" s="13" t="s">
        <v>86</v>
      </c>
      <c r="AW556" s="13" t="s">
        <v>33</v>
      </c>
      <c r="AX556" s="13" t="s">
        <v>78</v>
      </c>
      <c r="AY556" s="253" t="s">
        <v>181</v>
      </c>
    </row>
    <row r="557" s="13" customFormat="1">
      <c r="A557" s="13"/>
      <c r="B557" s="242"/>
      <c r="C557" s="243"/>
      <c r="D557" s="244" t="s">
        <v>189</v>
      </c>
      <c r="E557" s="245" t="s">
        <v>1</v>
      </c>
      <c r="F557" s="246" t="s">
        <v>753</v>
      </c>
      <c r="G557" s="243"/>
      <c r="H557" s="247">
        <v>0.0089999999999999993</v>
      </c>
      <c r="I557" s="248"/>
      <c r="J557" s="243"/>
      <c r="K557" s="243"/>
      <c r="L557" s="249"/>
      <c r="M557" s="250"/>
      <c r="N557" s="251"/>
      <c r="O557" s="251"/>
      <c r="P557" s="251"/>
      <c r="Q557" s="251"/>
      <c r="R557" s="251"/>
      <c r="S557" s="251"/>
      <c r="T557" s="25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3" t="s">
        <v>189</v>
      </c>
      <c r="AU557" s="253" t="s">
        <v>86</v>
      </c>
      <c r="AV557" s="13" t="s">
        <v>86</v>
      </c>
      <c r="AW557" s="13" t="s">
        <v>33</v>
      </c>
      <c r="AX557" s="13" t="s">
        <v>78</v>
      </c>
      <c r="AY557" s="253" t="s">
        <v>181</v>
      </c>
    </row>
    <row r="558" s="15" customFormat="1">
      <c r="A558" s="15"/>
      <c r="B558" s="264"/>
      <c r="C558" s="265"/>
      <c r="D558" s="244" t="s">
        <v>189</v>
      </c>
      <c r="E558" s="266" t="s">
        <v>1</v>
      </c>
      <c r="F558" s="267" t="s">
        <v>206</v>
      </c>
      <c r="G558" s="265"/>
      <c r="H558" s="268">
        <v>0.052999999999999998</v>
      </c>
      <c r="I558" s="269"/>
      <c r="J558" s="265"/>
      <c r="K558" s="265"/>
      <c r="L558" s="270"/>
      <c r="M558" s="271"/>
      <c r="N558" s="272"/>
      <c r="O558" s="272"/>
      <c r="P558" s="272"/>
      <c r="Q558" s="272"/>
      <c r="R558" s="272"/>
      <c r="S558" s="272"/>
      <c r="T558" s="273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4" t="s">
        <v>189</v>
      </c>
      <c r="AU558" s="274" t="s">
        <v>86</v>
      </c>
      <c r="AV558" s="15" t="s">
        <v>187</v>
      </c>
      <c r="AW558" s="15" t="s">
        <v>33</v>
      </c>
      <c r="AX558" s="15" t="s">
        <v>84</v>
      </c>
      <c r="AY558" s="274" t="s">
        <v>181</v>
      </c>
    </row>
    <row r="559" s="2" customFormat="1" ht="16.5" customHeight="1">
      <c r="A559" s="39"/>
      <c r="B559" s="40"/>
      <c r="C559" s="228" t="s">
        <v>754</v>
      </c>
      <c r="D559" s="228" t="s">
        <v>183</v>
      </c>
      <c r="E559" s="229" t="s">
        <v>755</v>
      </c>
      <c r="F559" s="230" t="s">
        <v>756</v>
      </c>
      <c r="G559" s="231" t="s">
        <v>186</v>
      </c>
      <c r="H559" s="232">
        <v>290.25</v>
      </c>
      <c r="I559" s="233"/>
      <c r="J559" s="234">
        <f>ROUND(I559*H559,2)</f>
        <v>0</v>
      </c>
      <c r="K559" s="235"/>
      <c r="L559" s="45"/>
      <c r="M559" s="236" t="s">
        <v>1</v>
      </c>
      <c r="N559" s="237" t="s">
        <v>43</v>
      </c>
      <c r="O559" s="92"/>
      <c r="P559" s="238">
        <f>O559*H559</f>
        <v>0</v>
      </c>
      <c r="Q559" s="238">
        <v>0.00040000000000000002</v>
      </c>
      <c r="R559" s="238">
        <f>Q559*H559</f>
        <v>0.11610000000000001</v>
      </c>
      <c r="S559" s="238">
        <v>0</v>
      </c>
      <c r="T559" s="23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0" t="s">
        <v>278</v>
      </c>
      <c r="AT559" s="240" t="s">
        <v>183</v>
      </c>
      <c r="AU559" s="240" t="s">
        <v>86</v>
      </c>
      <c r="AY559" s="18" t="s">
        <v>181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84</v>
      </c>
      <c r="BK559" s="241">
        <f>ROUND(I559*H559,2)</f>
        <v>0</v>
      </c>
      <c r="BL559" s="18" t="s">
        <v>278</v>
      </c>
      <c r="BM559" s="240" t="s">
        <v>757</v>
      </c>
    </row>
    <row r="560" s="14" customFormat="1">
      <c r="A560" s="14"/>
      <c r="B560" s="254"/>
      <c r="C560" s="255"/>
      <c r="D560" s="244" t="s">
        <v>189</v>
      </c>
      <c r="E560" s="256" t="s">
        <v>1</v>
      </c>
      <c r="F560" s="257" t="s">
        <v>758</v>
      </c>
      <c r="G560" s="255"/>
      <c r="H560" s="256" t="s">
        <v>1</v>
      </c>
      <c r="I560" s="258"/>
      <c r="J560" s="255"/>
      <c r="K560" s="255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189</v>
      </c>
      <c r="AU560" s="263" t="s">
        <v>86</v>
      </c>
      <c r="AV560" s="14" t="s">
        <v>84</v>
      </c>
      <c r="AW560" s="14" t="s">
        <v>33</v>
      </c>
      <c r="AX560" s="14" t="s">
        <v>78</v>
      </c>
      <c r="AY560" s="263" t="s">
        <v>181</v>
      </c>
    </row>
    <row r="561" s="14" customFormat="1">
      <c r="A561" s="14"/>
      <c r="B561" s="254"/>
      <c r="C561" s="255"/>
      <c r="D561" s="244" t="s">
        <v>189</v>
      </c>
      <c r="E561" s="256" t="s">
        <v>1</v>
      </c>
      <c r="F561" s="257" t="s">
        <v>265</v>
      </c>
      <c r="G561" s="255"/>
      <c r="H561" s="256" t="s">
        <v>1</v>
      </c>
      <c r="I561" s="258"/>
      <c r="J561" s="255"/>
      <c r="K561" s="255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189</v>
      </c>
      <c r="AU561" s="263" t="s">
        <v>86</v>
      </c>
      <c r="AV561" s="14" t="s">
        <v>84</v>
      </c>
      <c r="AW561" s="14" t="s">
        <v>33</v>
      </c>
      <c r="AX561" s="14" t="s">
        <v>78</v>
      </c>
      <c r="AY561" s="263" t="s">
        <v>181</v>
      </c>
    </row>
    <row r="562" s="14" customFormat="1">
      <c r="A562" s="14"/>
      <c r="B562" s="254"/>
      <c r="C562" s="255"/>
      <c r="D562" s="244" t="s">
        <v>189</v>
      </c>
      <c r="E562" s="256" t="s">
        <v>1</v>
      </c>
      <c r="F562" s="257" t="s">
        <v>741</v>
      </c>
      <c r="G562" s="255"/>
      <c r="H562" s="256" t="s">
        <v>1</v>
      </c>
      <c r="I562" s="258"/>
      <c r="J562" s="255"/>
      <c r="K562" s="255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189</v>
      </c>
      <c r="AU562" s="263" t="s">
        <v>86</v>
      </c>
      <c r="AV562" s="14" t="s">
        <v>84</v>
      </c>
      <c r="AW562" s="14" t="s">
        <v>33</v>
      </c>
      <c r="AX562" s="14" t="s">
        <v>78</v>
      </c>
      <c r="AY562" s="263" t="s">
        <v>181</v>
      </c>
    </row>
    <row r="563" s="13" customFormat="1">
      <c r="A563" s="13"/>
      <c r="B563" s="242"/>
      <c r="C563" s="243"/>
      <c r="D563" s="244" t="s">
        <v>189</v>
      </c>
      <c r="E563" s="245" t="s">
        <v>1</v>
      </c>
      <c r="F563" s="246" t="s">
        <v>759</v>
      </c>
      <c r="G563" s="243"/>
      <c r="H563" s="247">
        <v>290.25</v>
      </c>
      <c r="I563" s="248"/>
      <c r="J563" s="243"/>
      <c r="K563" s="243"/>
      <c r="L563" s="249"/>
      <c r="M563" s="250"/>
      <c r="N563" s="251"/>
      <c r="O563" s="251"/>
      <c r="P563" s="251"/>
      <c r="Q563" s="251"/>
      <c r="R563" s="251"/>
      <c r="S563" s="251"/>
      <c r="T563" s="25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3" t="s">
        <v>189</v>
      </c>
      <c r="AU563" s="253" t="s">
        <v>86</v>
      </c>
      <c r="AV563" s="13" t="s">
        <v>86</v>
      </c>
      <c r="AW563" s="13" t="s">
        <v>33</v>
      </c>
      <c r="AX563" s="13" t="s">
        <v>84</v>
      </c>
      <c r="AY563" s="253" t="s">
        <v>181</v>
      </c>
    </row>
    <row r="564" s="2" customFormat="1" ht="16.5" customHeight="1">
      <c r="A564" s="39"/>
      <c r="B564" s="40"/>
      <c r="C564" s="228" t="s">
        <v>760</v>
      </c>
      <c r="D564" s="228" t="s">
        <v>183</v>
      </c>
      <c r="E564" s="229" t="s">
        <v>761</v>
      </c>
      <c r="F564" s="230" t="s">
        <v>762</v>
      </c>
      <c r="G564" s="231" t="s">
        <v>186</v>
      </c>
      <c r="H564" s="232">
        <v>26.558</v>
      </c>
      <c r="I564" s="233"/>
      <c r="J564" s="234">
        <f>ROUND(I564*H564,2)</f>
        <v>0</v>
      </c>
      <c r="K564" s="235"/>
      <c r="L564" s="45"/>
      <c r="M564" s="236" t="s">
        <v>1</v>
      </c>
      <c r="N564" s="237" t="s">
        <v>43</v>
      </c>
      <c r="O564" s="92"/>
      <c r="P564" s="238">
        <f>O564*H564</f>
        <v>0</v>
      </c>
      <c r="Q564" s="238">
        <v>0.00040000000000000002</v>
      </c>
      <c r="R564" s="238">
        <f>Q564*H564</f>
        <v>0.010623200000000001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278</v>
      </c>
      <c r="AT564" s="240" t="s">
        <v>183</v>
      </c>
      <c r="AU564" s="240" t="s">
        <v>86</v>
      </c>
      <c r="AY564" s="18" t="s">
        <v>181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84</v>
      </c>
      <c r="BK564" s="241">
        <f>ROUND(I564*H564,2)</f>
        <v>0</v>
      </c>
      <c r="BL564" s="18" t="s">
        <v>278</v>
      </c>
      <c r="BM564" s="240" t="s">
        <v>763</v>
      </c>
    </row>
    <row r="565" s="14" customFormat="1">
      <c r="A565" s="14"/>
      <c r="B565" s="254"/>
      <c r="C565" s="255"/>
      <c r="D565" s="244" t="s">
        <v>189</v>
      </c>
      <c r="E565" s="256" t="s">
        <v>1</v>
      </c>
      <c r="F565" s="257" t="s">
        <v>747</v>
      </c>
      <c r="G565" s="255"/>
      <c r="H565" s="256" t="s">
        <v>1</v>
      </c>
      <c r="I565" s="258"/>
      <c r="J565" s="255"/>
      <c r="K565" s="255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189</v>
      </c>
      <c r="AU565" s="263" t="s">
        <v>86</v>
      </c>
      <c r="AV565" s="14" t="s">
        <v>84</v>
      </c>
      <c r="AW565" s="14" t="s">
        <v>33</v>
      </c>
      <c r="AX565" s="14" t="s">
        <v>78</v>
      </c>
      <c r="AY565" s="263" t="s">
        <v>181</v>
      </c>
    </row>
    <row r="566" s="13" customFormat="1">
      <c r="A566" s="13"/>
      <c r="B566" s="242"/>
      <c r="C566" s="243"/>
      <c r="D566" s="244" t="s">
        <v>189</v>
      </c>
      <c r="E566" s="245" t="s">
        <v>1</v>
      </c>
      <c r="F566" s="246" t="s">
        <v>540</v>
      </c>
      <c r="G566" s="243"/>
      <c r="H566" s="247">
        <v>26.558</v>
      </c>
      <c r="I566" s="248"/>
      <c r="J566" s="243"/>
      <c r="K566" s="243"/>
      <c r="L566" s="249"/>
      <c r="M566" s="250"/>
      <c r="N566" s="251"/>
      <c r="O566" s="251"/>
      <c r="P566" s="251"/>
      <c r="Q566" s="251"/>
      <c r="R566" s="251"/>
      <c r="S566" s="251"/>
      <c r="T566" s="25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3" t="s">
        <v>189</v>
      </c>
      <c r="AU566" s="253" t="s">
        <v>86</v>
      </c>
      <c r="AV566" s="13" t="s">
        <v>86</v>
      </c>
      <c r="AW566" s="13" t="s">
        <v>33</v>
      </c>
      <c r="AX566" s="13" t="s">
        <v>84</v>
      </c>
      <c r="AY566" s="253" t="s">
        <v>181</v>
      </c>
    </row>
    <row r="567" s="2" customFormat="1" ht="24.15" customHeight="1">
      <c r="A567" s="39"/>
      <c r="B567" s="40"/>
      <c r="C567" s="275" t="s">
        <v>764</v>
      </c>
      <c r="D567" s="275" t="s">
        <v>363</v>
      </c>
      <c r="E567" s="276" t="s">
        <v>765</v>
      </c>
      <c r="F567" s="277" t="s">
        <v>766</v>
      </c>
      <c r="G567" s="278" t="s">
        <v>186</v>
      </c>
      <c r="H567" s="279">
        <v>370.56700000000001</v>
      </c>
      <c r="I567" s="280"/>
      <c r="J567" s="281">
        <f>ROUND(I567*H567,2)</f>
        <v>0</v>
      </c>
      <c r="K567" s="282"/>
      <c r="L567" s="283"/>
      <c r="M567" s="284" t="s">
        <v>1</v>
      </c>
      <c r="N567" s="285" t="s">
        <v>43</v>
      </c>
      <c r="O567" s="92"/>
      <c r="P567" s="238">
        <f>O567*H567</f>
        <v>0</v>
      </c>
      <c r="Q567" s="238">
        <v>0.0047000000000000002</v>
      </c>
      <c r="R567" s="238">
        <f>Q567*H567</f>
        <v>1.7416649000000002</v>
      </c>
      <c r="S567" s="238">
        <v>0</v>
      </c>
      <c r="T567" s="23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0" t="s">
        <v>369</v>
      </c>
      <c r="AT567" s="240" t="s">
        <v>363</v>
      </c>
      <c r="AU567" s="240" t="s">
        <v>86</v>
      </c>
      <c r="AY567" s="18" t="s">
        <v>181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84</v>
      </c>
      <c r="BK567" s="241">
        <f>ROUND(I567*H567,2)</f>
        <v>0</v>
      </c>
      <c r="BL567" s="18" t="s">
        <v>278</v>
      </c>
      <c r="BM567" s="240" t="s">
        <v>767</v>
      </c>
    </row>
    <row r="568" s="13" customFormat="1">
      <c r="A568" s="13"/>
      <c r="B568" s="242"/>
      <c r="C568" s="243"/>
      <c r="D568" s="244" t="s">
        <v>189</v>
      </c>
      <c r="E568" s="245" t="s">
        <v>1</v>
      </c>
      <c r="F568" s="246" t="s">
        <v>768</v>
      </c>
      <c r="G568" s="243"/>
      <c r="H568" s="247">
        <v>338.286</v>
      </c>
      <c r="I568" s="248"/>
      <c r="J568" s="243"/>
      <c r="K568" s="243"/>
      <c r="L568" s="249"/>
      <c r="M568" s="250"/>
      <c r="N568" s="251"/>
      <c r="O568" s="251"/>
      <c r="P568" s="251"/>
      <c r="Q568" s="251"/>
      <c r="R568" s="251"/>
      <c r="S568" s="251"/>
      <c r="T568" s="25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3" t="s">
        <v>189</v>
      </c>
      <c r="AU568" s="253" t="s">
        <v>86</v>
      </c>
      <c r="AV568" s="13" t="s">
        <v>86</v>
      </c>
      <c r="AW568" s="13" t="s">
        <v>33</v>
      </c>
      <c r="AX568" s="13" t="s">
        <v>78</v>
      </c>
      <c r="AY568" s="253" t="s">
        <v>181</v>
      </c>
    </row>
    <row r="569" s="13" customFormat="1">
      <c r="A569" s="13"/>
      <c r="B569" s="242"/>
      <c r="C569" s="243"/>
      <c r="D569" s="244" t="s">
        <v>189</v>
      </c>
      <c r="E569" s="245" t="s">
        <v>1</v>
      </c>
      <c r="F569" s="246" t="s">
        <v>769</v>
      </c>
      <c r="G569" s="243"/>
      <c r="H569" s="247">
        <v>32.280999999999999</v>
      </c>
      <c r="I569" s="248"/>
      <c r="J569" s="243"/>
      <c r="K569" s="243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189</v>
      </c>
      <c r="AU569" s="253" t="s">
        <v>86</v>
      </c>
      <c r="AV569" s="13" t="s">
        <v>86</v>
      </c>
      <c r="AW569" s="13" t="s">
        <v>33</v>
      </c>
      <c r="AX569" s="13" t="s">
        <v>78</v>
      </c>
      <c r="AY569" s="253" t="s">
        <v>181</v>
      </c>
    </row>
    <row r="570" s="15" customFormat="1">
      <c r="A570" s="15"/>
      <c r="B570" s="264"/>
      <c r="C570" s="265"/>
      <c r="D570" s="244" t="s">
        <v>189</v>
      </c>
      <c r="E570" s="266" t="s">
        <v>1</v>
      </c>
      <c r="F570" s="267" t="s">
        <v>206</v>
      </c>
      <c r="G570" s="265"/>
      <c r="H570" s="268">
        <v>370.56700000000001</v>
      </c>
      <c r="I570" s="269"/>
      <c r="J570" s="265"/>
      <c r="K570" s="265"/>
      <c r="L570" s="270"/>
      <c r="M570" s="271"/>
      <c r="N570" s="272"/>
      <c r="O570" s="272"/>
      <c r="P570" s="272"/>
      <c r="Q570" s="272"/>
      <c r="R570" s="272"/>
      <c r="S570" s="272"/>
      <c r="T570" s="273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4" t="s">
        <v>189</v>
      </c>
      <c r="AU570" s="274" t="s">
        <v>86</v>
      </c>
      <c r="AV570" s="15" t="s">
        <v>187</v>
      </c>
      <c r="AW570" s="15" t="s">
        <v>33</v>
      </c>
      <c r="AX570" s="15" t="s">
        <v>84</v>
      </c>
      <c r="AY570" s="274" t="s">
        <v>181</v>
      </c>
    </row>
    <row r="571" s="2" customFormat="1" ht="21.75" customHeight="1">
      <c r="A571" s="39"/>
      <c r="B571" s="40"/>
      <c r="C571" s="228" t="s">
        <v>770</v>
      </c>
      <c r="D571" s="228" t="s">
        <v>183</v>
      </c>
      <c r="E571" s="229" t="s">
        <v>771</v>
      </c>
      <c r="F571" s="230" t="s">
        <v>772</v>
      </c>
      <c r="G571" s="231" t="s">
        <v>186</v>
      </c>
      <c r="H571" s="232">
        <v>46.07</v>
      </c>
      <c r="I571" s="233"/>
      <c r="J571" s="234">
        <f>ROUND(I571*H571,2)</f>
        <v>0</v>
      </c>
      <c r="K571" s="235"/>
      <c r="L571" s="45"/>
      <c r="M571" s="236" t="s">
        <v>1</v>
      </c>
      <c r="N571" s="237" t="s">
        <v>43</v>
      </c>
      <c r="O571" s="92"/>
      <c r="P571" s="238">
        <f>O571*H571</f>
        <v>0</v>
      </c>
      <c r="Q571" s="238">
        <v>0.00064000000000000005</v>
      </c>
      <c r="R571" s="238">
        <f>Q571*H571</f>
        <v>0.029484800000000002</v>
      </c>
      <c r="S571" s="238">
        <v>0</v>
      </c>
      <c r="T571" s="23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278</v>
      </c>
      <c r="AT571" s="240" t="s">
        <v>183</v>
      </c>
      <c r="AU571" s="240" t="s">
        <v>86</v>
      </c>
      <c r="AY571" s="18" t="s">
        <v>181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84</v>
      </c>
      <c r="BK571" s="241">
        <f>ROUND(I571*H571,2)</f>
        <v>0</v>
      </c>
      <c r="BL571" s="18" t="s">
        <v>278</v>
      </c>
      <c r="BM571" s="240" t="s">
        <v>773</v>
      </c>
    </row>
    <row r="572" s="14" customFormat="1">
      <c r="A572" s="14"/>
      <c r="B572" s="254"/>
      <c r="C572" s="255"/>
      <c r="D572" s="244" t="s">
        <v>189</v>
      </c>
      <c r="E572" s="256" t="s">
        <v>1</v>
      </c>
      <c r="F572" s="257" t="s">
        <v>774</v>
      </c>
      <c r="G572" s="255"/>
      <c r="H572" s="256" t="s">
        <v>1</v>
      </c>
      <c r="I572" s="258"/>
      <c r="J572" s="255"/>
      <c r="K572" s="255"/>
      <c r="L572" s="259"/>
      <c r="M572" s="260"/>
      <c r="N572" s="261"/>
      <c r="O572" s="261"/>
      <c r="P572" s="261"/>
      <c r="Q572" s="261"/>
      <c r="R572" s="261"/>
      <c r="S572" s="261"/>
      <c r="T572" s="26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3" t="s">
        <v>189</v>
      </c>
      <c r="AU572" s="263" t="s">
        <v>86</v>
      </c>
      <c r="AV572" s="14" t="s">
        <v>84</v>
      </c>
      <c r="AW572" s="14" t="s">
        <v>33</v>
      </c>
      <c r="AX572" s="14" t="s">
        <v>78</v>
      </c>
      <c r="AY572" s="263" t="s">
        <v>181</v>
      </c>
    </row>
    <row r="573" s="13" customFormat="1">
      <c r="A573" s="13"/>
      <c r="B573" s="242"/>
      <c r="C573" s="243"/>
      <c r="D573" s="244" t="s">
        <v>189</v>
      </c>
      <c r="E573" s="245" t="s">
        <v>1</v>
      </c>
      <c r="F573" s="246" t="s">
        <v>538</v>
      </c>
      <c r="G573" s="243"/>
      <c r="H573" s="247">
        <v>46.07</v>
      </c>
      <c r="I573" s="248"/>
      <c r="J573" s="243"/>
      <c r="K573" s="243"/>
      <c r="L573" s="249"/>
      <c r="M573" s="250"/>
      <c r="N573" s="251"/>
      <c r="O573" s="251"/>
      <c r="P573" s="251"/>
      <c r="Q573" s="251"/>
      <c r="R573" s="251"/>
      <c r="S573" s="251"/>
      <c r="T573" s="25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3" t="s">
        <v>189</v>
      </c>
      <c r="AU573" s="253" t="s">
        <v>86</v>
      </c>
      <c r="AV573" s="13" t="s">
        <v>86</v>
      </c>
      <c r="AW573" s="13" t="s">
        <v>33</v>
      </c>
      <c r="AX573" s="13" t="s">
        <v>84</v>
      </c>
      <c r="AY573" s="253" t="s">
        <v>181</v>
      </c>
    </row>
    <row r="574" s="2" customFormat="1" ht="16.5" customHeight="1">
      <c r="A574" s="39"/>
      <c r="B574" s="40"/>
      <c r="C574" s="228" t="s">
        <v>775</v>
      </c>
      <c r="D574" s="228" t="s">
        <v>183</v>
      </c>
      <c r="E574" s="229" t="s">
        <v>776</v>
      </c>
      <c r="F574" s="230" t="s">
        <v>777</v>
      </c>
      <c r="G574" s="231" t="s">
        <v>247</v>
      </c>
      <c r="H574" s="232">
        <v>54.200000000000003</v>
      </c>
      <c r="I574" s="233"/>
      <c r="J574" s="234">
        <f>ROUND(I574*H574,2)</f>
        <v>0</v>
      </c>
      <c r="K574" s="235"/>
      <c r="L574" s="45"/>
      <c r="M574" s="236" t="s">
        <v>1</v>
      </c>
      <c r="N574" s="237" t="s">
        <v>43</v>
      </c>
      <c r="O574" s="92"/>
      <c r="P574" s="238">
        <f>O574*H574</f>
        <v>0</v>
      </c>
      <c r="Q574" s="238">
        <v>0.00016000000000000001</v>
      </c>
      <c r="R574" s="238">
        <f>Q574*H574</f>
        <v>0.0086720000000000009</v>
      </c>
      <c r="S574" s="238">
        <v>0</v>
      </c>
      <c r="T574" s="23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0" t="s">
        <v>278</v>
      </c>
      <c r="AT574" s="240" t="s">
        <v>183</v>
      </c>
      <c r="AU574" s="240" t="s">
        <v>86</v>
      </c>
      <c r="AY574" s="18" t="s">
        <v>181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84</v>
      </c>
      <c r="BK574" s="241">
        <f>ROUND(I574*H574,2)</f>
        <v>0</v>
      </c>
      <c r="BL574" s="18" t="s">
        <v>278</v>
      </c>
      <c r="BM574" s="240" t="s">
        <v>778</v>
      </c>
    </row>
    <row r="575" s="14" customFormat="1">
      <c r="A575" s="14"/>
      <c r="B575" s="254"/>
      <c r="C575" s="255"/>
      <c r="D575" s="244" t="s">
        <v>189</v>
      </c>
      <c r="E575" s="256" t="s">
        <v>1</v>
      </c>
      <c r="F575" s="257" t="s">
        <v>774</v>
      </c>
      <c r="G575" s="255"/>
      <c r="H575" s="256" t="s">
        <v>1</v>
      </c>
      <c r="I575" s="258"/>
      <c r="J575" s="255"/>
      <c r="K575" s="255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189</v>
      </c>
      <c r="AU575" s="263" t="s">
        <v>86</v>
      </c>
      <c r="AV575" s="14" t="s">
        <v>84</v>
      </c>
      <c r="AW575" s="14" t="s">
        <v>33</v>
      </c>
      <c r="AX575" s="14" t="s">
        <v>78</v>
      </c>
      <c r="AY575" s="263" t="s">
        <v>181</v>
      </c>
    </row>
    <row r="576" s="13" customFormat="1">
      <c r="A576" s="13"/>
      <c r="B576" s="242"/>
      <c r="C576" s="243"/>
      <c r="D576" s="244" t="s">
        <v>189</v>
      </c>
      <c r="E576" s="245" t="s">
        <v>1</v>
      </c>
      <c r="F576" s="246" t="s">
        <v>779</v>
      </c>
      <c r="G576" s="243"/>
      <c r="H576" s="247">
        <v>54.200000000000003</v>
      </c>
      <c r="I576" s="248"/>
      <c r="J576" s="243"/>
      <c r="K576" s="243"/>
      <c r="L576" s="249"/>
      <c r="M576" s="250"/>
      <c r="N576" s="251"/>
      <c r="O576" s="251"/>
      <c r="P576" s="251"/>
      <c r="Q576" s="251"/>
      <c r="R576" s="251"/>
      <c r="S576" s="251"/>
      <c r="T576" s="25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3" t="s">
        <v>189</v>
      </c>
      <c r="AU576" s="253" t="s">
        <v>86</v>
      </c>
      <c r="AV576" s="13" t="s">
        <v>86</v>
      </c>
      <c r="AW576" s="13" t="s">
        <v>33</v>
      </c>
      <c r="AX576" s="13" t="s">
        <v>84</v>
      </c>
      <c r="AY576" s="253" t="s">
        <v>181</v>
      </c>
    </row>
    <row r="577" s="2" customFormat="1" ht="16.5" customHeight="1">
      <c r="A577" s="39"/>
      <c r="B577" s="40"/>
      <c r="C577" s="228" t="s">
        <v>780</v>
      </c>
      <c r="D577" s="228" t="s">
        <v>183</v>
      </c>
      <c r="E577" s="229" t="s">
        <v>781</v>
      </c>
      <c r="F577" s="230" t="s">
        <v>782</v>
      </c>
      <c r="G577" s="231" t="s">
        <v>783</v>
      </c>
      <c r="H577" s="286"/>
      <c r="I577" s="233"/>
      <c r="J577" s="234">
        <f>ROUND(I577*H577,2)</f>
        <v>0</v>
      </c>
      <c r="K577" s="235"/>
      <c r="L577" s="45"/>
      <c r="M577" s="236" t="s">
        <v>1</v>
      </c>
      <c r="N577" s="237" t="s">
        <v>43</v>
      </c>
      <c r="O577" s="92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0" t="s">
        <v>278</v>
      </c>
      <c r="AT577" s="240" t="s">
        <v>183</v>
      </c>
      <c r="AU577" s="240" t="s">
        <v>86</v>
      </c>
      <c r="AY577" s="18" t="s">
        <v>181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84</v>
      </c>
      <c r="BK577" s="241">
        <f>ROUND(I577*H577,2)</f>
        <v>0</v>
      </c>
      <c r="BL577" s="18" t="s">
        <v>278</v>
      </c>
      <c r="BM577" s="240" t="s">
        <v>784</v>
      </c>
    </row>
    <row r="578" s="12" customFormat="1" ht="22.8" customHeight="1">
      <c r="A578" s="12"/>
      <c r="B578" s="212"/>
      <c r="C578" s="213"/>
      <c r="D578" s="214" t="s">
        <v>77</v>
      </c>
      <c r="E578" s="226" t="s">
        <v>785</v>
      </c>
      <c r="F578" s="226" t="s">
        <v>786</v>
      </c>
      <c r="G578" s="213"/>
      <c r="H578" s="213"/>
      <c r="I578" s="216"/>
      <c r="J578" s="227">
        <f>BK578</f>
        <v>0</v>
      </c>
      <c r="K578" s="213"/>
      <c r="L578" s="218"/>
      <c r="M578" s="219"/>
      <c r="N578" s="220"/>
      <c r="O578" s="220"/>
      <c r="P578" s="221">
        <f>SUM(P579:P642)</f>
        <v>0</v>
      </c>
      <c r="Q578" s="220"/>
      <c r="R578" s="221">
        <f>SUM(R579:R642)</f>
        <v>1.5639774099999997</v>
      </c>
      <c r="S578" s="220"/>
      <c r="T578" s="222">
        <f>SUM(T579:T642)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23" t="s">
        <v>86</v>
      </c>
      <c r="AT578" s="224" t="s">
        <v>77</v>
      </c>
      <c r="AU578" s="224" t="s">
        <v>84</v>
      </c>
      <c r="AY578" s="223" t="s">
        <v>181</v>
      </c>
      <c r="BK578" s="225">
        <f>SUM(BK579:BK642)</f>
        <v>0</v>
      </c>
    </row>
    <row r="579" s="2" customFormat="1" ht="37.8" customHeight="1">
      <c r="A579" s="39"/>
      <c r="B579" s="40"/>
      <c r="C579" s="228" t="s">
        <v>787</v>
      </c>
      <c r="D579" s="228" t="s">
        <v>183</v>
      </c>
      <c r="E579" s="229" t="s">
        <v>788</v>
      </c>
      <c r="F579" s="230" t="s">
        <v>789</v>
      </c>
      <c r="G579" s="231" t="s">
        <v>186</v>
      </c>
      <c r="H579" s="232">
        <v>37.271000000000001</v>
      </c>
      <c r="I579" s="233"/>
      <c r="J579" s="234">
        <f>ROUND(I579*H579,2)</f>
        <v>0</v>
      </c>
      <c r="K579" s="235"/>
      <c r="L579" s="45"/>
      <c r="M579" s="236" t="s">
        <v>1</v>
      </c>
      <c r="N579" s="237" t="s">
        <v>43</v>
      </c>
      <c r="O579" s="92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0" t="s">
        <v>278</v>
      </c>
      <c r="AT579" s="240" t="s">
        <v>183</v>
      </c>
      <c r="AU579" s="240" t="s">
        <v>86</v>
      </c>
      <c r="AY579" s="18" t="s">
        <v>181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8" t="s">
        <v>84</v>
      </c>
      <c r="BK579" s="241">
        <f>ROUND(I579*H579,2)</f>
        <v>0</v>
      </c>
      <c r="BL579" s="18" t="s">
        <v>278</v>
      </c>
      <c r="BM579" s="240" t="s">
        <v>790</v>
      </c>
    </row>
    <row r="580" s="14" customFormat="1">
      <c r="A580" s="14"/>
      <c r="B580" s="254"/>
      <c r="C580" s="255"/>
      <c r="D580" s="244" t="s">
        <v>189</v>
      </c>
      <c r="E580" s="256" t="s">
        <v>1</v>
      </c>
      <c r="F580" s="257" t="s">
        <v>791</v>
      </c>
      <c r="G580" s="255"/>
      <c r="H580" s="256" t="s">
        <v>1</v>
      </c>
      <c r="I580" s="258"/>
      <c r="J580" s="255"/>
      <c r="K580" s="255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189</v>
      </c>
      <c r="AU580" s="263" t="s">
        <v>86</v>
      </c>
      <c r="AV580" s="14" t="s">
        <v>84</v>
      </c>
      <c r="AW580" s="14" t="s">
        <v>33</v>
      </c>
      <c r="AX580" s="14" t="s">
        <v>78</v>
      </c>
      <c r="AY580" s="263" t="s">
        <v>181</v>
      </c>
    </row>
    <row r="581" s="14" customFormat="1">
      <c r="A581" s="14"/>
      <c r="B581" s="254"/>
      <c r="C581" s="255"/>
      <c r="D581" s="244" t="s">
        <v>189</v>
      </c>
      <c r="E581" s="256" t="s">
        <v>1</v>
      </c>
      <c r="F581" s="257" t="s">
        <v>792</v>
      </c>
      <c r="G581" s="255"/>
      <c r="H581" s="256" t="s">
        <v>1</v>
      </c>
      <c r="I581" s="258"/>
      <c r="J581" s="255"/>
      <c r="K581" s="255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189</v>
      </c>
      <c r="AU581" s="263" t="s">
        <v>86</v>
      </c>
      <c r="AV581" s="14" t="s">
        <v>84</v>
      </c>
      <c r="AW581" s="14" t="s">
        <v>33</v>
      </c>
      <c r="AX581" s="14" t="s">
        <v>78</v>
      </c>
      <c r="AY581" s="263" t="s">
        <v>181</v>
      </c>
    </row>
    <row r="582" s="14" customFormat="1">
      <c r="A582" s="14"/>
      <c r="B582" s="254"/>
      <c r="C582" s="255"/>
      <c r="D582" s="244" t="s">
        <v>189</v>
      </c>
      <c r="E582" s="256" t="s">
        <v>1</v>
      </c>
      <c r="F582" s="257" t="s">
        <v>793</v>
      </c>
      <c r="G582" s="255"/>
      <c r="H582" s="256" t="s">
        <v>1</v>
      </c>
      <c r="I582" s="258"/>
      <c r="J582" s="255"/>
      <c r="K582" s="255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189</v>
      </c>
      <c r="AU582" s="263" t="s">
        <v>86</v>
      </c>
      <c r="AV582" s="14" t="s">
        <v>84</v>
      </c>
      <c r="AW582" s="14" t="s">
        <v>33</v>
      </c>
      <c r="AX582" s="14" t="s">
        <v>78</v>
      </c>
      <c r="AY582" s="263" t="s">
        <v>181</v>
      </c>
    </row>
    <row r="583" s="13" customFormat="1">
      <c r="A583" s="13"/>
      <c r="B583" s="242"/>
      <c r="C583" s="243"/>
      <c r="D583" s="244" t="s">
        <v>189</v>
      </c>
      <c r="E583" s="245" t="s">
        <v>1</v>
      </c>
      <c r="F583" s="246" t="s">
        <v>794</v>
      </c>
      <c r="G583" s="243"/>
      <c r="H583" s="247">
        <v>32.070999999999998</v>
      </c>
      <c r="I583" s="248"/>
      <c r="J583" s="243"/>
      <c r="K583" s="243"/>
      <c r="L583" s="249"/>
      <c r="M583" s="250"/>
      <c r="N583" s="251"/>
      <c r="O583" s="251"/>
      <c r="P583" s="251"/>
      <c r="Q583" s="251"/>
      <c r="R583" s="251"/>
      <c r="S583" s="251"/>
      <c r="T583" s="25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3" t="s">
        <v>189</v>
      </c>
      <c r="AU583" s="253" t="s">
        <v>86</v>
      </c>
      <c r="AV583" s="13" t="s">
        <v>86</v>
      </c>
      <c r="AW583" s="13" t="s">
        <v>33</v>
      </c>
      <c r="AX583" s="13" t="s">
        <v>78</v>
      </c>
      <c r="AY583" s="253" t="s">
        <v>181</v>
      </c>
    </row>
    <row r="584" s="13" customFormat="1">
      <c r="A584" s="13"/>
      <c r="B584" s="242"/>
      <c r="C584" s="243"/>
      <c r="D584" s="244" t="s">
        <v>189</v>
      </c>
      <c r="E584" s="245" t="s">
        <v>1</v>
      </c>
      <c r="F584" s="246" t="s">
        <v>795</v>
      </c>
      <c r="G584" s="243"/>
      <c r="H584" s="247">
        <v>5.2000000000000002</v>
      </c>
      <c r="I584" s="248"/>
      <c r="J584" s="243"/>
      <c r="K584" s="243"/>
      <c r="L584" s="249"/>
      <c r="M584" s="250"/>
      <c r="N584" s="251"/>
      <c r="O584" s="251"/>
      <c r="P584" s="251"/>
      <c r="Q584" s="251"/>
      <c r="R584" s="251"/>
      <c r="S584" s="251"/>
      <c r="T584" s="25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3" t="s">
        <v>189</v>
      </c>
      <c r="AU584" s="253" t="s">
        <v>86</v>
      </c>
      <c r="AV584" s="13" t="s">
        <v>86</v>
      </c>
      <c r="AW584" s="13" t="s">
        <v>33</v>
      </c>
      <c r="AX584" s="13" t="s">
        <v>78</v>
      </c>
      <c r="AY584" s="253" t="s">
        <v>181</v>
      </c>
    </row>
    <row r="585" s="2" customFormat="1" ht="16.5" customHeight="1">
      <c r="A585" s="39"/>
      <c r="B585" s="40"/>
      <c r="C585" s="228" t="s">
        <v>674</v>
      </c>
      <c r="D585" s="228" t="s">
        <v>183</v>
      </c>
      <c r="E585" s="229" t="s">
        <v>796</v>
      </c>
      <c r="F585" s="230" t="s">
        <v>797</v>
      </c>
      <c r="G585" s="231" t="s">
        <v>186</v>
      </c>
      <c r="H585" s="232">
        <v>28.754999999999999</v>
      </c>
      <c r="I585" s="233"/>
      <c r="J585" s="234">
        <f>ROUND(I585*H585,2)</f>
        <v>0</v>
      </c>
      <c r="K585" s="235"/>
      <c r="L585" s="45"/>
      <c r="M585" s="236" t="s">
        <v>1</v>
      </c>
      <c r="N585" s="237" t="s">
        <v>43</v>
      </c>
      <c r="O585" s="92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278</v>
      </c>
      <c r="AT585" s="240" t="s">
        <v>183</v>
      </c>
      <c r="AU585" s="240" t="s">
        <v>86</v>
      </c>
      <c r="AY585" s="18" t="s">
        <v>181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84</v>
      </c>
      <c r="BK585" s="241">
        <f>ROUND(I585*H585,2)</f>
        <v>0</v>
      </c>
      <c r="BL585" s="18" t="s">
        <v>278</v>
      </c>
      <c r="BM585" s="240" t="s">
        <v>798</v>
      </c>
    </row>
    <row r="586" s="14" customFormat="1">
      <c r="A586" s="14"/>
      <c r="B586" s="254"/>
      <c r="C586" s="255"/>
      <c r="D586" s="244" t="s">
        <v>189</v>
      </c>
      <c r="E586" s="256" t="s">
        <v>1</v>
      </c>
      <c r="F586" s="257" t="s">
        <v>793</v>
      </c>
      <c r="G586" s="255"/>
      <c r="H586" s="256" t="s">
        <v>1</v>
      </c>
      <c r="I586" s="258"/>
      <c r="J586" s="255"/>
      <c r="K586" s="255"/>
      <c r="L586" s="259"/>
      <c r="M586" s="260"/>
      <c r="N586" s="261"/>
      <c r="O586" s="261"/>
      <c r="P586" s="261"/>
      <c r="Q586" s="261"/>
      <c r="R586" s="261"/>
      <c r="S586" s="261"/>
      <c r="T586" s="26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3" t="s">
        <v>189</v>
      </c>
      <c r="AU586" s="263" t="s">
        <v>86</v>
      </c>
      <c r="AV586" s="14" t="s">
        <v>84</v>
      </c>
      <c r="AW586" s="14" t="s">
        <v>33</v>
      </c>
      <c r="AX586" s="14" t="s">
        <v>78</v>
      </c>
      <c r="AY586" s="263" t="s">
        <v>181</v>
      </c>
    </row>
    <row r="587" s="13" customFormat="1">
      <c r="A587" s="13"/>
      <c r="B587" s="242"/>
      <c r="C587" s="243"/>
      <c r="D587" s="244" t="s">
        <v>189</v>
      </c>
      <c r="E587" s="245" t="s">
        <v>1</v>
      </c>
      <c r="F587" s="246" t="s">
        <v>799</v>
      </c>
      <c r="G587" s="243"/>
      <c r="H587" s="247">
        <v>28.754999999999999</v>
      </c>
      <c r="I587" s="248"/>
      <c r="J587" s="243"/>
      <c r="K587" s="243"/>
      <c r="L587" s="249"/>
      <c r="M587" s="250"/>
      <c r="N587" s="251"/>
      <c r="O587" s="251"/>
      <c r="P587" s="251"/>
      <c r="Q587" s="251"/>
      <c r="R587" s="251"/>
      <c r="S587" s="251"/>
      <c r="T587" s="25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3" t="s">
        <v>189</v>
      </c>
      <c r="AU587" s="253" t="s">
        <v>86</v>
      </c>
      <c r="AV587" s="13" t="s">
        <v>86</v>
      </c>
      <c r="AW587" s="13" t="s">
        <v>33</v>
      </c>
      <c r="AX587" s="13" t="s">
        <v>84</v>
      </c>
      <c r="AY587" s="253" t="s">
        <v>181</v>
      </c>
    </row>
    <row r="588" s="2" customFormat="1" ht="24.15" customHeight="1">
      <c r="A588" s="39"/>
      <c r="B588" s="40"/>
      <c r="C588" s="275" t="s">
        <v>720</v>
      </c>
      <c r="D588" s="275" t="s">
        <v>363</v>
      </c>
      <c r="E588" s="276" t="s">
        <v>800</v>
      </c>
      <c r="F588" s="277" t="s">
        <v>801</v>
      </c>
      <c r="G588" s="278" t="s">
        <v>186</v>
      </c>
      <c r="H588" s="279">
        <v>31.702999999999999</v>
      </c>
      <c r="I588" s="280"/>
      <c r="J588" s="281">
        <f>ROUND(I588*H588,2)</f>
        <v>0</v>
      </c>
      <c r="K588" s="282"/>
      <c r="L588" s="283"/>
      <c r="M588" s="284" t="s">
        <v>1</v>
      </c>
      <c r="N588" s="285" t="s">
        <v>43</v>
      </c>
      <c r="O588" s="92"/>
      <c r="P588" s="238">
        <f>O588*H588</f>
        <v>0</v>
      </c>
      <c r="Q588" s="238">
        <v>0.00080000000000000004</v>
      </c>
      <c r="R588" s="238">
        <f>Q588*H588</f>
        <v>0.0253624</v>
      </c>
      <c r="S588" s="238">
        <v>0</v>
      </c>
      <c r="T588" s="23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0" t="s">
        <v>369</v>
      </c>
      <c r="AT588" s="240" t="s">
        <v>363</v>
      </c>
      <c r="AU588" s="240" t="s">
        <v>86</v>
      </c>
      <c r="AY588" s="18" t="s">
        <v>181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8" t="s">
        <v>84</v>
      </c>
      <c r="BK588" s="241">
        <f>ROUND(I588*H588,2)</f>
        <v>0</v>
      </c>
      <c r="BL588" s="18" t="s">
        <v>278</v>
      </c>
      <c r="BM588" s="240" t="s">
        <v>802</v>
      </c>
    </row>
    <row r="589" s="14" customFormat="1">
      <c r="A589" s="14"/>
      <c r="B589" s="254"/>
      <c r="C589" s="255"/>
      <c r="D589" s="244" t="s">
        <v>189</v>
      </c>
      <c r="E589" s="256" t="s">
        <v>1</v>
      </c>
      <c r="F589" s="257" t="s">
        <v>793</v>
      </c>
      <c r="G589" s="255"/>
      <c r="H589" s="256" t="s">
        <v>1</v>
      </c>
      <c r="I589" s="258"/>
      <c r="J589" s="255"/>
      <c r="K589" s="255"/>
      <c r="L589" s="259"/>
      <c r="M589" s="260"/>
      <c r="N589" s="261"/>
      <c r="O589" s="261"/>
      <c r="P589" s="261"/>
      <c r="Q589" s="261"/>
      <c r="R589" s="261"/>
      <c r="S589" s="261"/>
      <c r="T589" s="26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3" t="s">
        <v>189</v>
      </c>
      <c r="AU589" s="263" t="s">
        <v>86</v>
      </c>
      <c r="AV589" s="14" t="s">
        <v>84</v>
      </c>
      <c r="AW589" s="14" t="s">
        <v>33</v>
      </c>
      <c r="AX589" s="14" t="s">
        <v>78</v>
      </c>
      <c r="AY589" s="263" t="s">
        <v>181</v>
      </c>
    </row>
    <row r="590" s="13" customFormat="1">
      <c r="A590" s="13"/>
      <c r="B590" s="242"/>
      <c r="C590" s="243"/>
      <c r="D590" s="244" t="s">
        <v>189</v>
      </c>
      <c r="E590" s="245" t="s">
        <v>1</v>
      </c>
      <c r="F590" s="246" t="s">
        <v>803</v>
      </c>
      <c r="G590" s="243"/>
      <c r="H590" s="247">
        <v>31.702999999999999</v>
      </c>
      <c r="I590" s="248"/>
      <c r="J590" s="243"/>
      <c r="K590" s="243"/>
      <c r="L590" s="249"/>
      <c r="M590" s="250"/>
      <c r="N590" s="251"/>
      <c r="O590" s="251"/>
      <c r="P590" s="251"/>
      <c r="Q590" s="251"/>
      <c r="R590" s="251"/>
      <c r="S590" s="251"/>
      <c r="T590" s="25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3" t="s">
        <v>189</v>
      </c>
      <c r="AU590" s="253" t="s">
        <v>86</v>
      </c>
      <c r="AV590" s="13" t="s">
        <v>86</v>
      </c>
      <c r="AW590" s="13" t="s">
        <v>33</v>
      </c>
      <c r="AX590" s="13" t="s">
        <v>84</v>
      </c>
      <c r="AY590" s="253" t="s">
        <v>181</v>
      </c>
    </row>
    <row r="591" s="2" customFormat="1" ht="16.5" customHeight="1">
      <c r="A591" s="39"/>
      <c r="B591" s="40"/>
      <c r="C591" s="228" t="s">
        <v>804</v>
      </c>
      <c r="D591" s="228" t="s">
        <v>183</v>
      </c>
      <c r="E591" s="229" t="s">
        <v>805</v>
      </c>
      <c r="F591" s="230" t="s">
        <v>806</v>
      </c>
      <c r="G591" s="231" t="s">
        <v>186</v>
      </c>
      <c r="H591" s="232">
        <v>28.754999999999999</v>
      </c>
      <c r="I591" s="233"/>
      <c r="J591" s="234">
        <f>ROUND(I591*H591,2)</f>
        <v>0</v>
      </c>
      <c r="K591" s="235"/>
      <c r="L591" s="45"/>
      <c r="M591" s="236" t="s">
        <v>1</v>
      </c>
      <c r="N591" s="237" t="s">
        <v>43</v>
      </c>
      <c r="O591" s="92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0" t="s">
        <v>278</v>
      </c>
      <c r="AT591" s="240" t="s">
        <v>183</v>
      </c>
      <c r="AU591" s="240" t="s">
        <v>86</v>
      </c>
      <c r="AY591" s="18" t="s">
        <v>181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84</v>
      </c>
      <c r="BK591" s="241">
        <f>ROUND(I591*H591,2)</f>
        <v>0</v>
      </c>
      <c r="BL591" s="18" t="s">
        <v>278</v>
      </c>
      <c r="BM591" s="240" t="s">
        <v>807</v>
      </c>
    </row>
    <row r="592" s="14" customFormat="1">
      <c r="A592" s="14"/>
      <c r="B592" s="254"/>
      <c r="C592" s="255"/>
      <c r="D592" s="244" t="s">
        <v>189</v>
      </c>
      <c r="E592" s="256" t="s">
        <v>1</v>
      </c>
      <c r="F592" s="257" t="s">
        <v>793</v>
      </c>
      <c r="G592" s="255"/>
      <c r="H592" s="256" t="s">
        <v>1</v>
      </c>
      <c r="I592" s="258"/>
      <c r="J592" s="255"/>
      <c r="K592" s="255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189</v>
      </c>
      <c r="AU592" s="263" t="s">
        <v>86</v>
      </c>
      <c r="AV592" s="14" t="s">
        <v>84</v>
      </c>
      <c r="AW592" s="14" t="s">
        <v>33</v>
      </c>
      <c r="AX592" s="14" t="s">
        <v>78</v>
      </c>
      <c r="AY592" s="263" t="s">
        <v>181</v>
      </c>
    </row>
    <row r="593" s="13" customFormat="1">
      <c r="A593" s="13"/>
      <c r="B593" s="242"/>
      <c r="C593" s="243"/>
      <c r="D593" s="244" t="s">
        <v>189</v>
      </c>
      <c r="E593" s="245" t="s">
        <v>1</v>
      </c>
      <c r="F593" s="246" t="s">
        <v>799</v>
      </c>
      <c r="G593" s="243"/>
      <c r="H593" s="247">
        <v>28.754999999999999</v>
      </c>
      <c r="I593" s="248"/>
      <c r="J593" s="243"/>
      <c r="K593" s="243"/>
      <c r="L593" s="249"/>
      <c r="M593" s="250"/>
      <c r="N593" s="251"/>
      <c r="O593" s="251"/>
      <c r="P593" s="251"/>
      <c r="Q593" s="251"/>
      <c r="R593" s="251"/>
      <c r="S593" s="251"/>
      <c r="T593" s="25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3" t="s">
        <v>189</v>
      </c>
      <c r="AU593" s="253" t="s">
        <v>86</v>
      </c>
      <c r="AV593" s="13" t="s">
        <v>86</v>
      </c>
      <c r="AW593" s="13" t="s">
        <v>33</v>
      </c>
      <c r="AX593" s="13" t="s">
        <v>84</v>
      </c>
      <c r="AY593" s="253" t="s">
        <v>181</v>
      </c>
    </row>
    <row r="594" s="2" customFormat="1" ht="16.5" customHeight="1">
      <c r="A594" s="39"/>
      <c r="B594" s="40"/>
      <c r="C594" s="275" t="s">
        <v>808</v>
      </c>
      <c r="D594" s="275" t="s">
        <v>363</v>
      </c>
      <c r="E594" s="276" t="s">
        <v>809</v>
      </c>
      <c r="F594" s="277" t="s">
        <v>810</v>
      </c>
      <c r="G594" s="278" t="s">
        <v>186</v>
      </c>
      <c r="H594" s="279">
        <v>31.631</v>
      </c>
      <c r="I594" s="280"/>
      <c r="J594" s="281">
        <f>ROUND(I594*H594,2)</f>
        <v>0</v>
      </c>
      <c r="K594" s="282"/>
      <c r="L594" s="283"/>
      <c r="M594" s="284" t="s">
        <v>1</v>
      </c>
      <c r="N594" s="285" t="s">
        <v>43</v>
      </c>
      <c r="O594" s="92"/>
      <c r="P594" s="238">
        <f>O594*H594</f>
        <v>0</v>
      </c>
      <c r="Q594" s="238">
        <v>0.00012999999999999999</v>
      </c>
      <c r="R594" s="238">
        <f>Q594*H594</f>
        <v>0.00411203</v>
      </c>
      <c r="S594" s="238">
        <v>0</v>
      </c>
      <c r="T594" s="23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0" t="s">
        <v>369</v>
      </c>
      <c r="AT594" s="240" t="s">
        <v>363</v>
      </c>
      <c r="AU594" s="240" t="s">
        <v>86</v>
      </c>
      <c r="AY594" s="18" t="s">
        <v>181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8" t="s">
        <v>84</v>
      </c>
      <c r="BK594" s="241">
        <f>ROUND(I594*H594,2)</f>
        <v>0</v>
      </c>
      <c r="BL594" s="18" t="s">
        <v>278</v>
      </c>
      <c r="BM594" s="240" t="s">
        <v>811</v>
      </c>
    </row>
    <row r="595" s="14" customFormat="1">
      <c r="A595" s="14"/>
      <c r="B595" s="254"/>
      <c r="C595" s="255"/>
      <c r="D595" s="244" t="s">
        <v>189</v>
      </c>
      <c r="E595" s="256" t="s">
        <v>1</v>
      </c>
      <c r="F595" s="257" t="s">
        <v>793</v>
      </c>
      <c r="G595" s="255"/>
      <c r="H595" s="256" t="s">
        <v>1</v>
      </c>
      <c r="I595" s="258"/>
      <c r="J595" s="255"/>
      <c r="K595" s="255"/>
      <c r="L595" s="259"/>
      <c r="M595" s="260"/>
      <c r="N595" s="261"/>
      <c r="O595" s="261"/>
      <c r="P595" s="261"/>
      <c r="Q595" s="261"/>
      <c r="R595" s="261"/>
      <c r="S595" s="261"/>
      <c r="T595" s="26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3" t="s">
        <v>189</v>
      </c>
      <c r="AU595" s="263" t="s">
        <v>86</v>
      </c>
      <c r="AV595" s="14" t="s">
        <v>84</v>
      </c>
      <c r="AW595" s="14" t="s">
        <v>33</v>
      </c>
      <c r="AX595" s="14" t="s">
        <v>78</v>
      </c>
      <c r="AY595" s="263" t="s">
        <v>181</v>
      </c>
    </row>
    <row r="596" s="13" customFormat="1">
      <c r="A596" s="13"/>
      <c r="B596" s="242"/>
      <c r="C596" s="243"/>
      <c r="D596" s="244" t="s">
        <v>189</v>
      </c>
      <c r="E596" s="245" t="s">
        <v>1</v>
      </c>
      <c r="F596" s="246" t="s">
        <v>812</v>
      </c>
      <c r="G596" s="243"/>
      <c r="H596" s="247">
        <v>31.631</v>
      </c>
      <c r="I596" s="248"/>
      <c r="J596" s="243"/>
      <c r="K596" s="243"/>
      <c r="L596" s="249"/>
      <c r="M596" s="250"/>
      <c r="N596" s="251"/>
      <c r="O596" s="251"/>
      <c r="P596" s="251"/>
      <c r="Q596" s="251"/>
      <c r="R596" s="251"/>
      <c r="S596" s="251"/>
      <c r="T596" s="25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3" t="s">
        <v>189</v>
      </c>
      <c r="AU596" s="253" t="s">
        <v>86</v>
      </c>
      <c r="AV596" s="13" t="s">
        <v>86</v>
      </c>
      <c r="AW596" s="13" t="s">
        <v>33</v>
      </c>
      <c r="AX596" s="13" t="s">
        <v>84</v>
      </c>
      <c r="AY596" s="253" t="s">
        <v>181</v>
      </c>
    </row>
    <row r="597" s="2" customFormat="1" ht="21.75" customHeight="1">
      <c r="A597" s="39"/>
      <c r="B597" s="40"/>
      <c r="C597" s="228" t="s">
        <v>813</v>
      </c>
      <c r="D597" s="228" t="s">
        <v>183</v>
      </c>
      <c r="E597" s="229" t="s">
        <v>814</v>
      </c>
      <c r="F597" s="230" t="s">
        <v>815</v>
      </c>
      <c r="G597" s="231" t="s">
        <v>186</v>
      </c>
      <c r="H597" s="232">
        <v>28.754999999999999</v>
      </c>
      <c r="I597" s="233"/>
      <c r="J597" s="234">
        <f>ROUND(I597*H597,2)</f>
        <v>0</v>
      </c>
      <c r="K597" s="235"/>
      <c r="L597" s="45"/>
      <c r="M597" s="236" t="s">
        <v>1</v>
      </c>
      <c r="N597" s="237" t="s">
        <v>43</v>
      </c>
      <c r="O597" s="92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0" t="s">
        <v>278</v>
      </c>
      <c r="AT597" s="240" t="s">
        <v>183</v>
      </c>
      <c r="AU597" s="240" t="s">
        <v>86</v>
      </c>
      <c r="AY597" s="18" t="s">
        <v>181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84</v>
      </c>
      <c r="BK597" s="241">
        <f>ROUND(I597*H597,2)</f>
        <v>0</v>
      </c>
      <c r="BL597" s="18" t="s">
        <v>278</v>
      </c>
      <c r="BM597" s="240" t="s">
        <v>816</v>
      </c>
    </row>
    <row r="598" s="14" customFormat="1">
      <c r="A598" s="14"/>
      <c r="B598" s="254"/>
      <c r="C598" s="255"/>
      <c r="D598" s="244" t="s">
        <v>189</v>
      </c>
      <c r="E598" s="256" t="s">
        <v>1</v>
      </c>
      <c r="F598" s="257" t="s">
        <v>793</v>
      </c>
      <c r="G598" s="255"/>
      <c r="H598" s="256" t="s">
        <v>1</v>
      </c>
      <c r="I598" s="258"/>
      <c r="J598" s="255"/>
      <c r="K598" s="255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189</v>
      </c>
      <c r="AU598" s="263" t="s">
        <v>86</v>
      </c>
      <c r="AV598" s="14" t="s">
        <v>84</v>
      </c>
      <c r="AW598" s="14" t="s">
        <v>33</v>
      </c>
      <c r="AX598" s="14" t="s">
        <v>78</v>
      </c>
      <c r="AY598" s="263" t="s">
        <v>181</v>
      </c>
    </row>
    <row r="599" s="13" customFormat="1">
      <c r="A599" s="13"/>
      <c r="B599" s="242"/>
      <c r="C599" s="243"/>
      <c r="D599" s="244" t="s">
        <v>189</v>
      </c>
      <c r="E599" s="245" t="s">
        <v>1</v>
      </c>
      <c r="F599" s="246" t="s">
        <v>799</v>
      </c>
      <c r="G599" s="243"/>
      <c r="H599" s="247">
        <v>28.754999999999999</v>
      </c>
      <c r="I599" s="248"/>
      <c r="J599" s="243"/>
      <c r="K599" s="243"/>
      <c r="L599" s="249"/>
      <c r="M599" s="250"/>
      <c r="N599" s="251"/>
      <c r="O599" s="251"/>
      <c r="P599" s="251"/>
      <c r="Q599" s="251"/>
      <c r="R599" s="251"/>
      <c r="S599" s="251"/>
      <c r="T599" s="25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3" t="s">
        <v>189</v>
      </c>
      <c r="AU599" s="253" t="s">
        <v>86</v>
      </c>
      <c r="AV599" s="13" t="s">
        <v>86</v>
      </c>
      <c r="AW599" s="13" t="s">
        <v>33</v>
      </c>
      <c r="AX599" s="13" t="s">
        <v>84</v>
      </c>
      <c r="AY599" s="253" t="s">
        <v>181</v>
      </c>
    </row>
    <row r="600" s="2" customFormat="1" ht="16.5" customHeight="1">
      <c r="A600" s="39"/>
      <c r="B600" s="40"/>
      <c r="C600" s="275" t="s">
        <v>817</v>
      </c>
      <c r="D600" s="275" t="s">
        <v>363</v>
      </c>
      <c r="E600" s="276" t="s">
        <v>818</v>
      </c>
      <c r="F600" s="277" t="s">
        <v>819</v>
      </c>
      <c r="G600" s="278" t="s">
        <v>193</v>
      </c>
      <c r="H600" s="279">
        <v>2.1139999999999999</v>
      </c>
      <c r="I600" s="280"/>
      <c r="J600" s="281">
        <f>ROUND(I600*H600,2)</f>
        <v>0</v>
      </c>
      <c r="K600" s="282"/>
      <c r="L600" s="283"/>
      <c r="M600" s="284" t="s">
        <v>1</v>
      </c>
      <c r="N600" s="285" t="s">
        <v>43</v>
      </c>
      <c r="O600" s="92"/>
      <c r="P600" s="238">
        <f>O600*H600</f>
        <v>0</v>
      </c>
      <c r="Q600" s="238">
        <v>0.5</v>
      </c>
      <c r="R600" s="238">
        <f>Q600*H600</f>
        <v>1.0569999999999999</v>
      </c>
      <c r="S600" s="238">
        <v>0</v>
      </c>
      <c r="T600" s="23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0" t="s">
        <v>369</v>
      </c>
      <c r="AT600" s="240" t="s">
        <v>363</v>
      </c>
      <c r="AU600" s="240" t="s">
        <v>86</v>
      </c>
      <c r="AY600" s="18" t="s">
        <v>181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8" t="s">
        <v>84</v>
      </c>
      <c r="BK600" s="241">
        <f>ROUND(I600*H600,2)</f>
        <v>0</v>
      </c>
      <c r="BL600" s="18" t="s">
        <v>278</v>
      </c>
      <c r="BM600" s="240" t="s">
        <v>820</v>
      </c>
    </row>
    <row r="601" s="14" customFormat="1">
      <c r="A601" s="14"/>
      <c r="B601" s="254"/>
      <c r="C601" s="255"/>
      <c r="D601" s="244" t="s">
        <v>189</v>
      </c>
      <c r="E601" s="256" t="s">
        <v>1</v>
      </c>
      <c r="F601" s="257" t="s">
        <v>793</v>
      </c>
      <c r="G601" s="255"/>
      <c r="H601" s="256" t="s">
        <v>1</v>
      </c>
      <c r="I601" s="258"/>
      <c r="J601" s="255"/>
      <c r="K601" s="255"/>
      <c r="L601" s="259"/>
      <c r="M601" s="260"/>
      <c r="N601" s="261"/>
      <c r="O601" s="261"/>
      <c r="P601" s="261"/>
      <c r="Q601" s="261"/>
      <c r="R601" s="261"/>
      <c r="S601" s="261"/>
      <c r="T601" s="26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3" t="s">
        <v>189</v>
      </c>
      <c r="AU601" s="263" t="s">
        <v>86</v>
      </c>
      <c r="AV601" s="14" t="s">
        <v>84</v>
      </c>
      <c r="AW601" s="14" t="s">
        <v>33</v>
      </c>
      <c r="AX601" s="14" t="s">
        <v>78</v>
      </c>
      <c r="AY601" s="263" t="s">
        <v>181</v>
      </c>
    </row>
    <row r="602" s="13" customFormat="1">
      <c r="A602" s="13"/>
      <c r="B602" s="242"/>
      <c r="C602" s="243"/>
      <c r="D602" s="244" t="s">
        <v>189</v>
      </c>
      <c r="E602" s="245" t="s">
        <v>1</v>
      </c>
      <c r="F602" s="246" t="s">
        <v>821</v>
      </c>
      <c r="G602" s="243"/>
      <c r="H602" s="247">
        <v>2.1139999999999999</v>
      </c>
      <c r="I602" s="248"/>
      <c r="J602" s="243"/>
      <c r="K602" s="243"/>
      <c r="L602" s="249"/>
      <c r="M602" s="250"/>
      <c r="N602" s="251"/>
      <c r="O602" s="251"/>
      <c r="P602" s="251"/>
      <c r="Q602" s="251"/>
      <c r="R602" s="251"/>
      <c r="S602" s="251"/>
      <c r="T602" s="25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3" t="s">
        <v>189</v>
      </c>
      <c r="AU602" s="253" t="s">
        <v>86</v>
      </c>
      <c r="AV602" s="13" t="s">
        <v>86</v>
      </c>
      <c r="AW602" s="13" t="s">
        <v>33</v>
      </c>
      <c r="AX602" s="13" t="s">
        <v>84</v>
      </c>
      <c r="AY602" s="253" t="s">
        <v>181</v>
      </c>
    </row>
    <row r="603" s="2" customFormat="1" ht="16.5" customHeight="1">
      <c r="A603" s="39"/>
      <c r="B603" s="40"/>
      <c r="C603" s="228" t="s">
        <v>822</v>
      </c>
      <c r="D603" s="228" t="s">
        <v>183</v>
      </c>
      <c r="E603" s="229" t="s">
        <v>823</v>
      </c>
      <c r="F603" s="230" t="s">
        <v>824</v>
      </c>
      <c r="G603" s="231" t="s">
        <v>186</v>
      </c>
      <c r="H603" s="232">
        <v>28.754999999999999</v>
      </c>
      <c r="I603" s="233"/>
      <c r="J603" s="234">
        <f>ROUND(I603*H603,2)</f>
        <v>0</v>
      </c>
      <c r="K603" s="235"/>
      <c r="L603" s="45"/>
      <c r="M603" s="236" t="s">
        <v>1</v>
      </c>
      <c r="N603" s="237" t="s">
        <v>43</v>
      </c>
      <c r="O603" s="92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0" t="s">
        <v>278</v>
      </c>
      <c r="AT603" s="240" t="s">
        <v>183</v>
      </c>
      <c r="AU603" s="240" t="s">
        <v>86</v>
      </c>
      <c r="AY603" s="18" t="s">
        <v>181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84</v>
      </c>
      <c r="BK603" s="241">
        <f>ROUND(I603*H603,2)</f>
        <v>0</v>
      </c>
      <c r="BL603" s="18" t="s">
        <v>278</v>
      </c>
      <c r="BM603" s="240" t="s">
        <v>825</v>
      </c>
    </row>
    <row r="604" s="14" customFormat="1">
      <c r="A604" s="14"/>
      <c r="B604" s="254"/>
      <c r="C604" s="255"/>
      <c r="D604" s="244" t="s">
        <v>189</v>
      </c>
      <c r="E604" s="256" t="s">
        <v>1</v>
      </c>
      <c r="F604" s="257" t="s">
        <v>793</v>
      </c>
      <c r="G604" s="255"/>
      <c r="H604" s="256" t="s">
        <v>1</v>
      </c>
      <c r="I604" s="258"/>
      <c r="J604" s="255"/>
      <c r="K604" s="255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189</v>
      </c>
      <c r="AU604" s="263" t="s">
        <v>86</v>
      </c>
      <c r="AV604" s="14" t="s">
        <v>84</v>
      </c>
      <c r="AW604" s="14" t="s">
        <v>33</v>
      </c>
      <c r="AX604" s="14" t="s">
        <v>78</v>
      </c>
      <c r="AY604" s="263" t="s">
        <v>181</v>
      </c>
    </row>
    <row r="605" s="13" customFormat="1">
      <c r="A605" s="13"/>
      <c r="B605" s="242"/>
      <c r="C605" s="243"/>
      <c r="D605" s="244" t="s">
        <v>189</v>
      </c>
      <c r="E605" s="245" t="s">
        <v>1</v>
      </c>
      <c r="F605" s="246" t="s">
        <v>799</v>
      </c>
      <c r="G605" s="243"/>
      <c r="H605" s="247">
        <v>28.754999999999999</v>
      </c>
      <c r="I605" s="248"/>
      <c r="J605" s="243"/>
      <c r="K605" s="243"/>
      <c r="L605" s="249"/>
      <c r="M605" s="250"/>
      <c r="N605" s="251"/>
      <c r="O605" s="251"/>
      <c r="P605" s="251"/>
      <c r="Q605" s="251"/>
      <c r="R605" s="251"/>
      <c r="S605" s="251"/>
      <c r="T605" s="25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3" t="s">
        <v>189</v>
      </c>
      <c r="AU605" s="253" t="s">
        <v>86</v>
      </c>
      <c r="AV605" s="13" t="s">
        <v>86</v>
      </c>
      <c r="AW605" s="13" t="s">
        <v>33</v>
      </c>
      <c r="AX605" s="13" t="s">
        <v>84</v>
      </c>
      <c r="AY605" s="253" t="s">
        <v>181</v>
      </c>
    </row>
    <row r="606" s="2" customFormat="1" ht="24.15" customHeight="1">
      <c r="A606" s="39"/>
      <c r="B606" s="40"/>
      <c r="C606" s="275" t="s">
        <v>826</v>
      </c>
      <c r="D606" s="275" t="s">
        <v>363</v>
      </c>
      <c r="E606" s="276" t="s">
        <v>827</v>
      </c>
      <c r="F606" s="277" t="s">
        <v>828</v>
      </c>
      <c r="G606" s="278" t="s">
        <v>186</v>
      </c>
      <c r="H606" s="279">
        <v>30.193000000000001</v>
      </c>
      <c r="I606" s="280"/>
      <c r="J606" s="281">
        <f>ROUND(I606*H606,2)</f>
        <v>0</v>
      </c>
      <c r="K606" s="282"/>
      <c r="L606" s="283"/>
      <c r="M606" s="284" t="s">
        <v>1</v>
      </c>
      <c r="N606" s="285" t="s">
        <v>43</v>
      </c>
      <c r="O606" s="92"/>
      <c r="P606" s="238">
        <f>O606*H606</f>
        <v>0</v>
      </c>
      <c r="Q606" s="238">
        <v>0.0060000000000000001</v>
      </c>
      <c r="R606" s="238">
        <f>Q606*H606</f>
        <v>0.18115800000000001</v>
      </c>
      <c r="S606" s="238">
        <v>0</v>
      </c>
      <c r="T606" s="23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0" t="s">
        <v>369</v>
      </c>
      <c r="AT606" s="240" t="s">
        <v>363</v>
      </c>
      <c r="AU606" s="240" t="s">
        <v>86</v>
      </c>
      <c r="AY606" s="18" t="s">
        <v>181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8" t="s">
        <v>84</v>
      </c>
      <c r="BK606" s="241">
        <f>ROUND(I606*H606,2)</f>
        <v>0</v>
      </c>
      <c r="BL606" s="18" t="s">
        <v>278</v>
      </c>
      <c r="BM606" s="240" t="s">
        <v>829</v>
      </c>
    </row>
    <row r="607" s="14" customFormat="1">
      <c r="A607" s="14"/>
      <c r="B607" s="254"/>
      <c r="C607" s="255"/>
      <c r="D607" s="244" t="s">
        <v>189</v>
      </c>
      <c r="E607" s="256" t="s">
        <v>1</v>
      </c>
      <c r="F607" s="257" t="s">
        <v>793</v>
      </c>
      <c r="G607" s="255"/>
      <c r="H607" s="256" t="s">
        <v>1</v>
      </c>
      <c r="I607" s="258"/>
      <c r="J607" s="255"/>
      <c r="K607" s="255"/>
      <c r="L607" s="259"/>
      <c r="M607" s="260"/>
      <c r="N607" s="261"/>
      <c r="O607" s="261"/>
      <c r="P607" s="261"/>
      <c r="Q607" s="261"/>
      <c r="R607" s="261"/>
      <c r="S607" s="261"/>
      <c r="T607" s="26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3" t="s">
        <v>189</v>
      </c>
      <c r="AU607" s="263" t="s">
        <v>86</v>
      </c>
      <c r="AV607" s="14" t="s">
        <v>84</v>
      </c>
      <c r="AW607" s="14" t="s">
        <v>33</v>
      </c>
      <c r="AX607" s="14" t="s">
        <v>78</v>
      </c>
      <c r="AY607" s="263" t="s">
        <v>181</v>
      </c>
    </row>
    <row r="608" s="13" customFormat="1">
      <c r="A608" s="13"/>
      <c r="B608" s="242"/>
      <c r="C608" s="243"/>
      <c r="D608" s="244" t="s">
        <v>189</v>
      </c>
      <c r="E608" s="245" t="s">
        <v>1</v>
      </c>
      <c r="F608" s="246" t="s">
        <v>830</v>
      </c>
      <c r="G608" s="243"/>
      <c r="H608" s="247">
        <v>30.193000000000001</v>
      </c>
      <c r="I608" s="248"/>
      <c r="J608" s="243"/>
      <c r="K608" s="243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189</v>
      </c>
      <c r="AU608" s="253" t="s">
        <v>86</v>
      </c>
      <c r="AV608" s="13" t="s">
        <v>86</v>
      </c>
      <c r="AW608" s="13" t="s">
        <v>33</v>
      </c>
      <c r="AX608" s="13" t="s">
        <v>84</v>
      </c>
      <c r="AY608" s="253" t="s">
        <v>181</v>
      </c>
    </row>
    <row r="609" s="2" customFormat="1" ht="16.5" customHeight="1">
      <c r="A609" s="39"/>
      <c r="B609" s="40"/>
      <c r="C609" s="228" t="s">
        <v>831</v>
      </c>
      <c r="D609" s="228" t="s">
        <v>183</v>
      </c>
      <c r="E609" s="229" t="s">
        <v>832</v>
      </c>
      <c r="F609" s="230" t="s">
        <v>833</v>
      </c>
      <c r="G609" s="231" t="s">
        <v>186</v>
      </c>
      <c r="H609" s="232">
        <v>28.754999999999999</v>
      </c>
      <c r="I609" s="233"/>
      <c r="J609" s="234">
        <f>ROUND(I609*H609,2)</f>
        <v>0</v>
      </c>
      <c r="K609" s="235"/>
      <c r="L609" s="45"/>
      <c r="M609" s="236" t="s">
        <v>1</v>
      </c>
      <c r="N609" s="237" t="s">
        <v>43</v>
      </c>
      <c r="O609" s="92"/>
      <c r="P609" s="238">
        <f>O609*H609</f>
        <v>0</v>
      </c>
      <c r="Q609" s="238">
        <v>0</v>
      </c>
      <c r="R609" s="238">
        <f>Q609*H609</f>
        <v>0</v>
      </c>
      <c r="S609" s="238">
        <v>0</v>
      </c>
      <c r="T609" s="23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0" t="s">
        <v>278</v>
      </c>
      <c r="AT609" s="240" t="s">
        <v>183</v>
      </c>
      <c r="AU609" s="240" t="s">
        <v>86</v>
      </c>
      <c r="AY609" s="18" t="s">
        <v>181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8" t="s">
        <v>84</v>
      </c>
      <c r="BK609" s="241">
        <f>ROUND(I609*H609,2)</f>
        <v>0</v>
      </c>
      <c r="BL609" s="18" t="s">
        <v>278</v>
      </c>
      <c r="BM609" s="240" t="s">
        <v>834</v>
      </c>
    </row>
    <row r="610" s="14" customFormat="1">
      <c r="A610" s="14"/>
      <c r="B610" s="254"/>
      <c r="C610" s="255"/>
      <c r="D610" s="244" t="s">
        <v>189</v>
      </c>
      <c r="E610" s="256" t="s">
        <v>1</v>
      </c>
      <c r="F610" s="257" t="s">
        <v>793</v>
      </c>
      <c r="G610" s="255"/>
      <c r="H610" s="256" t="s">
        <v>1</v>
      </c>
      <c r="I610" s="258"/>
      <c r="J610" s="255"/>
      <c r="K610" s="255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189</v>
      </c>
      <c r="AU610" s="263" t="s">
        <v>86</v>
      </c>
      <c r="AV610" s="14" t="s">
        <v>84</v>
      </c>
      <c r="AW610" s="14" t="s">
        <v>33</v>
      </c>
      <c r="AX610" s="14" t="s">
        <v>78</v>
      </c>
      <c r="AY610" s="263" t="s">
        <v>181</v>
      </c>
    </row>
    <row r="611" s="13" customFormat="1">
      <c r="A611" s="13"/>
      <c r="B611" s="242"/>
      <c r="C611" s="243"/>
      <c r="D611" s="244" t="s">
        <v>189</v>
      </c>
      <c r="E611" s="245" t="s">
        <v>1</v>
      </c>
      <c r="F611" s="246" t="s">
        <v>799</v>
      </c>
      <c r="G611" s="243"/>
      <c r="H611" s="247">
        <v>28.754999999999999</v>
      </c>
      <c r="I611" s="248"/>
      <c r="J611" s="243"/>
      <c r="K611" s="243"/>
      <c r="L611" s="249"/>
      <c r="M611" s="250"/>
      <c r="N611" s="251"/>
      <c r="O611" s="251"/>
      <c r="P611" s="251"/>
      <c r="Q611" s="251"/>
      <c r="R611" s="251"/>
      <c r="S611" s="251"/>
      <c r="T611" s="25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3" t="s">
        <v>189</v>
      </c>
      <c r="AU611" s="253" t="s">
        <v>86</v>
      </c>
      <c r="AV611" s="13" t="s">
        <v>86</v>
      </c>
      <c r="AW611" s="13" t="s">
        <v>33</v>
      </c>
      <c r="AX611" s="13" t="s">
        <v>84</v>
      </c>
      <c r="AY611" s="253" t="s">
        <v>181</v>
      </c>
    </row>
    <row r="612" s="2" customFormat="1" ht="21.75" customHeight="1">
      <c r="A612" s="39"/>
      <c r="B612" s="40"/>
      <c r="C612" s="275" t="s">
        <v>835</v>
      </c>
      <c r="D612" s="275" t="s">
        <v>363</v>
      </c>
      <c r="E612" s="276" t="s">
        <v>836</v>
      </c>
      <c r="F612" s="277" t="s">
        <v>837</v>
      </c>
      <c r="G612" s="278" t="s">
        <v>359</v>
      </c>
      <c r="H612" s="279">
        <v>575.10199999999998</v>
      </c>
      <c r="I612" s="280"/>
      <c r="J612" s="281">
        <f>ROUND(I612*H612,2)</f>
        <v>0</v>
      </c>
      <c r="K612" s="282"/>
      <c r="L612" s="283"/>
      <c r="M612" s="284" t="s">
        <v>1</v>
      </c>
      <c r="N612" s="285" t="s">
        <v>43</v>
      </c>
      <c r="O612" s="92"/>
      <c r="P612" s="238">
        <f>O612*H612</f>
        <v>0</v>
      </c>
      <c r="Q612" s="238">
        <v>8.0000000000000007E-05</v>
      </c>
      <c r="R612" s="238">
        <f>Q612*H612</f>
        <v>0.046008159999999999</v>
      </c>
      <c r="S612" s="238">
        <v>0</v>
      </c>
      <c r="T612" s="23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0" t="s">
        <v>369</v>
      </c>
      <c r="AT612" s="240" t="s">
        <v>363</v>
      </c>
      <c r="AU612" s="240" t="s">
        <v>86</v>
      </c>
      <c r="AY612" s="18" t="s">
        <v>181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84</v>
      </c>
      <c r="BK612" s="241">
        <f>ROUND(I612*H612,2)</f>
        <v>0</v>
      </c>
      <c r="BL612" s="18" t="s">
        <v>278</v>
      </c>
      <c r="BM612" s="240" t="s">
        <v>838</v>
      </c>
    </row>
    <row r="613" s="14" customFormat="1">
      <c r="A613" s="14"/>
      <c r="B613" s="254"/>
      <c r="C613" s="255"/>
      <c r="D613" s="244" t="s">
        <v>189</v>
      </c>
      <c r="E613" s="256" t="s">
        <v>1</v>
      </c>
      <c r="F613" s="257" t="s">
        <v>793</v>
      </c>
      <c r="G613" s="255"/>
      <c r="H613" s="256" t="s">
        <v>1</v>
      </c>
      <c r="I613" s="258"/>
      <c r="J613" s="255"/>
      <c r="K613" s="255"/>
      <c r="L613" s="259"/>
      <c r="M613" s="260"/>
      <c r="N613" s="261"/>
      <c r="O613" s="261"/>
      <c r="P613" s="261"/>
      <c r="Q613" s="261"/>
      <c r="R613" s="261"/>
      <c r="S613" s="261"/>
      <c r="T613" s="26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3" t="s">
        <v>189</v>
      </c>
      <c r="AU613" s="263" t="s">
        <v>86</v>
      </c>
      <c r="AV613" s="14" t="s">
        <v>84</v>
      </c>
      <c r="AW613" s="14" t="s">
        <v>33</v>
      </c>
      <c r="AX613" s="14" t="s">
        <v>78</v>
      </c>
      <c r="AY613" s="263" t="s">
        <v>181</v>
      </c>
    </row>
    <row r="614" s="13" customFormat="1">
      <c r="A614" s="13"/>
      <c r="B614" s="242"/>
      <c r="C614" s="243"/>
      <c r="D614" s="244" t="s">
        <v>189</v>
      </c>
      <c r="E614" s="245" t="s">
        <v>1</v>
      </c>
      <c r="F614" s="246" t="s">
        <v>839</v>
      </c>
      <c r="G614" s="243"/>
      <c r="H614" s="247">
        <v>575.10199999999998</v>
      </c>
      <c r="I614" s="248"/>
      <c r="J614" s="243"/>
      <c r="K614" s="243"/>
      <c r="L614" s="249"/>
      <c r="M614" s="250"/>
      <c r="N614" s="251"/>
      <c r="O614" s="251"/>
      <c r="P614" s="251"/>
      <c r="Q614" s="251"/>
      <c r="R614" s="251"/>
      <c r="S614" s="251"/>
      <c r="T614" s="25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3" t="s">
        <v>189</v>
      </c>
      <c r="AU614" s="253" t="s">
        <v>86</v>
      </c>
      <c r="AV614" s="13" t="s">
        <v>86</v>
      </c>
      <c r="AW614" s="13" t="s">
        <v>33</v>
      </c>
      <c r="AX614" s="13" t="s">
        <v>84</v>
      </c>
      <c r="AY614" s="253" t="s">
        <v>181</v>
      </c>
    </row>
    <row r="615" s="2" customFormat="1" ht="16.5" customHeight="1">
      <c r="A615" s="39"/>
      <c r="B615" s="40"/>
      <c r="C615" s="228" t="s">
        <v>840</v>
      </c>
      <c r="D615" s="228" t="s">
        <v>183</v>
      </c>
      <c r="E615" s="229" t="s">
        <v>841</v>
      </c>
      <c r="F615" s="230" t="s">
        <v>842</v>
      </c>
      <c r="G615" s="231" t="s">
        <v>186</v>
      </c>
      <c r="H615" s="232">
        <v>28.754999999999999</v>
      </c>
      <c r="I615" s="233"/>
      <c r="J615" s="234">
        <f>ROUND(I615*H615,2)</f>
        <v>0</v>
      </c>
      <c r="K615" s="235"/>
      <c r="L615" s="45"/>
      <c r="M615" s="236" t="s">
        <v>1</v>
      </c>
      <c r="N615" s="237" t="s">
        <v>43</v>
      </c>
      <c r="O615" s="92"/>
      <c r="P615" s="238">
        <f>O615*H615</f>
        <v>0</v>
      </c>
      <c r="Q615" s="238">
        <v>0</v>
      </c>
      <c r="R615" s="238">
        <f>Q615*H615</f>
        <v>0</v>
      </c>
      <c r="S615" s="238">
        <v>0</v>
      </c>
      <c r="T615" s="23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0" t="s">
        <v>278</v>
      </c>
      <c r="AT615" s="240" t="s">
        <v>183</v>
      </c>
      <c r="AU615" s="240" t="s">
        <v>86</v>
      </c>
      <c r="AY615" s="18" t="s">
        <v>181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8" t="s">
        <v>84</v>
      </c>
      <c r="BK615" s="241">
        <f>ROUND(I615*H615,2)</f>
        <v>0</v>
      </c>
      <c r="BL615" s="18" t="s">
        <v>278</v>
      </c>
      <c r="BM615" s="240" t="s">
        <v>843</v>
      </c>
    </row>
    <row r="616" s="14" customFormat="1">
      <c r="A616" s="14"/>
      <c r="B616" s="254"/>
      <c r="C616" s="255"/>
      <c r="D616" s="244" t="s">
        <v>189</v>
      </c>
      <c r="E616" s="256" t="s">
        <v>1</v>
      </c>
      <c r="F616" s="257" t="s">
        <v>793</v>
      </c>
      <c r="G616" s="255"/>
      <c r="H616" s="256" t="s">
        <v>1</v>
      </c>
      <c r="I616" s="258"/>
      <c r="J616" s="255"/>
      <c r="K616" s="255"/>
      <c r="L616" s="259"/>
      <c r="M616" s="260"/>
      <c r="N616" s="261"/>
      <c r="O616" s="261"/>
      <c r="P616" s="261"/>
      <c r="Q616" s="261"/>
      <c r="R616" s="261"/>
      <c r="S616" s="261"/>
      <c r="T616" s="26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3" t="s">
        <v>189</v>
      </c>
      <c r="AU616" s="263" t="s">
        <v>86</v>
      </c>
      <c r="AV616" s="14" t="s">
        <v>84</v>
      </c>
      <c r="AW616" s="14" t="s">
        <v>33</v>
      </c>
      <c r="AX616" s="14" t="s">
        <v>78</v>
      </c>
      <c r="AY616" s="263" t="s">
        <v>181</v>
      </c>
    </row>
    <row r="617" s="13" customFormat="1">
      <c r="A617" s="13"/>
      <c r="B617" s="242"/>
      <c r="C617" s="243"/>
      <c r="D617" s="244" t="s">
        <v>189</v>
      </c>
      <c r="E617" s="245" t="s">
        <v>1</v>
      </c>
      <c r="F617" s="246" t="s">
        <v>799</v>
      </c>
      <c r="G617" s="243"/>
      <c r="H617" s="247">
        <v>28.754999999999999</v>
      </c>
      <c r="I617" s="248"/>
      <c r="J617" s="243"/>
      <c r="K617" s="243"/>
      <c r="L617" s="249"/>
      <c r="M617" s="250"/>
      <c r="N617" s="251"/>
      <c r="O617" s="251"/>
      <c r="P617" s="251"/>
      <c r="Q617" s="251"/>
      <c r="R617" s="251"/>
      <c r="S617" s="251"/>
      <c r="T617" s="25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3" t="s">
        <v>189</v>
      </c>
      <c r="AU617" s="253" t="s">
        <v>86</v>
      </c>
      <c r="AV617" s="13" t="s">
        <v>86</v>
      </c>
      <c r="AW617" s="13" t="s">
        <v>33</v>
      </c>
      <c r="AX617" s="13" t="s">
        <v>84</v>
      </c>
      <c r="AY617" s="253" t="s">
        <v>181</v>
      </c>
    </row>
    <row r="618" s="2" customFormat="1" ht="16.5" customHeight="1">
      <c r="A618" s="39"/>
      <c r="B618" s="40"/>
      <c r="C618" s="228" t="s">
        <v>844</v>
      </c>
      <c r="D618" s="228" t="s">
        <v>183</v>
      </c>
      <c r="E618" s="229" t="s">
        <v>845</v>
      </c>
      <c r="F618" s="230" t="s">
        <v>846</v>
      </c>
      <c r="G618" s="231" t="s">
        <v>186</v>
      </c>
      <c r="H618" s="232">
        <v>5.2000000000000002</v>
      </c>
      <c r="I618" s="233"/>
      <c r="J618" s="234">
        <f>ROUND(I618*H618,2)</f>
        <v>0</v>
      </c>
      <c r="K618" s="235"/>
      <c r="L618" s="45"/>
      <c r="M618" s="236" t="s">
        <v>1</v>
      </c>
      <c r="N618" s="237" t="s">
        <v>43</v>
      </c>
      <c r="O618" s="92"/>
      <c r="P618" s="238">
        <f>O618*H618</f>
        <v>0</v>
      </c>
      <c r="Q618" s="238">
        <v>0</v>
      </c>
      <c r="R618" s="238">
        <f>Q618*H618</f>
        <v>0</v>
      </c>
      <c r="S618" s="238">
        <v>0</v>
      </c>
      <c r="T618" s="23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0" t="s">
        <v>278</v>
      </c>
      <c r="AT618" s="240" t="s">
        <v>183</v>
      </c>
      <c r="AU618" s="240" t="s">
        <v>86</v>
      </c>
      <c r="AY618" s="18" t="s">
        <v>181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84</v>
      </c>
      <c r="BK618" s="241">
        <f>ROUND(I618*H618,2)</f>
        <v>0</v>
      </c>
      <c r="BL618" s="18" t="s">
        <v>278</v>
      </c>
      <c r="BM618" s="240" t="s">
        <v>847</v>
      </c>
    </row>
    <row r="619" s="13" customFormat="1">
      <c r="A619" s="13"/>
      <c r="B619" s="242"/>
      <c r="C619" s="243"/>
      <c r="D619" s="244" t="s">
        <v>189</v>
      </c>
      <c r="E619" s="245" t="s">
        <v>1</v>
      </c>
      <c r="F619" s="246" t="s">
        <v>848</v>
      </c>
      <c r="G619" s="243"/>
      <c r="H619" s="247">
        <v>5.2000000000000002</v>
      </c>
      <c r="I619" s="248"/>
      <c r="J619" s="243"/>
      <c r="K619" s="243"/>
      <c r="L619" s="249"/>
      <c r="M619" s="250"/>
      <c r="N619" s="251"/>
      <c r="O619" s="251"/>
      <c r="P619" s="251"/>
      <c r="Q619" s="251"/>
      <c r="R619" s="251"/>
      <c r="S619" s="251"/>
      <c r="T619" s="25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3" t="s">
        <v>189</v>
      </c>
      <c r="AU619" s="253" t="s">
        <v>86</v>
      </c>
      <c r="AV619" s="13" t="s">
        <v>86</v>
      </c>
      <c r="AW619" s="13" t="s">
        <v>33</v>
      </c>
      <c r="AX619" s="13" t="s">
        <v>84</v>
      </c>
      <c r="AY619" s="253" t="s">
        <v>181</v>
      </c>
    </row>
    <row r="620" s="2" customFormat="1" ht="16.5" customHeight="1">
      <c r="A620" s="39"/>
      <c r="B620" s="40"/>
      <c r="C620" s="275" t="s">
        <v>849</v>
      </c>
      <c r="D620" s="275" t="s">
        <v>363</v>
      </c>
      <c r="E620" s="276" t="s">
        <v>749</v>
      </c>
      <c r="F620" s="277" t="s">
        <v>750</v>
      </c>
      <c r="G620" s="278" t="s">
        <v>235</v>
      </c>
      <c r="H620" s="279">
        <v>0.010999999999999999</v>
      </c>
      <c r="I620" s="280"/>
      <c r="J620" s="281">
        <f>ROUND(I620*H620,2)</f>
        <v>0</v>
      </c>
      <c r="K620" s="282"/>
      <c r="L620" s="283"/>
      <c r="M620" s="284" t="s">
        <v>1</v>
      </c>
      <c r="N620" s="285" t="s">
        <v>43</v>
      </c>
      <c r="O620" s="92"/>
      <c r="P620" s="238">
        <f>O620*H620</f>
        <v>0</v>
      </c>
      <c r="Q620" s="238">
        <v>1</v>
      </c>
      <c r="R620" s="238">
        <f>Q620*H620</f>
        <v>0.010999999999999999</v>
      </c>
      <c r="S620" s="238">
        <v>0</v>
      </c>
      <c r="T620" s="23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0" t="s">
        <v>369</v>
      </c>
      <c r="AT620" s="240" t="s">
        <v>363</v>
      </c>
      <c r="AU620" s="240" t="s">
        <v>86</v>
      </c>
      <c r="AY620" s="18" t="s">
        <v>181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84</v>
      </c>
      <c r="BK620" s="241">
        <f>ROUND(I620*H620,2)</f>
        <v>0</v>
      </c>
      <c r="BL620" s="18" t="s">
        <v>278</v>
      </c>
      <c r="BM620" s="240" t="s">
        <v>850</v>
      </c>
    </row>
    <row r="621" s="13" customFormat="1">
      <c r="A621" s="13"/>
      <c r="B621" s="242"/>
      <c r="C621" s="243"/>
      <c r="D621" s="244" t="s">
        <v>189</v>
      </c>
      <c r="E621" s="245" t="s">
        <v>1</v>
      </c>
      <c r="F621" s="246" t="s">
        <v>851</v>
      </c>
      <c r="G621" s="243"/>
      <c r="H621" s="247">
        <v>0.0089999999999999993</v>
      </c>
      <c r="I621" s="248"/>
      <c r="J621" s="243"/>
      <c r="K621" s="243"/>
      <c r="L621" s="249"/>
      <c r="M621" s="250"/>
      <c r="N621" s="251"/>
      <c r="O621" s="251"/>
      <c r="P621" s="251"/>
      <c r="Q621" s="251"/>
      <c r="R621" s="251"/>
      <c r="S621" s="251"/>
      <c r="T621" s="25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3" t="s">
        <v>189</v>
      </c>
      <c r="AU621" s="253" t="s">
        <v>86</v>
      </c>
      <c r="AV621" s="13" t="s">
        <v>86</v>
      </c>
      <c r="AW621" s="13" t="s">
        <v>33</v>
      </c>
      <c r="AX621" s="13" t="s">
        <v>78</v>
      </c>
      <c r="AY621" s="253" t="s">
        <v>181</v>
      </c>
    </row>
    <row r="622" s="13" customFormat="1">
      <c r="A622" s="13"/>
      <c r="B622" s="242"/>
      <c r="C622" s="243"/>
      <c r="D622" s="244" t="s">
        <v>189</v>
      </c>
      <c r="E622" s="245" t="s">
        <v>1</v>
      </c>
      <c r="F622" s="246" t="s">
        <v>852</v>
      </c>
      <c r="G622" s="243"/>
      <c r="H622" s="247">
        <v>0.002</v>
      </c>
      <c r="I622" s="248"/>
      <c r="J622" s="243"/>
      <c r="K622" s="243"/>
      <c r="L622" s="249"/>
      <c r="M622" s="250"/>
      <c r="N622" s="251"/>
      <c r="O622" s="251"/>
      <c r="P622" s="251"/>
      <c r="Q622" s="251"/>
      <c r="R622" s="251"/>
      <c r="S622" s="251"/>
      <c r="T622" s="25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3" t="s">
        <v>189</v>
      </c>
      <c r="AU622" s="253" t="s">
        <v>86</v>
      </c>
      <c r="AV622" s="13" t="s">
        <v>86</v>
      </c>
      <c r="AW622" s="13" t="s">
        <v>33</v>
      </c>
      <c r="AX622" s="13" t="s">
        <v>78</v>
      </c>
      <c r="AY622" s="253" t="s">
        <v>181</v>
      </c>
    </row>
    <row r="623" s="15" customFormat="1">
      <c r="A623" s="15"/>
      <c r="B623" s="264"/>
      <c r="C623" s="265"/>
      <c r="D623" s="244" t="s">
        <v>189</v>
      </c>
      <c r="E623" s="266" t="s">
        <v>1</v>
      </c>
      <c r="F623" s="267" t="s">
        <v>206</v>
      </c>
      <c r="G623" s="265"/>
      <c r="H623" s="268">
        <v>0.010999999999999999</v>
      </c>
      <c r="I623" s="269"/>
      <c r="J623" s="265"/>
      <c r="K623" s="265"/>
      <c r="L623" s="270"/>
      <c r="M623" s="271"/>
      <c r="N623" s="272"/>
      <c r="O623" s="272"/>
      <c r="P623" s="272"/>
      <c r="Q623" s="272"/>
      <c r="R623" s="272"/>
      <c r="S623" s="272"/>
      <c r="T623" s="273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74" t="s">
        <v>189</v>
      </c>
      <c r="AU623" s="274" t="s">
        <v>86</v>
      </c>
      <c r="AV623" s="15" t="s">
        <v>187</v>
      </c>
      <c r="AW623" s="15" t="s">
        <v>33</v>
      </c>
      <c r="AX623" s="15" t="s">
        <v>84</v>
      </c>
      <c r="AY623" s="274" t="s">
        <v>181</v>
      </c>
    </row>
    <row r="624" s="2" customFormat="1" ht="16.5" customHeight="1">
      <c r="A624" s="39"/>
      <c r="B624" s="40"/>
      <c r="C624" s="228" t="s">
        <v>853</v>
      </c>
      <c r="D624" s="228" t="s">
        <v>183</v>
      </c>
      <c r="E624" s="229" t="s">
        <v>854</v>
      </c>
      <c r="F624" s="230" t="s">
        <v>855</v>
      </c>
      <c r="G624" s="231" t="s">
        <v>186</v>
      </c>
      <c r="H624" s="232">
        <v>28.754999999999999</v>
      </c>
      <c r="I624" s="233"/>
      <c r="J624" s="234">
        <f>ROUND(I624*H624,2)</f>
        <v>0</v>
      </c>
      <c r="K624" s="235"/>
      <c r="L624" s="45"/>
      <c r="M624" s="236" t="s">
        <v>1</v>
      </c>
      <c r="N624" s="237" t="s">
        <v>43</v>
      </c>
      <c r="O624" s="92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278</v>
      </c>
      <c r="AT624" s="240" t="s">
        <v>183</v>
      </c>
      <c r="AU624" s="240" t="s">
        <v>86</v>
      </c>
      <c r="AY624" s="18" t="s">
        <v>181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84</v>
      </c>
      <c r="BK624" s="241">
        <f>ROUND(I624*H624,2)</f>
        <v>0</v>
      </c>
      <c r="BL624" s="18" t="s">
        <v>278</v>
      </c>
      <c r="BM624" s="240" t="s">
        <v>856</v>
      </c>
    </row>
    <row r="625" s="14" customFormat="1">
      <c r="A625" s="14"/>
      <c r="B625" s="254"/>
      <c r="C625" s="255"/>
      <c r="D625" s="244" t="s">
        <v>189</v>
      </c>
      <c r="E625" s="256" t="s">
        <v>1</v>
      </c>
      <c r="F625" s="257" t="s">
        <v>793</v>
      </c>
      <c r="G625" s="255"/>
      <c r="H625" s="256" t="s">
        <v>1</v>
      </c>
      <c r="I625" s="258"/>
      <c r="J625" s="255"/>
      <c r="K625" s="255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189</v>
      </c>
      <c r="AU625" s="263" t="s">
        <v>86</v>
      </c>
      <c r="AV625" s="14" t="s">
        <v>84</v>
      </c>
      <c r="AW625" s="14" t="s">
        <v>33</v>
      </c>
      <c r="AX625" s="14" t="s">
        <v>78</v>
      </c>
      <c r="AY625" s="263" t="s">
        <v>181</v>
      </c>
    </row>
    <row r="626" s="13" customFormat="1">
      <c r="A626" s="13"/>
      <c r="B626" s="242"/>
      <c r="C626" s="243"/>
      <c r="D626" s="244" t="s">
        <v>189</v>
      </c>
      <c r="E626" s="245" t="s">
        <v>1</v>
      </c>
      <c r="F626" s="246" t="s">
        <v>799</v>
      </c>
      <c r="G626" s="243"/>
      <c r="H626" s="247">
        <v>28.754999999999999</v>
      </c>
      <c r="I626" s="248"/>
      <c r="J626" s="243"/>
      <c r="K626" s="243"/>
      <c r="L626" s="249"/>
      <c r="M626" s="250"/>
      <c r="N626" s="251"/>
      <c r="O626" s="251"/>
      <c r="P626" s="251"/>
      <c r="Q626" s="251"/>
      <c r="R626" s="251"/>
      <c r="S626" s="251"/>
      <c r="T626" s="25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3" t="s">
        <v>189</v>
      </c>
      <c r="AU626" s="253" t="s">
        <v>86</v>
      </c>
      <c r="AV626" s="13" t="s">
        <v>86</v>
      </c>
      <c r="AW626" s="13" t="s">
        <v>33</v>
      </c>
      <c r="AX626" s="13" t="s">
        <v>84</v>
      </c>
      <c r="AY626" s="253" t="s">
        <v>181</v>
      </c>
    </row>
    <row r="627" s="2" customFormat="1" ht="16.5" customHeight="1">
      <c r="A627" s="39"/>
      <c r="B627" s="40"/>
      <c r="C627" s="275" t="s">
        <v>857</v>
      </c>
      <c r="D627" s="275" t="s">
        <v>363</v>
      </c>
      <c r="E627" s="276" t="s">
        <v>858</v>
      </c>
      <c r="F627" s="277" t="s">
        <v>859</v>
      </c>
      <c r="G627" s="278" t="s">
        <v>186</v>
      </c>
      <c r="H627" s="279">
        <v>33.212000000000003</v>
      </c>
      <c r="I627" s="280"/>
      <c r="J627" s="281">
        <f>ROUND(I627*H627,2)</f>
        <v>0</v>
      </c>
      <c r="K627" s="282"/>
      <c r="L627" s="283"/>
      <c r="M627" s="284" t="s">
        <v>1</v>
      </c>
      <c r="N627" s="285" t="s">
        <v>43</v>
      </c>
      <c r="O627" s="92"/>
      <c r="P627" s="238">
        <f>O627*H627</f>
        <v>0</v>
      </c>
      <c r="Q627" s="238">
        <v>0.00066</v>
      </c>
      <c r="R627" s="238">
        <f>Q627*H627</f>
        <v>0.021919920000000002</v>
      </c>
      <c r="S627" s="238">
        <v>0</v>
      </c>
      <c r="T627" s="23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0" t="s">
        <v>369</v>
      </c>
      <c r="AT627" s="240" t="s">
        <v>363</v>
      </c>
      <c r="AU627" s="240" t="s">
        <v>86</v>
      </c>
      <c r="AY627" s="18" t="s">
        <v>181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84</v>
      </c>
      <c r="BK627" s="241">
        <f>ROUND(I627*H627,2)</f>
        <v>0</v>
      </c>
      <c r="BL627" s="18" t="s">
        <v>278</v>
      </c>
      <c r="BM627" s="240" t="s">
        <v>860</v>
      </c>
    </row>
    <row r="628" s="14" customFormat="1">
      <c r="A628" s="14"/>
      <c r="B628" s="254"/>
      <c r="C628" s="255"/>
      <c r="D628" s="244" t="s">
        <v>189</v>
      </c>
      <c r="E628" s="256" t="s">
        <v>1</v>
      </c>
      <c r="F628" s="257" t="s">
        <v>793</v>
      </c>
      <c r="G628" s="255"/>
      <c r="H628" s="256" t="s">
        <v>1</v>
      </c>
      <c r="I628" s="258"/>
      <c r="J628" s="255"/>
      <c r="K628" s="255"/>
      <c r="L628" s="259"/>
      <c r="M628" s="260"/>
      <c r="N628" s="261"/>
      <c r="O628" s="261"/>
      <c r="P628" s="261"/>
      <c r="Q628" s="261"/>
      <c r="R628" s="261"/>
      <c r="S628" s="261"/>
      <c r="T628" s="26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3" t="s">
        <v>189</v>
      </c>
      <c r="AU628" s="263" t="s">
        <v>86</v>
      </c>
      <c r="AV628" s="14" t="s">
        <v>84</v>
      </c>
      <c r="AW628" s="14" t="s">
        <v>33</v>
      </c>
      <c r="AX628" s="14" t="s">
        <v>78</v>
      </c>
      <c r="AY628" s="263" t="s">
        <v>181</v>
      </c>
    </row>
    <row r="629" s="13" customFormat="1">
      <c r="A629" s="13"/>
      <c r="B629" s="242"/>
      <c r="C629" s="243"/>
      <c r="D629" s="244" t="s">
        <v>189</v>
      </c>
      <c r="E629" s="245" t="s">
        <v>1</v>
      </c>
      <c r="F629" s="246" t="s">
        <v>861</v>
      </c>
      <c r="G629" s="243"/>
      <c r="H629" s="247">
        <v>33.212000000000003</v>
      </c>
      <c r="I629" s="248"/>
      <c r="J629" s="243"/>
      <c r="K629" s="243"/>
      <c r="L629" s="249"/>
      <c r="M629" s="250"/>
      <c r="N629" s="251"/>
      <c r="O629" s="251"/>
      <c r="P629" s="251"/>
      <c r="Q629" s="251"/>
      <c r="R629" s="251"/>
      <c r="S629" s="251"/>
      <c r="T629" s="25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3" t="s">
        <v>189</v>
      </c>
      <c r="AU629" s="253" t="s">
        <v>86</v>
      </c>
      <c r="AV629" s="13" t="s">
        <v>86</v>
      </c>
      <c r="AW629" s="13" t="s">
        <v>33</v>
      </c>
      <c r="AX629" s="13" t="s">
        <v>84</v>
      </c>
      <c r="AY629" s="253" t="s">
        <v>181</v>
      </c>
    </row>
    <row r="630" s="2" customFormat="1" ht="16.5" customHeight="1">
      <c r="A630" s="39"/>
      <c r="B630" s="40"/>
      <c r="C630" s="228" t="s">
        <v>862</v>
      </c>
      <c r="D630" s="228" t="s">
        <v>183</v>
      </c>
      <c r="E630" s="229" t="s">
        <v>863</v>
      </c>
      <c r="F630" s="230" t="s">
        <v>864</v>
      </c>
      <c r="G630" s="231" t="s">
        <v>186</v>
      </c>
      <c r="H630" s="232">
        <v>28.754999999999999</v>
      </c>
      <c r="I630" s="233"/>
      <c r="J630" s="234">
        <f>ROUND(I630*H630,2)</f>
        <v>0</v>
      </c>
      <c r="K630" s="235"/>
      <c r="L630" s="45"/>
      <c r="M630" s="236" t="s">
        <v>1</v>
      </c>
      <c r="N630" s="237" t="s">
        <v>43</v>
      </c>
      <c r="O630" s="92"/>
      <c r="P630" s="238">
        <f>O630*H630</f>
        <v>0</v>
      </c>
      <c r="Q630" s="238">
        <v>0.00088000000000000003</v>
      </c>
      <c r="R630" s="238">
        <f>Q630*H630</f>
        <v>0.025304400000000001</v>
      </c>
      <c r="S630" s="238">
        <v>0</v>
      </c>
      <c r="T630" s="23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0" t="s">
        <v>278</v>
      </c>
      <c r="AT630" s="240" t="s">
        <v>183</v>
      </c>
      <c r="AU630" s="240" t="s">
        <v>86</v>
      </c>
      <c r="AY630" s="18" t="s">
        <v>181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84</v>
      </c>
      <c r="BK630" s="241">
        <f>ROUND(I630*H630,2)</f>
        <v>0</v>
      </c>
      <c r="BL630" s="18" t="s">
        <v>278</v>
      </c>
      <c r="BM630" s="240" t="s">
        <v>865</v>
      </c>
    </row>
    <row r="631" s="14" customFormat="1">
      <c r="A631" s="14"/>
      <c r="B631" s="254"/>
      <c r="C631" s="255"/>
      <c r="D631" s="244" t="s">
        <v>189</v>
      </c>
      <c r="E631" s="256" t="s">
        <v>1</v>
      </c>
      <c r="F631" s="257" t="s">
        <v>866</v>
      </c>
      <c r="G631" s="255"/>
      <c r="H631" s="256" t="s">
        <v>1</v>
      </c>
      <c r="I631" s="258"/>
      <c r="J631" s="255"/>
      <c r="K631" s="255"/>
      <c r="L631" s="259"/>
      <c r="M631" s="260"/>
      <c r="N631" s="261"/>
      <c r="O631" s="261"/>
      <c r="P631" s="261"/>
      <c r="Q631" s="261"/>
      <c r="R631" s="261"/>
      <c r="S631" s="261"/>
      <c r="T631" s="26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3" t="s">
        <v>189</v>
      </c>
      <c r="AU631" s="263" t="s">
        <v>86</v>
      </c>
      <c r="AV631" s="14" t="s">
        <v>84</v>
      </c>
      <c r="AW631" s="14" t="s">
        <v>33</v>
      </c>
      <c r="AX631" s="14" t="s">
        <v>78</v>
      </c>
      <c r="AY631" s="263" t="s">
        <v>181</v>
      </c>
    </row>
    <row r="632" s="14" customFormat="1">
      <c r="A632" s="14"/>
      <c r="B632" s="254"/>
      <c r="C632" s="255"/>
      <c r="D632" s="244" t="s">
        <v>189</v>
      </c>
      <c r="E632" s="256" t="s">
        <v>1</v>
      </c>
      <c r="F632" s="257" t="s">
        <v>793</v>
      </c>
      <c r="G632" s="255"/>
      <c r="H632" s="256" t="s">
        <v>1</v>
      </c>
      <c r="I632" s="258"/>
      <c r="J632" s="255"/>
      <c r="K632" s="255"/>
      <c r="L632" s="259"/>
      <c r="M632" s="260"/>
      <c r="N632" s="261"/>
      <c r="O632" s="261"/>
      <c r="P632" s="261"/>
      <c r="Q632" s="261"/>
      <c r="R632" s="261"/>
      <c r="S632" s="261"/>
      <c r="T632" s="26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3" t="s">
        <v>189</v>
      </c>
      <c r="AU632" s="263" t="s">
        <v>86</v>
      </c>
      <c r="AV632" s="14" t="s">
        <v>84</v>
      </c>
      <c r="AW632" s="14" t="s">
        <v>33</v>
      </c>
      <c r="AX632" s="14" t="s">
        <v>78</v>
      </c>
      <c r="AY632" s="263" t="s">
        <v>181</v>
      </c>
    </row>
    <row r="633" s="13" customFormat="1">
      <c r="A633" s="13"/>
      <c r="B633" s="242"/>
      <c r="C633" s="243"/>
      <c r="D633" s="244" t="s">
        <v>189</v>
      </c>
      <c r="E633" s="245" t="s">
        <v>1</v>
      </c>
      <c r="F633" s="246" t="s">
        <v>799</v>
      </c>
      <c r="G633" s="243"/>
      <c r="H633" s="247">
        <v>28.754999999999999</v>
      </c>
      <c r="I633" s="248"/>
      <c r="J633" s="243"/>
      <c r="K633" s="243"/>
      <c r="L633" s="249"/>
      <c r="M633" s="250"/>
      <c r="N633" s="251"/>
      <c r="O633" s="251"/>
      <c r="P633" s="251"/>
      <c r="Q633" s="251"/>
      <c r="R633" s="251"/>
      <c r="S633" s="251"/>
      <c r="T633" s="25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3" t="s">
        <v>189</v>
      </c>
      <c r="AU633" s="253" t="s">
        <v>86</v>
      </c>
      <c r="AV633" s="13" t="s">
        <v>86</v>
      </c>
      <c r="AW633" s="13" t="s">
        <v>33</v>
      </c>
      <c r="AX633" s="13" t="s">
        <v>84</v>
      </c>
      <c r="AY633" s="253" t="s">
        <v>181</v>
      </c>
    </row>
    <row r="634" s="2" customFormat="1" ht="16.5" customHeight="1">
      <c r="A634" s="39"/>
      <c r="B634" s="40"/>
      <c r="C634" s="228" t="s">
        <v>867</v>
      </c>
      <c r="D634" s="228" t="s">
        <v>183</v>
      </c>
      <c r="E634" s="229" t="s">
        <v>868</v>
      </c>
      <c r="F634" s="230" t="s">
        <v>869</v>
      </c>
      <c r="G634" s="231" t="s">
        <v>186</v>
      </c>
      <c r="H634" s="232">
        <v>5.2000000000000002</v>
      </c>
      <c r="I634" s="233"/>
      <c r="J634" s="234">
        <f>ROUND(I634*H634,2)</f>
        <v>0</v>
      </c>
      <c r="K634" s="235"/>
      <c r="L634" s="45"/>
      <c r="M634" s="236" t="s">
        <v>1</v>
      </c>
      <c r="N634" s="237" t="s">
        <v>43</v>
      </c>
      <c r="O634" s="92"/>
      <c r="P634" s="238">
        <f>O634*H634</f>
        <v>0</v>
      </c>
      <c r="Q634" s="238">
        <v>0.00093999999999999997</v>
      </c>
      <c r="R634" s="238">
        <f>Q634*H634</f>
        <v>0.004888</v>
      </c>
      <c r="S634" s="238">
        <v>0</v>
      </c>
      <c r="T634" s="23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0" t="s">
        <v>278</v>
      </c>
      <c r="AT634" s="240" t="s">
        <v>183</v>
      </c>
      <c r="AU634" s="240" t="s">
        <v>86</v>
      </c>
      <c r="AY634" s="18" t="s">
        <v>181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84</v>
      </c>
      <c r="BK634" s="241">
        <f>ROUND(I634*H634,2)</f>
        <v>0</v>
      </c>
      <c r="BL634" s="18" t="s">
        <v>278</v>
      </c>
      <c r="BM634" s="240" t="s">
        <v>870</v>
      </c>
    </row>
    <row r="635" s="14" customFormat="1">
      <c r="A635" s="14"/>
      <c r="B635" s="254"/>
      <c r="C635" s="255"/>
      <c r="D635" s="244" t="s">
        <v>189</v>
      </c>
      <c r="E635" s="256" t="s">
        <v>1</v>
      </c>
      <c r="F635" s="257" t="s">
        <v>866</v>
      </c>
      <c r="G635" s="255"/>
      <c r="H635" s="256" t="s">
        <v>1</v>
      </c>
      <c r="I635" s="258"/>
      <c r="J635" s="255"/>
      <c r="K635" s="255"/>
      <c r="L635" s="259"/>
      <c r="M635" s="260"/>
      <c r="N635" s="261"/>
      <c r="O635" s="261"/>
      <c r="P635" s="261"/>
      <c r="Q635" s="261"/>
      <c r="R635" s="261"/>
      <c r="S635" s="261"/>
      <c r="T635" s="26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3" t="s">
        <v>189</v>
      </c>
      <c r="AU635" s="263" t="s">
        <v>86</v>
      </c>
      <c r="AV635" s="14" t="s">
        <v>84</v>
      </c>
      <c r="AW635" s="14" t="s">
        <v>33</v>
      </c>
      <c r="AX635" s="14" t="s">
        <v>78</v>
      </c>
      <c r="AY635" s="263" t="s">
        <v>181</v>
      </c>
    </row>
    <row r="636" s="13" customFormat="1">
      <c r="A636" s="13"/>
      <c r="B636" s="242"/>
      <c r="C636" s="243"/>
      <c r="D636" s="244" t="s">
        <v>189</v>
      </c>
      <c r="E636" s="245" t="s">
        <v>1</v>
      </c>
      <c r="F636" s="246" t="s">
        <v>848</v>
      </c>
      <c r="G636" s="243"/>
      <c r="H636" s="247">
        <v>5.2000000000000002</v>
      </c>
      <c r="I636" s="248"/>
      <c r="J636" s="243"/>
      <c r="K636" s="243"/>
      <c r="L636" s="249"/>
      <c r="M636" s="250"/>
      <c r="N636" s="251"/>
      <c r="O636" s="251"/>
      <c r="P636" s="251"/>
      <c r="Q636" s="251"/>
      <c r="R636" s="251"/>
      <c r="S636" s="251"/>
      <c r="T636" s="25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3" t="s">
        <v>189</v>
      </c>
      <c r="AU636" s="253" t="s">
        <v>86</v>
      </c>
      <c r="AV636" s="13" t="s">
        <v>86</v>
      </c>
      <c r="AW636" s="13" t="s">
        <v>33</v>
      </c>
      <c r="AX636" s="13" t="s">
        <v>84</v>
      </c>
      <c r="AY636" s="253" t="s">
        <v>181</v>
      </c>
    </row>
    <row r="637" s="2" customFormat="1" ht="24.15" customHeight="1">
      <c r="A637" s="39"/>
      <c r="B637" s="40"/>
      <c r="C637" s="275" t="s">
        <v>871</v>
      </c>
      <c r="D637" s="275" t="s">
        <v>363</v>
      </c>
      <c r="E637" s="276" t="s">
        <v>765</v>
      </c>
      <c r="F637" s="277" t="s">
        <v>766</v>
      </c>
      <c r="G637" s="278" t="s">
        <v>186</v>
      </c>
      <c r="H637" s="279">
        <v>39.835000000000001</v>
      </c>
      <c r="I637" s="280"/>
      <c r="J637" s="281">
        <f>ROUND(I637*H637,2)</f>
        <v>0</v>
      </c>
      <c r="K637" s="282"/>
      <c r="L637" s="283"/>
      <c r="M637" s="284" t="s">
        <v>1</v>
      </c>
      <c r="N637" s="285" t="s">
        <v>43</v>
      </c>
      <c r="O637" s="92"/>
      <c r="P637" s="238">
        <f>O637*H637</f>
        <v>0</v>
      </c>
      <c r="Q637" s="238">
        <v>0.0047000000000000002</v>
      </c>
      <c r="R637" s="238">
        <f>Q637*H637</f>
        <v>0.18722450000000002</v>
      </c>
      <c r="S637" s="238">
        <v>0</v>
      </c>
      <c r="T637" s="23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0" t="s">
        <v>369</v>
      </c>
      <c r="AT637" s="240" t="s">
        <v>363</v>
      </c>
      <c r="AU637" s="240" t="s">
        <v>86</v>
      </c>
      <c r="AY637" s="18" t="s">
        <v>181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84</v>
      </c>
      <c r="BK637" s="241">
        <f>ROUND(I637*H637,2)</f>
        <v>0</v>
      </c>
      <c r="BL637" s="18" t="s">
        <v>278</v>
      </c>
      <c r="BM637" s="240" t="s">
        <v>872</v>
      </c>
    </row>
    <row r="638" s="14" customFormat="1">
      <c r="A638" s="14"/>
      <c r="B638" s="254"/>
      <c r="C638" s="255"/>
      <c r="D638" s="244" t="s">
        <v>189</v>
      </c>
      <c r="E638" s="256" t="s">
        <v>1</v>
      </c>
      <c r="F638" s="257" t="s">
        <v>866</v>
      </c>
      <c r="G638" s="255"/>
      <c r="H638" s="256" t="s">
        <v>1</v>
      </c>
      <c r="I638" s="258"/>
      <c r="J638" s="255"/>
      <c r="K638" s="255"/>
      <c r="L638" s="259"/>
      <c r="M638" s="260"/>
      <c r="N638" s="261"/>
      <c r="O638" s="261"/>
      <c r="P638" s="261"/>
      <c r="Q638" s="261"/>
      <c r="R638" s="261"/>
      <c r="S638" s="261"/>
      <c r="T638" s="26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3" t="s">
        <v>189</v>
      </c>
      <c r="AU638" s="263" t="s">
        <v>86</v>
      </c>
      <c r="AV638" s="14" t="s">
        <v>84</v>
      </c>
      <c r="AW638" s="14" t="s">
        <v>33</v>
      </c>
      <c r="AX638" s="14" t="s">
        <v>78</v>
      </c>
      <c r="AY638" s="263" t="s">
        <v>181</v>
      </c>
    </row>
    <row r="639" s="13" customFormat="1">
      <c r="A639" s="13"/>
      <c r="B639" s="242"/>
      <c r="C639" s="243"/>
      <c r="D639" s="244" t="s">
        <v>189</v>
      </c>
      <c r="E639" s="245" t="s">
        <v>1</v>
      </c>
      <c r="F639" s="246" t="s">
        <v>873</v>
      </c>
      <c r="G639" s="243"/>
      <c r="H639" s="247">
        <v>33.514000000000003</v>
      </c>
      <c r="I639" s="248"/>
      <c r="J639" s="243"/>
      <c r="K639" s="243"/>
      <c r="L639" s="249"/>
      <c r="M639" s="250"/>
      <c r="N639" s="251"/>
      <c r="O639" s="251"/>
      <c r="P639" s="251"/>
      <c r="Q639" s="251"/>
      <c r="R639" s="251"/>
      <c r="S639" s="251"/>
      <c r="T639" s="25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3" t="s">
        <v>189</v>
      </c>
      <c r="AU639" s="253" t="s">
        <v>86</v>
      </c>
      <c r="AV639" s="13" t="s">
        <v>86</v>
      </c>
      <c r="AW639" s="13" t="s">
        <v>33</v>
      </c>
      <c r="AX639" s="13" t="s">
        <v>78</v>
      </c>
      <c r="AY639" s="253" t="s">
        <v>181</v>
      </c>
    </row>
    <row r="640" s="13" customFormat="1">
      <c r="A640" s="13"/>
      <c r="B640" s="242"/>
      <c r="C640" s="243"/>
      <c r="D640" s="244" t="s">
        <v>189</v>
      </c>
      <c r="E640" s="245" t="s">
        <v>1</v>
      </c>
      <c r="F640" s="246" t="s">
        <v>874</v>
      </c>
      <c r="G640" s="243"/>
      <c r="H640" s="247">
        <v>6.3209999999999997</v>
      </c>
      <c r="I640" s="248"/>
      <c r="J640" s="243"/>
      <c r="K640" s="243"/>
      <c r="L640" s="249"/>
      <c r="M640" s="250"/>
      <c r="N640" s="251"/>
      <c r="O640" s="251"/>
      <c r="P640" s="251"/>
      <c r="Q640" s="251"/>
      <c r="R640" s="251"/>
      <c r="S640" s="251"/>
      <c r="T640" s="25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3" t="s">
        <v>189</v>
      </c>
      <c r="AU640" s="253" t="s">
        <v>86</v>
      </c>
      <c r="AV640" s="13" t="s">
        <v>86</v>
      </c>
      <c r="AW640" s="13" t="s">
        <v>33</v>
      </c>
      <c r="AX640" s="13" t="s">
        <v>78</v>
      </c>
      <c r="AY640" s="253" t="s">
        <v>181</v>
      </c>
    </row>
    <row r="641" s="15" customFormat="1">
      <c r="A641" s="15"/>
      <c r="B641" s="264"/>
      <c r="C641" s="265"/>
      <c r="D641" s="244" t="s">
        <v>189</v>
      </c>
      <c r="E641" s="266" t="s">
        <v>1</v>
      </c>
      <c r="F641" s="267" t="s">
        <v>206</v>
      </c>
      <c r="G641" s="265"/>
      <c r="H641" s="268">
        <v>39.835000000000001</v>
      </c>
      <c r="I641" s="269"/>
      <c r="J641" s="265"/>
      <c r="K641" s="265"/>
      <c r="L641" s="270"/>
      <c r="M641" s="271"/>
      <c r="N641" s="272"/>
      <c r="O641" s="272"/>
      <c r="P641" s="272"/>
      <c r="Q641" s="272"/>
      <c r="R641" s="272"/>
      <c r="S641" s="272"/>
      <c r="T641" s="27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4" t="s">
        <v>189</v>
      </c>
      <c r="AU641" s="274" t="s">
        <v>86</v>
      </c>
      <c r="AV641" s="15" t="s">
        <v>187</v>
      </c>
      <c r="AW641" s="15" t="s">
        <v>33</v>
      </c>
      <c r="AX641" s="15" t="s">
        <v>84</v>
      </c>
      <c r="AY641" s="274" t="s">
        <v>181</v>
      </c>
    </row>
    <row r="642" s="2" customFormat="1" ht="16.5" customHeight="1">
      <c r="A642" s="39"/>
      <c r="B642" s="40"/>
      <c r="C642" s="228" t="s">
        <v>875</v>
      </c>
      <c r="D642" s="228" t="s">
        <v>183</v>
      </c>
      <c r="E642" s="229" t="s">
        <v>876</v>
      </c>
      <c r="F642" s="230" t="s">
        <v>877</v>
      </c>
      <c r="G642" s="231" t="s">
        <v>783</v>
      </c>
      <c r="H642" s="286"/>
      <c r="I642" s="233"/>
      <c r="J642" s="234">
        <f>ROUND(I642*H642,2)</f>
        <v>0</v>
      </c>
      <c r="K642" s="235"/>
      <c r="L642" s="45"/>
      <c r="M642" s="236" t="s">
        <v>1</v>
      </c>
      <c r="N642" s="237" t="s">
        <v>43</v>
      </c>
      <c r="O642" s="92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278</v>
      </c>
      <c r="AT642" s="240" t="s">
        <v>183</v>
      </c>
      <c r="AU642" s="240" t="s">
        <v>86</v>
      </c>
      <c r="AY642" s="18" t="s">
        <v>181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84</v>
      </c>
      <c r="BK642" s="241">
        <f>ROUND(I642*H642,2)</f>
        <v>0</v>
      </c>
      <c r="BL642" s="18" t="s">
        <v>278</v>
      </c>
      <c r="BM642" s="240" t="s">
        <v>878</v>
      </c>
    </row>
    <row r="643" s="12" customFormat="1" ht="22.8" customHeight="1">
      <c r="A643" s="12"/>
      <c r="B643" s="212"/>
      <c r="C643" s="213"/>
      <c r="D643" s="214" t="s">
        <v>77</v>
      </c>
      <c r="E643" s="226" t="s">
        <v>879</v>
      </c>
      <c r="F643" s="226" t="s">
        <v>880</v>
      </c>
      <c r="G643" s="213"/>
      <c r="H643" s="213"/>
      <c r="I643" s="216"/>
      <c r="J643" s="227">
        <f>BK643</f>
        <v>0</v>
      </c>
      <c r="K643" s="213"/>
      <c r="L643" s="218"/>
      <c r="M643" s="219"/>
      <c r="N643" s="220"/>
      <c r="O643" s="220"/>
      <c r="P643" s="221">
        <f>SUM(P644:P758)</f>
        <v>0</v>
      </c>
      <c r="Q643" s="220"/>
      <c r="R643" s="221">
        <f>SUM(R644:R758)</f>
        <v>5.4620984200000011</v>
      </c>
      <c r="S643" s="220"/>
      <c r="T643" s="222">
        <f>SUM(T644:T758)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23" t="s">
        <v>86</v>
      </c>
      <c r="AT643" s="224" t="s">
        <v>77</v>
      </c>
      <c r="AU643" s="224" t="s">
        <v>84</v>
      </c>
      <c r="AY643" s="223" t="s">
        <v>181</v>
      </c>
      <c r="BK643" s="225">
        <f>SUM(BK644:BK758)</f>
        <v>0</v>
      </c>
    </row>
    <row r="644" s="2" customFormat="1" ht="16.5" customHeight="1">
      <c r="A644" s="39"/>
      <c r="B644" s="40"/>
      <c r="C644" s="228" t="s">
        <v>881</v>
      </c>
      <c r="D644" s="228" t="s">
        <v>183</v>
      </c>
      <c r="E644" s="229" t="s">
        <v>882</v>
      </c>
      <c r="F644" s="230" t="s">
        <v>883</v>
      </c>
      <c r="G644" s="231" t="s">
        <v>186</v>
      </c>
      <c r="H644" s="232">
        <v>426.238</v>
      </c>
      <c r="I644" s="233"/>
      <c r="J644" s="234">
        <f>ROUND(I644*H644,2)</f>
        <v>0</v>
      </c>
      <c r="K644" s="235"/>
      <c r="L644" s="45"/>
      <c r="M644" s="236" t="s">
        <v>1</v>
      </c>
      <c r="N644" s="237" t="s">
        <v>43</v>
      </c>
      <c r="O644" s="92"/>
      <c r="P644" s="238">
        <f>O644*H644</f>
        <v>0</v>
      </c>
      <c r="Q644" s="238">
        <v>0.00029999999999999997</v>
      </c>
      <c r="R644" s="238">
        <f>Q644*H644</f>
        <v>0.1278714</v>
      </c>
      <c r="S644" s="238">
        <v>0</v>
      </c>
      <c r="T644" s="23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0" t="s">
        <v>278</v>
      </c>
      <c r="AT644" s="240" t="s">
        <v>183</v>
      </c>
      <c r="AU644" s="240" t="s">
        <v>86</v>
      </c>
      <c r="AY644" s="18" t="s">
        <v>181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84</v>
      </c>
      <c r="BK644" s="241">
        <f>ROUND(I644*H644,2)</f>
        <v>0</v>
      </c>
      <c r="BL644" s="18" t="s">
        <v>278</v>
      </c>
      <c r="BM644" s="240" t="s">
        <v>884</v>
      </c>
    </row>
    <row r="645" s="14" customFormat="1">
      <c r="A645" s="14"/>
      <c r="B645" s="254"/>
      <c r="C645" s="255"/>
      <c r="D645" s="244" t="s">
        <v>189</v>
      </c>
      <c r="E645" s="256" t="s">
        <v>1</v>
      </c>
      <c r="F645" s="257" t="s">
        <v>885</v>
      </c>
      <c r="G645" s="255"/>
      <c r="H645" s="256" t="s">
        <v>1</v>
      </c>
      <c r="I645" s="258"/>
      <c r="J645" s="255"/>
      <c r="K645" s="255"/>
      <c r="L645" s="259"/>
      <c r="M645" s="260"/>
      <c r="N645" s="261"/>
      <c r="O645" s="261"/>
      <c r="P645" s="261"/>
      <c r="Q645" s="261"/>
      <c r="R645" s="261"/>
      <c r="S645" s="261"/>
      <c r="T645" s="26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3" t="s">
        <v>189</v>
      </c>
      <c r="AU645" s="263" t="s">
        <v>86</v>
      </c>
      <c r="AV645" s="14" t="s">
        <v>84</v>
      </c>
      <c r="AW645" s="14" t="s">
        <v>33</v>
      </c>
      <c r="AX645" s="14" t="s">
        <v>78</v>
      </c>
      <c r="AY645" s="263" t="s">
        <v>181</v>
      </c>
    </row>
    <row r="646" s="13" customFormat="1">
      <c r="A646" s="13"/>
      <c r="B646" s="242"/>
      <c r="C646" s="243"/>
      <c r="D646" s="244" t="s">
        <v>189</v>
      </c>
      <c r="E646" s="245" t="s">
        <v>1</v>
      </c>
      <c r="F646" s="246" t="s">
        <v>886</v>
      </c>
      <c r="G646" s="243"/>
      <c r="H646" s="247">
        <v>135.83799999999999</v>
      </c>
      <c r="I646" s="248"/>
      <c r="J646" s="243"/>
      <c r="K646" s="243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189</v>
      </c>
      <c r="AU646" s="253" t="s">
        <v>86</v>
      </c>
      <c r="AV646" s="13" t="s">
        <v>86</v>
      </c>
      <c r="AW646" s="13" t="s">
        <v>33</v>
      </c>
      <c r="AX646" s="13" t="s">
        <v>78</v>
      </c>
      <c r="AY646" s="253" t="s">
        <v>181</v>
      </c>
    </row>
    <row r="647" s="14" customFormat="1">
      <c r="A647" s="14"/>
      <c r="B647" s="254"/>
      <c r="C647" s="255"/>
      <c r="D647" s="244" t="s">
        <v>189</v>
      </c>
      <c r="E647" s="256" t="s">
        <v>1</v>
      </c>
      <c r="F647" s="257" t="s">
        <v>887</v>
      </c>
      <c r="G647" s="255"/>
      <c r="H647" s="256" t="s">
        <v>1</v>
      </c>
      <c r="I647" s="258"/>
      <c r="J647" s="255"/>
      <c r="K647" s="255"/>
      <c r="L647" s="259"/>
      <c r="M647" s="260"/>
      <c r="N647" s="261"/>
      <c r="O647" s="261"/>
      <c r="P647" s="261"/>
      <c r="Q647" s="261"/>
      <c r="R647" s="261"/>
      <c r="S647" s="261"/>
      <c r="T647" s="26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3" t="s">
        <v>189</v>
      </c>
      <c r="AU647" s="263" t="s">
        <v>86</v>
      </c>
      <c r="AV647" s="14" t="s">
        <v>84</v>
      </c>
      <c r="AW647" s="14" t="s">
        <v>33</v>
      </c>
      <c r="AX647" s="14" t="s">
        <v>78</v>
      </c>
      <c r="AY647" s="263" t="s">
        <v>181</v>
      </c>
    </row>
    <row r="648" s="13" customFormat="1">
      <c r="A648" s="13"/>
      <c r="B648" s="242"/>
      <c r="C648" s="243"/>
      <c r="D648" s="244" t="s">
        <v>189</v>
      </c>
      <c r="E648" s="245" t="s">
        <v>1</v>
      </c>
      <c r="F648" s="246" t="s">
        <v>888</v>
      </c>
      <c r="G648" s="243"/>
      <c r="H648" s="247">
        <v>290.39999999999998</v>
      </c>
      <c r="I648" s="248"/>
      <c r="J648" s="243"/>
      <c r="K648" s="243"/>
      <c r="L648" s="249"/>
      <c r="M648" s="250"/>
      <c r="N648" s="251"/>
      <c r="O648" s="251"/>
      <c r="P648" s="251"/>
      <c r="Q648" s="251"/>
      <c r="R648" s="251"/>
      <c r="S648" s="251"/>
      <c r="T648" s="25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3" t="s">
        <v>189</v>
      </c>
      <c r="AU648" s="253" t="s">
        <v>86</v>
      </c>
      <c r="AV648" s="13" t="s">
        <v>86</v>
      </c>
      <c r="AW648" s="13" t="s">
        <v>33</v>
      </c>
      <c r="AX648" s="13" t="s">
        <v>78</v>
      </c>
      <c r="AY648" s="253" t="s">
        <v>181</v>
      </c>
    </row>
    <row r="649" s="15" customFormat="1">
      <c r="A649" s="15"/>
      <c r="B649" s="264"/>
      <c r="C649" s="265"/>
      <c r="D649" s="244" t="s">
        <v>189</v>
      </c>
      <c r="E649" s="266" t="s">
        <v>1</v>
      </c>
      <c r="F649" s="267" t="s">
        <v>206</v>
      </c>
      <c r="G649" s="265"/>
      <c r="H649" s="268">
        <v>426.238</v>
      </c>
      <c r="I649" s="269"/>
      <c r="J649" s="265"/>
      <c r="K649" s="265"/>
      <c r="L649" s="270"/>
      <c r="M649" s="271"/>
      <c r="N649" s="272"/>
      <c r="O649" s="272"/>
      <c r="P649" s="272"/>
      <c r="Q649" s="272"/>
      <c r="R649" s="272"/>
      <c r="S649" s="272"/>
      <c r="T649" s="273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4" t="s">
        <v>189</v>
      </c>
      <c r="AU649" s="274" t="s">
        <v>86</v>
      </c>
      <c r="AV649" s="15" t="s">
        <v>187</v>
      </c>
      <c r="AW649" s="15" t="s">
        <v>33</v>
      </c>
      <c r="AX649" s="15" t="s">
        <v>84</v>
      </c>
      <c r="AY649" s="274" t="s">
        <v>181</v>
      </c>
    </row>
    <row r="650" s="2" customFormat="1" ht="16.5" customHeight="1">
      <c r="A650" s="39"/>
      <c r="B650" s="40"/>
      <c r="C650" s="275" t="s">
        <v>889</v>
      </c>
      <c r="D650" s="275" t="s">
        <v>363</v>
      </c>
      <c r="E650" s="276" t="s">
        <v>890</v>
      </c>
      <c r="F650" s="277" t="s">
        <v>891</v>
      </c>
      <c r="G650" s="278" t="s">
        <v>186</v>
      </c>
      <c r="H650" s="279">
        <v>142.62899999999999</v>
      </c>
      <c r="I650" s="280"/>
      <c r="J650" s="281">
        <f>ROUND(I650*H650,2)</f>
        <v>0</v>
      </c>
      <c r="K650" s="282"/>
      <c r="L650" s="283"/>
      <c r="M650" s="284" t="s">
        <v>1</v>
      </c>
      <c r="N650" s="285" t="s">
        <v>43</v>
      </c>
      <c r="O650" s="92"/>
      <c r="P650" s="238">
        <f>O650*H650</f>
        <v>0</v>
      </c>
      <c r="Q650" s="238">
        <v>0.0040000000000000001</v>
      </c>
      <c r="R650" s="238">
        <f>Q650*H650</f>
        <v>0.57051600000000002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369</v>
      </c>
      <c r="AT650" s="240" t="s">
        <v>363</v>
      </c>
      <c r="AU650" s="240" t="s">
        <v>86</v>
      </c>
      <c r="AY650" s="18" t="s">
        <v>181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84</v>
      </c>
      <c r="BK650" s="241">
        <f>ROUND(I650*H650,2)</f>
        <v>0</v>
      </c>
      <c r="BL650" s="18" t="s">
        <v>278</v>
      </c>
      <c r="BM650" s="240" t="s">
        <v>892</v>
      </c>
    </row>
    <row r="651" s="14" customFormat="1">
      <c r="A651" s="14"/>
      <c r="B651" s="254"/>
      <c r="C651" s="255"/>
      <c r="D651" s="244" t="s">
        <v>189</v>
      </c>
      <c r="E651" s="256" t="s">
        <v>1</v>
      </c>
      <c r="F651" s="257" t="s">
        <v>885</v>
      </c>
      <c r="G651" s="255"/>
      <c r="H651" s="256" t="s">
        <v>1</v>
      </c>
      <c r="I651" s="258"/>
      <c r="J651" s="255"/>
      <c r="K651" s="255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189</v>
      </c>
      <c r="AU651" s="263" t="s">
        <v>86</v>
      </c>
      <c r="AV651" s="14" t="s">
        <v>84</v>
      </c>
      <c r="AW651" s="14" t="s">
        <v>33</v>
      </c>
      <c r="AX651" s="14" t="s">
        <v>78</v>
      </c>
      <c r="AY651" s="263" t="s">
        <v>181</v>
      </c>
    </row>
    <row r="652" s="13" customFormat="1">
      <c r="A652" s="13"/>
      <c r="B652" s="242"/>
      <c r="C652" s="243"/>
      <c r="D652" s="244" t="s">
        <v>189</v>
      </c>
      <c r="E652" s="245" t="s">
        <v>1</v>
      </c>
      <c r="F652" s="246" t="s">
        <v>893</v>
      </c>
      <c r="G652" s="243"/>
      <c r="H652" s="247">
        <v>142.62899999999999</v>
      </c>
      <c r="I652" s="248"/>
      <c r="J652" s="243"/>
      <c r="K652" s="243"/>
      <c r="L652" s="249"/>
      <c r="M652" s="250"/>
      <c r="N652" s="251"/>
      <c r="O652" s="251"/>
      <c r="P652" s="251"/>
      <c r="Q652" s="251"/>
      <c r="R652" s="251"/>
      <c r="S652" s="251"/>
      <c r="T652" s="25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3" t="s">
        <v>189</v>
      </c>
      <c r="AU652" s="253" t="s">
        <v>86</v>
      </c>
      <c r="AV652" s="13" t="s">
        <v>86</v>
      </c>
      <c r="AW652" s="13" t="s">
        <v>33</v>
      </c>
      <c r="AX652" s="13" t="s">
        <v>84</v>
      </c>
      <c r="AY652" s="253" t="s">
        <v>181</v>
      </c>
    </row>
    <row r="653" s="2" customFormat="1" ht="16.5" customHeight="1">
      <c r="A653" s="39"/>
      <c r="B653" s="40"/>
      <c r="C653" s="275" t="s">
        <v>894</v>
      </c>
      <c r="D653" s="275" t="s">
        <v>363</v>
      </c>
      <c r="E653" s="276" t="s">
        <v>895</v>
      </c>
      <c r="F653" s="277" t="s">
        <v>896</v>
      </c>
      <c r="G653" s="278" t="s">
        <v>186</v>
      </c>
      <c r="H653" s="279">
        <v>304.92000000000002</v>
      </c>
      <c r="I653" s="280"/>
      <c r="J653" s="281">
        <f>ROUND(I653*H653,2)</f>
        <v>0</v>
      </c>
      <c r="K653" s="282"/>
      <c r="L653" s="283"/>
      <c r="M653" s="284" t="s">
        <v>1</v>
      </c>
      <c r="N653" s="285" t="s">
        <v>43</v>
      </c>
      <c r="O653" s="92"/>
      <c r="P653" s="238">
        <f>O653*H653</f>
        <v>0</v>
      </c>
      <c r="Q653" s="238">
        <v>0.0060000000000000001</v>
      </c>
      <c r="R653" s="238">
        <f>Q653*H653</f>
        <v>1.82952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369</v>
      </c>
      <c r="AT653" s="240" t="s">
        <v>363</v>
      </c>
      <c r="AU653" s="240" t="s">
        <v>86</v>
      </c>
      <c r="AY653" s="18" t="s">
        <v>181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84</v>
      </c>
      <c r="BK653" s="241">
        <f>ROUND(I653*H653,2)</f>
        <v>0</v>
      </c>
      <c r="BL653" s="18" t="s">
        <v>278</v>
      </c>
      <c r="BM653" s="240" t="s">
        <v>897</v>
      </c>
    </row>
    <row r="654" s="14" customFormat="1">
      <c r="A654" s="14"/>
      <c r="B654" s="254"/>
      <c r="C654" s="255"/>
      <c r="D654" s="244" t="s">
        <v>189</v>
      </c>
      <c r="E654" s="256" t="s">
        <v>1</v>
      </c>
      <c r="F654" s="257" t="s">
        <v>887</v>
      </c>
      <c r="G654" s="255"/>
      <c r="H654" s="256" t="s">
        <v>1</v>
      </c>
      <c r="I654" s="258"/>
      <c r="J654" s="255"/>
      <c r="K654" s="255"/>
      <c r="L654" s="259"/>
      <c r="M654" s="260"/>
      <c r="N654" s="261"/>
      <c r="O654" s="261"/>
      <c r="P654" s="261"/>
      <c r="Q654" s="261"/>
      <c r="R654" s="261"/>
      <c r="S654" s="261"/>
      <c r="T654" s="26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3" t="s">
        <v>189</v>
      </c>
      <c r="AU654" s="263" t="s">
        <v>86</v>
      </c>
      <c r="AV654" s="14" t="s">
        <v>84</v>
      </c>
      <c r="AW654" s="14" t="s">
        <v>33</v>
      </c>
      <c r="AX654" s="14" t="s">
        <v>78</v>
      </c>
      <c r="AY654" s="263" t="s">
        <v>181</v>
      </c>
    </row>
    <row r="655" s="13" customFormat="1">
      <c r="A655" s="13"/>
      <c r="B655" s="242"/>
      <c r="C655" s="243"/>
      <c r="D655" s="244" t="s">
        <v>189</v>
      </c>
      <c r="E655" s="245" t="s">
        <v>1</v>
      </c>
      <c r="F655" s="246" t="s">
        <v>898</v>
      </c>
      <c r="G655" s="243"/>
      <c r="H655" s="247">
        <v>304.92000000000002</v>
      </c>
      <c r="I655" s="248"/>
      <c r="J655" s="243"/>
      <c r="K655" s="243"/>
      <c r="L655" s="249"/>
      <c r="M655" s="250"/>
      <c r="N655" s="251"/>
      <c r="O655" s="251"/>
      <c r="P655" s="251"/>
      <c r="Q655" s="251"/>
      <c r="R655" s="251"/>
      <c r="S655" s="251"/>
      <c r="T655" s="25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3" t="s">
        <v>189</v>
      </c>
      <c r="AU655" s="253" t="s">
        <v>86</v>
      </c>
      <c r="AV655" s="13" t="s">
        <v>86</v>
      </c>
      <c r="AW655" s="13" t="s">
        <v>33</v>
      </c>
      <c r="AX655" s="13" t="s">
        <v>84</v>
      </c>
      <c r="AY655" s="253" t="s">
        <v>181</v>
      </c>
    </row>
    <row r="656" s="2" customFormat="1" ht="16.5" customHeight="1">
      <c r="A656" s="39"/>
      <c r="B656" s="40"/>
      <c r="C656" s="228" t="s">
        <v>899</v>
      </c>
      <c r="D656" s="228" t="s">
        <v>183</v>
      </c>
      <c r="E656" s="229" t="s">
        <v>900</v>
      </c>
      <c r="F656" s="230" t="s">
        <v>901</v>
      </c>
      <c r="G656" s="231" t="s">
        <v>186</v>
      </c>
      <c r="H656" s="232">
        <v>135.83799999999999</v>
      </c>
      <c r="I656" s="233"/>
      <c r="J656" s="234">
        <f>ROUND(I656*H656,2)</f>
        <v>0</v>
      </c>
      <c r="K656" s="235"/>
      <c r="L656" s="45"/>
      <c r="M656" s="236" t="s">
        <v>1</v>
      </c>
      <c r="N656" s="237" t="s">
        <v>43</v>
      </c>
      <c r="O656" s="92"/>
      <c r="P656" s="238">
        <f>O656*H656</f>
        <v>0</v>
      </c>
      <c r="Q656" s="238">
        <v>0.00010000000000000001</v>
      </c>
      <c r="R656" s="238">
        <f>Q656*H656</f>
        <v>0.0135838</v>
      </c>
      <c r="S656" s="238">
        <v>0</v>
      </c>
      <c r="T656" s="23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0" t="s">
        <v>278</v>
      </c>
      <c r="AT656" s="240" t="s">
        <v>183</v>
      </c>
      <c r="AU656" s="240" t="s">
        <v>86</v>
      </c>
      <c r="AY656" s="18" t="s">
        <v>181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84</v>
      </c>
      <c r="BK656" s="241">
        <f>ROUND(I656*H656,2)</f>
        <v>0</v>
      </c>
      <c r="BL656" s="18" t="s">
        <v>278</v>
      </c>
      <c r="BM656" s="240" t="s">
        <v>902</v>
      </c>
    </row>
    <row r="657" s="14" customFormat="1">
      <c r="A657" s="14"/>
      <c r="B657" s="254"/>
      <c r="C657" s="255"/>
      <c r="D657" s="244" t="s">
        <v>189</v>
      </c>
      <c r="E657" s="256" t="s">
        <v>1</v>
      </c>
      <c r="F657" s="257" t="s">
        <v>885</v>
      </c>
      <c r="G657" s="255"/>
      <c r="H657" s="256" t="s">
        <v>1</v>
      </c>
      <c r="I657" s="258"/>
      <c r="J657" s="255"/>
      <c r="K657" s="255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189</v>
      </c>
      <c r="AU657" s="263" t="s">
        <v>86</v>
      </c>
      <c r="AV657" s="14" t="s">
        <v>84</v>
      </c>
      <c r="AW657" s="14" t="s">
        <v>33</v>
      </c>
      <c r="AX657" s="14" t="s">
        <v>78</v>
      </c>
      <c r="AY657" s="263" t="s">
        <v>181</v>
      </c>
    </row>
    <row r="658" s="13" customFormat="1">
      <c r="A658" s="13"/>
      <c r="B658" s="242"/>
      <c r="C658" s="243"/>
      <c r="D658" s="244" t="s">
        <v>189</v>
      </c>
      <c r="E658" s="245" t="s">
        <v>1</v>
      </c>
      <c r="F658" s="246" t="s">
        <v>886</v>
      </c>
      <c r="G658" s="243"/>
      <c r="H658" s="247">
        <v>135.83799999999999</v>
      </c>
      <c r="I658" s="248"/>
      <c r="J658" s="243"/>
      <c r="K658" s="243"/>
      <c r="L658" s="249"/>
      <c r="M658" s="250"/>
      <c r="N658" s="251"/>
      <c r="O658" s="251"/>
      <c r="P658" s="251"/>
      <c r="Q658" s="251"/>
      <c r="R658" s="251"/>
      <c r="S658" s="251"/>
      <c r="T658" s="25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3" t="s">
        <v>189</v>
      </c>
      <c r="AU658" s="253" t="s">
        <v>86</v>
      </c>
      <c r="AV658" s="13" t="s">
        <v>86</v>
      </c>
      <c r="AW658" s="13" t="s">
        <v>33</v>
      </c>
      <c r="AX658" s="13" t="s">
        <v>84</v>
      </c>
      <c r="AY658" s="253" t="s">
        <v>181</v>
      </c>
    </row>
    <row r="659" s="2" customFormat="1" ht="21.75" customHeight="1">
      <c r="A659" s="39"/>
      <c r="B659" s="40"/>
      <c r="C659" s="275" t="s">
        <v>903</v>
      </c>
      <c r="D659" s="275" t="s">
        <v>363</v>
      </c>
      <c r="E659" s="276" t="s">
        <v>904</v>
      </c>
      <c r="F659" s="277" t="s">
        <v>905</v>
      </c>
      <c r="G659" s="278" t="s">
        <v>186</v>
      </c>
      <c r="H659" s="279">
        <v>142.62899999999999</v>
      </c>
      <c r="I659" s="280"/>
      <c r="J659" s="281">
        <f>ROUND(I659*H659,2)</f>
        <v>0</v>
      </c>
      <c r="K659" s="282"/>
      <c r="L659" s="283"/>
      <c r="M659" s="284" t="s">
        <v>1</v>
      </c>
      <c r="N659" s="285" t="s">
        <v>43</v>
      </c>
      <c r="O659" s="92"/>
      <c r="P659" s="238">
        <f>O659*H659</f>
        <v>0</v>
      </c>
      <c r="Q659" s="238">
        <v>0.0023999999999999998</v>
      </c>
      <c r="R659" s="238">
        <f>Q659*H659</f>
        <v>0.34230959999999994</v>
      </c>
      <c r="S659" s="238">
        <v>0</v>
      </c>
      <c r="T659" s="23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0" t="s">
        <v>369</v>
      </c>
      <c r="AT659" s="240" t="s">
        <v>363</v>
      </c>
      <c r="AU659" s="240" t="s">
        <v>86</v>
      </c>
      <c r="AY659" s="18" t="s">
        <v>181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84</v>
      </c>
      <c r="BK659" s="241">
        <f>ROUND(I659*H659,2)</f>
        <v>0</v>
      </c>
      <c r="BL659" s="18" t="s">
        <v>278</v>
      </c>
      <c r="BM659" s="240" t="s">
        <v>906</v>
      </c>
    </row>
    <row r="660" s="14" customFormat="1">
      <c r="A660" s="14"/>
      <c r="B660" s="254"/>
      <c r="C660" s="255"/>
      <c r="D660" s="244" t="s">
        <v>189</v>
      </c>
      <c r="E660" s="256" t="s">
        <v>1</v>
      </c>
      <c r="F660" s="257" t="s">
        <v>885</v>
      </c>
      <c r="G660" s="255"/>
      <c r="H660" s="256" t="s">
        <v>1</v>
      </c>
      <c r="I660" s="258"/>
      <c r="J660" s="255"/>
      <c r="K660" s="255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189</v>
      </c>
      <c r="AU660" s="263" t="s">
        <v>86</v>
      </c>
      <c r="AV660" s="14" t="s">
        <v>84</v>
      </c>
      <c r="AW660" s="14" t="s">
        <v>33</v>
      </c>
      <c r="AX660" s="14" t="s">
        <v>78</v>
      </c>
      <c r="AY660" s="263" t="s">
        <v>181</v>
      </c>
    </row>
    <row r="661" s="13" customFormat="1">
      <c r="A661" s="13"/>
      <c r="B661" s="242"/>
      <c r="C661" s="243"/>
      <c r="D661" s="244" t="s">
        <v>189</v>
      </c>
      <c r="E661" s="245" t="s">
        <v>1</v>
      </c>
      <c r="F661" s="246" t="s">
        <v>893</v>
      </c>
      <c r="G661" s="243"/>
      <c r="H661" s="247">
        <v>142.62899999999999</v>
      </c>
      <c r="I661" s="248"/>
      <c r="J661" s="243"/>
      <c r="K661" s="243"/>
      <c r="L661" s="249"/>
      <c r="M661" s="250"/>
      <c r="N661" s="251"/>
      <c r="O661" s="251"/>
      <c r="P661" s="251"/>
      <c r="Q661" s="251"/>
      <c r="R661" s="251"/>
      <c r="S661" s="251"/>
      <c r="T661" s="25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3" t="s">
        <v>189</v>
      </c>
      <c r="AU661" s="253" t="s">
        <v>86</v>
      </c>
      <c r="AV661" s="13" t="s">
        <v>86</v>
      </c>
      <c r="AW661" s="13" t="s">
        <v>33</v>
      </c>
      <c r="AX661" s="13" t="s">
        <v>84</v>
      </c>
      <c r="AY661" s="253" t="s">
        <v>181</v>
      </c>
    </row>
    <row r="662" s="2" customFormat="1" ht="16.5" customHeight="1">
      <c r="A662" s="39"/>
      <c r="B662" s="40"/>
      <c r="C662" s="228" t="s">
        <v>907</v>
      </c>
      <c r="D662" s="228" t="s">
        <v>183</v>
      </c>
      <c r="E662" s="229" t="s">
        <v>908</v>
      </c>
      <c r="F662" s="230" t="s">
        <v>909</v>
      </c>
      <c r="G662" s="231" t="s">
        <v>186</v>
      </c>
      <c r="H662" s="232">
        <v>126.76000000000001</v>
      </c>
      <c r="I662" s="233"/>
      <c r="J662" s="234">
        <f>ROUND(I662*H662,2)</f>
        <v>0</v>
      </c>
      <c r="K662" s="235"/>
      <c r="L662" s="45"/>
      <c r="M662" s="236" t="s">
        <v>1</v>
      </c>
      <c r="N662" s="237" t="s">
        <v>43</v>
      </c>
      <c r="O662" s="92"/>
      <c r="P662" s="238">
        <f>O662*H662</f>
        <v>0</v>
      </c>
      <c r="Q662" s="238">
        <v>0</v>
      </c>
      <c r="R662" s="238">
        <f>Q662*H662</f>
        <v>0</v>
      </c>
      <c r="S662" s="238">
        <v>0</v>
      </c>
      <c r="T662" s="23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0" t="s">
        <v>278</v>
      </c>
      <c r="AT662" s="240" t="s">
        <v>183</v>
      </c>
      <c r="AU662" s="240" t="s">
        <v>86</v>
      </c>
      <c r="AY662" s="18" t="s">
        <v>181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84</v>
      </c>
      <c r="BK662" s="241">
        <f>ROUND(I662*H662,2)</f>
        <v>0</v>
      </c>
      <c r="BL662" s="18" t="s">
        <v>278</v>
      </c>
      <c r="BM662" s="240" t="s">
        <v>910</v>
      </c>
    </row>
    <row r="663" s="14" customFormat="1">
      <c r="A663" s="14"/>
      <c r="B663" s="254"/>
      <c r="C663" s="255"/>
      <c r="D663" s="244" t="s">
        <v>189</v>
      </c>
      <c r="E663" s="256" t="s">
        <v>1</v>
      </c>
      <c r="F663" s="257" t="s">
        <v>647</v>
      </c>
      <c r="G663" s="255"/>
      <c r="H663" s="256" t="s">
        <v>1</v>
      </c>
      <c r="I663" s="258"/>
      <c r="J663" s="255"/>
      <c r="K663" s="255"/>
      <c r="L663" s="259"/>
      <c r="M663" s="260"/>
      <c r="N663" s="261"/>
      <c r="O663" s="261"/>
      <c r="P663" s="261"/>
      <c r="Q663" s="261"/>
      <c r="R663" s="261"/>
      <c r="S663" s="261"/>
      <c r="T663" s="26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3" t="s">
        <v>189</v>
      </c>
      <c r="AU663" s="263" t="s">
        <v>86</v>
      </c>
      <c r="AV663" s="14" t="s">
        <v>84</v>
      </c>
      <c r="AW663" s="14" t="s">
        <v>33</v>
      </c>
      <c r="AX663" s="14" t="s">
        <v>78</v>
      </c>
      <c r="AY663" s="263" t="s">
        <v>181</v>
      </c>
    </row>
    <row r="664" s="13" customFormat="1">
      <c r="A664" s="13"/>
      <c r="B664" s="242"/>
      <c r="C664" s="243"/>
      <c r="D664" s="244" t="s">
        <v>189</v>
      </c>
      <c r="E664" s="245" t="s">
        <v>1</v>
      </c>
      <c r="F664" s="246" t="s">
        <v>648</v>
      </c>
      <c r="G664" s="243"/>
      <c r="H664" s="247">
        <v>14.32</v>
      </c>
      <c r="I664" s="248"/>
      <c r="J664" s="243"/>
      <c r="K664" s="243"/>
      <c r="L664" s="249"/>
      <c r="M664" s="250"/>
      <c r="N664" s="251"/>
      <c r="O664" s="251"/>
      <c r="P664" s="251"/>
      <c r="Q664" s="251"/>
      <c r="R664" s="251"/>
      <c r="S664" s="251"/>
      <c r="T664" s="25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3" t="s">
        <v>189</v>
      </c>
      <c r="AU664" s="253" t="s">
        <v>86</v>
      </c>
      <c r="AV664" s="13" t="s">
        <v>86</v>
      </c>
      <c r="AW664" s="13" t="s">
        <v>33</v>
      </c>
      <c r="AX664" s="13" t="s">
        <v>78</v>
      </c>
      <c r="AY664" s="253" t="s">
        <v>181</v>
      </c>
    </row>
    <row r="665" s="13" customFormat="1">
      <c r="A665" s="13"/>
      <c r="B665" s="242"/>
      <c r="C665" s="243"/>
      <c r="D665" s="244" t="s">
        <v>189</v>
      </c>
      <c r="E665" s="245" t="s">
        <v>1</v>
      </c>
      <c r="F665" s="246" t="s">
        <v>649</v>
      </c>
      <c r="G665" s="243"/>
      <c r="H665" s="247">
        <v>16.629999999999999</v>
      </c>
      <c r="I665" s="248"/>
      <c r="J665" s="243"/>
      <c r="K665" s="243"/>
      <c r="L665" s="249"/>
      <c r="M665" s="250"/>
      <c r="N665" s="251"/>
      <c r="O665" s="251"/>
      <c r="P665" s="251"/>
      <c r="Q665" s="251"/>
      <c r="R665" s="251"/>
      <c r="S665" s="251"/>
      <c r="T665" s="25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3" t="s">
        <v>189</v>
      </c>
      <c r="AU665" s="253" t="s">
        <v>86</v>
      </c>
      <c r="AV665" s="13" t="s">
        <v>86</v>
      </c>
      <c r="AW665" s="13" t="s">
        <v>33</v>
      </c>
      <c r="AX665" s="13" t="s">
        <v>78</v>
      </c>
      <c r="AY665" s="253" t="s">
        <v>181</v>
      </c>
    </row>
    <row r="666" s="13" customFormat="1">
      <c r="A666" s="13"/>
      <c r="B666" s="242"/>
      <c r="C666" s="243"/>
      <c r="D666" s="244" t="s">
        <v>189</v>
      </c>
      <c r="E666" s="245" t="s">
        <v>1</v>
      </c>
      <c r="F666" s="246" t="s">
        <v>650</v>
      </c>
      <c r="G666" s="243"/>
      <c r="H666" s="247">
        <v>20.050000000000001</v>
      </c>
      <c r="I666" s="248"/>
      <c r="J666" s="243"/>
      <c r="K666" s="243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189</v>
      </c>
      <c r="AU666" s="253" t="s">
        <v>86</v>
      </c>
      <c r="AV666" s="13" t="s">
        <v>86</v>
      </c>
      <c r="AW666" s="13" t="s">
        <v>33</v>
      </c>
      <c r="AX666" s="13" t="s">
        <v>78</v>
      </c>
      <c r="AY666" s="253" t="s">
        <v>181</v>
      </c>
    </row>
    <row r="667" s="13" customFormat="1">
      <c r="A667" s="13"/>
      <c r="B667" s="242"/>
      <c r="C667" s="243"/>
      <c r="D667" s="244" t="s">
        <v>189</v>
      </c>
      <c r="E667" s="245" t="s">
        <v>1</v>
      </c>
      <c r="F667" s="246" t="s">
        <v>651</v>
      </c>
      <c r="G667" s="243"/>
      <c r="H667" s="247">
        <v>23.280000000000001</v>
      </c>
      <c r="I667" s="248"/>
      <c r="J667" s="243"/>
      <c r="K667" s="243"/>
      <c r="L667" s="249"/>
      <c r="M667" s="250"/>
      <c r="N667" s="251"/>
      <c r="O667" s="251"/>
      <c r="P667" s="251"/>
      <c r="Q667" s="251"/>
      <c r="R667" s="251"/>
      <c r="S667" s="251"/>
      <c r="T667" s="25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3" t="s">
        <v>189</v>
      </c>
      <c r="AU667" s="253" t="s">
        <v>86</v>
      </c>
      <c r="AV667" s="13" t="s">
        <v>86</v>
      </c>
      <c r="AW667" s="13" t="s">
        <v>33</v>
      </c>
      <c r="AX667" s="13" t="s">
        <v>78</v>
      </c>
      <c r="AY667" s="253" t="s">
        <v>181</v>
      </c>
    </row>
    <row r="668" s="14" customFormat="1">
      <c r="A668" s="14"/>
      <c r="B668" s="254"/>
      <c r="C668" s="255"/>
      <c r="D668" s="244" t="s">
        <v>189</v>
      </c>
      <c r="E668" s="256" t="s">
        <v>1</v>
      </c>
      <c r="F668" s="257" t="s">
        <v>652</v>
      </c>
      <c r="G668" s="255"/>
      <c r="H668" s="256" t="s">
        <v>1</v>
      </c>
      <c r="I668" s="258"/>
      <c r="J668" s="255"/>
      <c r="K668" s="255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189</v>
      </c>
      <c r="AU668" s="263" t="s">
        <v>86</v>
      </c>
      <c r="AV668" s="14" t="s">
        <v>84</v>
      </c>
      <c r="AW668" s="14" t="s">
        <v>33</v>
      </c>
      <c r="AX668" s="14" t="s">
        <v>78</v>
      </c>
      <c r="AY668" s="263" t="s">
        <v>181</v>
      </c>
    </row>
    <row r="669" s="13" customFormat="1">
      <c r="A669" s="13"/>
      <c r="B669" s="242"/>
      <c r="C669" s="243"/>
      <c r="D669" s="244" t="s">
        <v>189</v>
      </c>
      <c r="E669" s="245" t="s">
        <v>1</v>
      </c>
      <c r="F669" s="246" t="s">
        <v>653</v>
      </c>
      <c r="G669" s="243"/>
      <c r="H669" s="247">
        <v>15.25</v>
      </c>
      <c r="I669" s="248"/>
      <c r="J669" s="243"/>
      <c r="K669" s="243"/>
      <c r="L669" s="249"/>
      <c r="M669" s="250"/>
      <c r="N669" s="251"/>
      <c r="O669" s="251"/>
      <c r="P669" s="251"/>
      <c r="Q669" s="251"/>
      <c r="R669" s="251"/>
      <c r="S669" s="251"/>
      <c r="T669" s="25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3" t="s">
        <v>189</v>
      </c>
      <c r="AU669" s="253" t="s">
        <v>86</v>
      </c>
      <c r="AV669" s="13" t="s">
        <v>86</v>
      </c>
      <c r="AW669" s="13" t="s">
        <v>33</v>
      </c>
      <c r="AX669" s="13" t="s">
        <v>78</v>
      </c>
      <c r="AY669" s="253" t="s">
        <v>181</v>
      </c>
    </row>
    <row r="670" s="13" customFormat="1">
      <c r="A670" s="13"/>
      <c r="B670" s="242"/>
      <c r="C670" s="243"/>
      <c r="D670" s="244" t="s">
        <v>189</v>
      </c>
      <c r="E670" s="245" t="s">
        <v>1</v>
      </c>
      <c r="F670" s="246" t="s">
        <v>654</v>
      </c>
      <c r="G670" s="243"/>
      <c r="H670" s="247">
        <v>14.960000000000001</v>
      </c>
      <c r="I670" s="248"/>
      <c r="J670" s="243"/>
      <c r="K670" s="243"/>
      <c r="L670" s="249"/>
      <c r="M670" s="250"/>
      <c r="N670" s="251"/>
      <c r="O670" s="251"/>
      <c r="P670" s="251"/>
      <c r="Q670" s="251"/>
      <c r="R670" s="251"/>
      <c r="S670" s="251"/>
      <c r="T670" s="25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3" t="s">
        <v>189</v>
      </c>
      <c r="AU670" s="253" t="s">
        <v>86</v>
      </c>
      <c r="AV670" s="13" t="s">
        <v>86</v>
      </c>
      <c r="AW670" s="13" t="s">
        <v>33</v>
      </c>
      <c r="AX670" s="13" t="s">
        <v>78</v>
      </c>
      <c r="AY670" s="253" t="s">
        <v>181</v>
      </c>
    </row>
    <row r="671" s="13" customFormat="1">
      <c r="A671" s="13"/>
      <c r="B671" s="242"/>
      <c r="C671" s="243"/>
      <c r="D671" s="244" t="s">
        <v>189</v>
      </c>
      <c r="E671" s="245" t="s">
        <v>1</v>
      </c>
      <c r="F671" s="246" t="s">
        <v>655</v>
      </c>
      <c r="G671" s="243"/>
      <c r="H671" s="247">
        <v>6.0099999999999998</v>
      </c>
      <c r="I671" s="248"/>
      <c r="J671" s="243"/>
      <c r="K671" s="243"/>
      <c r="L671" s="249"/>
      <c r="M671" s="250"/>
      <c r="N671" s="251"/>
      <c r="O671" s="251"/>
      <c r="P671" s="251"/>
      <c r="Q671" s="251"/>
      <c r="R671" s="251"/>
      <c r="S671" s="251"/>
      <c r="T671" s="25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3" t="s">
        <v>189</v>
      </c>
      <c r="AU671" s="253" t="s">
        <v>86</v>
      </c>
      <c r="AV671" s="13" t="s">
        <v>86</v>
      </c>
      <c r="AW671" s="13" t="s">
        <v>33</v>
      </c>
      <c r="AX671" s="13" t="s">
        <v>78</v>
      </c>
      <c r="AY671" s="253" t="s">
        <v>181</v>
      </c>
    </row>
    <row r="672" s="14" customFormat="1">
      <c r="A672" s="14"/>
      <c r="B672" s="254"/>
      <c r="C672" s="255"/>
      <c r="D672" s="244" t="s">
        <v>189</v>
      </c>
      <c r="E672" s="256" t="s">
        <v>1</v>
      </c>
      <c r="F672" s="257" t="s">
        <v>656</v>
      </c>
      <c r="G672" s="255"/>
      <c r="H672" s="256" t="s">
        <v>1</v>
      </c>
      <c r="I672" s="258"/>
      <c r="J672" s="255"/>
      <c r="K672" s="255"/>
      <c r="L672" s="259"/>
      <c r="M672" s="260"/>
      <c r="N672" s="261"/>
      <c r="O672" s="261"/>
      <c r="P672" s="261"/>
      <c r="Q672" s="261"/>
      <c r="R672" s="261"/>
      <c r="S672" s="261"/>
      <c r="T672" s="26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3" t="s">
        <v>189</v>
      </c>
      <c r="AU672" s="263" t="s">
        <v>86</v>
      </c>
      <c r="AV672" s="14" t="s">
        <v>84</v>
      </c>
      <c r="AW672" s="14" t="s">
        <v>33</v>
      </c>
      <c r="AX672" s="14" t="s">
        <v>78</v>
      </c>
      <c r="AY672" s="263" t="s">
        <v>181</v>
      </c>
    </row>
    <row r="673" s="13" customFormat="1">
      <c r="A673" s="13"/>
      <c r="B673" s="242"/>
      <c r="C673" s="243"/>
      <c r="D673" s="244" t="s">
        <v>189</v>
      </c>
      <c r="E673" s="245" t="s">
        <v>1</v>
      </c>
      <c r="F673" s="246" t="s">
        <v>657</v>
      </c>
      <c r="G673" s="243"/>
      <c r="H673" s="247">
        <v>5.8099999999999996</v>
      </c>
      <c r="I673" s="248"/>
      <c r="J673" s="243"/>
      <c r="K673" s="243"/>
      <c r="L673" s="249"/>
      <c r="M673" s="250"/>
      <c r="N673" s="251"/>
      <c r="O673" s="251"/>
      <c r="P673" s="251"/>
      <c r="Q673" s="251"/>
      <c r="R673" s="251"/>
      <c r="S673" s="251"/>
      <c r="T673" s="25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3" t="s">
        <v>189</v>
      </c>
      <c r="AU673" s="253" t="s">
        <v>86</v>
      </c>
      <c r="AV673" s="13" t="s">
        <v>86</v>
      </c>
      <c r="AW673" s="13" t="s">
        <v>33</v>
      </c>
      <c r="AX673" s="13" t="s">
        <v>78</v>
      </c>
      <c r="AY673" s="253" t="s">
        <v>181</v>
      </c>
    </row>
    <row r="674" s="13" customFormat="1">
      <c r="A674" s="13"/>
      <c r="B674" s="242"/>
      <c r="C674" s="243"/>
      <c r="D674" s="244" t="s">
        <v>189</v>
      </c>
      <c r="E674" s="245" t="s">
        <v>1</v>
      </c>
      <c r="F674" s="246" t="s">
        <v>658</v>
      </c>
      <c r="G674" s="243"/>
      <c r="H674" s="247">
        <v>6.3200000000000003</v>
      </c>
      <c r="I674" s="248"/>
      <c r="J674" s="243"/>
      <c r="K674" s="243"/>
      <c r="L674" s="249"/>
      <c r="M674" s="250"/>
      <c r="N674" s="251"/>
      <c r="O674" s="251"/>
      <c r="P674" s="251"/>
      <c r="Q674" s="251"/>
      <c r="R674" s="251"/>
      <c r="S674" s="251"/>
      <c r="T674" s="25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3" t="s">
        <v>189</v>
      </c>
      <c r="AU674" s="253" t="s">
        <v>86</v>
      </c>
      <c r="AV674" s="13" t="s">
        <v>86</v>
      </c>
      <c r="AW674" s="13" t="s">
        <v>33</v>
      </c>
      <c r="AX674" s="13" t="s">
        <v>78</v>
      </c>
      <c r="AY674" s="253" t="s">
        <v>181</v>
      </c>
    </row>
    <row r="675" s="13" customFormat="1">
      <c r="A675" s="13"/>
      <c r="B675" s="242"/>
      <c r="C675" s="243"/>
      <c r="D675" s="244" t="s">
        <v>189</v>
      </c>
      <c r="E675" s="245" t="s">
        <v>1</v>
      </c>
      <c r="F675" s="246" t="s">
        <v>659</v>
      </c>
      <c r="G675" s="243"/>
      <c r="H675" s="247">
        <v>4.1299999999999999</v>
      </c>
      <c r="I675" s="248"/>
      <c r="J675" s="243"/>
      <c r="K675" s="243"/>
      <c r="L675" s="249"/>
      <c r="M675" s="250"/>
      <c r="N675" s="251"/>
      <c r="O675" s="251"/>
      <c r="P675" s="251"/>
      <c r="Q675" s="251"/>
      <c r="R675" s="251"/>
      <c r="S675" s="251"/>
      <c r="T675" s="25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3" t="s">
        <v>189</v>
      </c>
      <c r="AU675" s="253" t="s">
        <v>86</v>
      </c>
      <c r="AV675" s="13" t="s">
        <v>86</v>
      </c>
      <c r="AW675" s="13" t="s">
        <v>33</v>
      </c>
      <c r="AX675" s="13" t="s">
        <v>78</v>
      </c>
      <c r="AY675" s="253" t="s">
        <v>181</v>
      </c>
    </row>
    <row r="676" s="15" customFormat="1">
      <c r="A676" s="15"/>
      <c r="B676" s="264"/>
      <c r="C676" s="265"/>
      <c r="D676" s="244" t="s">
        <v>189</v>
      </c>
      <c r="E676" s="266" t="s">
        <v>1</v>
      </c>
      <c r="F676" s="267" t="s">
        <v>206</v>
      </c>
      <c r="G676" s="265"/>
      <c r="H676" s="268">
        <v>126.76000000000001</v>
      </c>
      <c r="I676" s="269"/>
      <c r="J676" s="265"/>
      <c r="K676" s="265"/>
      <c r="L676" s="270"/>
      <c r="M676" s="271"/>
      <c r="N676" s="272"/>
      <c r="O676" s="272"/>
      <c r="P676" s="272"/>
      <c r="Q676" s="272"/>
      <c r="R676" s="272"/>
      <c r="S676" s="272"/>
      <c r="T676" s="273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74" t="s">
        <v>189</v>
      </c>
      <c r="AU676" s="274" t="s">
        <v>86</v>
      </c>
      <c r="AV676" s="15" t="s">
        <v>187</v>
      </c>
      <c r="AW676" s="15" t="s">
        <v>33</v>
      </c>
      <c r="AX676" s="15" t="s">
        <v>84</v>
      </c>
      <c r="AY676" s="274" t="s">
        <v>181</v>
      </c>
    </row>
    <row r="677" s="2" customFormat="1" ht="16.5" customHeight="1">
      <c r="A677" s="39"/>
      <c r="B677" s="40"/>
      <c r="C677" s="275" t="s">
        <v>911</v>
      </c>
      <c r="D677" s="275" t="s">
        <v>363</v>
      </c>
      <c r="E677" s="276" t="s">
        <v>912</v>
      </c>
      <c r="F677" s="277" t="s">
        <v>913</v>
      </c>
      <c r="G677" s="278" t="s">
        <v>186</v>
      </c>
      <c r="H677" s="279">
        <v>133.101</v>
      </c>
      <c r="I677" s="280"/>
      <c r="J677" s="281">
        <f>ROUND(I677*H677,2)</f>
        <v>0</v>
      </c>
      <c r="K677" s="282"/>
      <c r="L677" s="283"/>
      <c r="M677" s="284" t="s">
        <v>1</v>
      </c>
      <c r="N677" s="285" t="s">
        <v>43</v>
      </c>
      <c r="O677" s="92"/>
      <c r="P677" s="238">
        <f>O677*H677</f>
        <v>0</v>
      </c>
      <c r="Q677" s="238">
        <v>0.0011000000000000001</v>
      </c>
      <c r="R677" s="238">
        <f>Q677*H677</f>
        <v>0.14641110000000002</v>
      </c>
      <c r="S677" s="238">
        <v>0</v>
      </c>
      <c r="T677" s="23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0" t="s">
        <v>369</v>
      </c>
      <c r="AT677" s="240" t="s">
        <v>363</v>
      </c>
      <c r="AU677" s="240" t="s">
        <v>86</v>
      </c>
      <c r="AY677" s="18" t="s">
        <v>181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84</v>
      </c>
      <c r="BK677" s="241">
        <f>ROUND(I677*H677,2)</f>
        <v>0</v>
      </c>
      <c r="BL677" s="18" t="s">
        <v>278</v>
      </c>
      <c r="BM677" s="240" t="s">
        <v>914</v>
      </c>
    </row>
    <row r="678" s="14" customFormat="1">
      <c r="A678" s="14"/>
      <c r="B678" s="254"/>
      <c r="C678" s="255"/>
      <c r="D678" s="244" t="s">
        <v>189</v>
      </c>
      <c r="E678" s="256" t="s">
        <v>1</v>
      </c>
      <c r="F678" s="257" t="s">
        <v>647</v>
      </c>
      <c r="G678" s="255"/>
      <c r="H678" s="256" t="s">
        <v>1</v>
      </c>
      <c r="I678" s="258"/>
      <c r="J678" s="255"/>
      <c r="K678" s="255"/>
      <c r="L678" s="259"/>
      <c r="M678" s="260"/>
      <c r="N678" s="261"/>
      <c r="O678" s="261"/>
      <c r="P678" s="261"/>
      <c r="Q678" s="261"/>
      <c r="R678" s="261"/>
      <c r="S678" s="261"/>
      <c r="T678" s="26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3" t="s">
        <v>189</v>
      </c>
      <c r="AU678" s="263" t="s">
        <v>86</v>
      </c>
      <c r="AV678" s="14" t="s">
        <v>84</v>
      </c>
      <c r="AW678" s="14" t="s">
        <v>33</v>
      </c>
      <c r="AX678" s="14" t="s">
        <v>78</v>
      </c>
      <c r="AY678" s="263" t="s">
        <v>181</v>
      </c>
    </row>
    <row r="679" s="13" customFormat="1">
      <c r="A679" s="13"/>
      <c r="B679" s="242"/>
      <c r="C679" s="243"/>
      <c r="D679" s="244" t="s">
        <v>189</v>
      </c>
      <c r="E679" s="245" t="s">
        <v>1</v>
      </c>
      <c r="F679" s="246" t="s">
        <v>915</v>
      </c>
      <c r="G679" s="243"/>
      <c r="H679" s="247">
        <v>15.036</v>
      </c>
      <c r="I679" s="248"/>
      <c r="J679" s="243"/>
      <c r="K679" s="243"/>
      <c r="L679" s="249"/>
      <c r="M679" s="250"/>
      <c r="N679" s="251"/>
      <c r="O679" s="251"/>
      <c r="P679" s="251"/>
      <c r="Q679" s="251"/>
      <c r="R679" s="251"/>
      <c r="S679" s="251"/>
      <c r="T679" s="25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3" t="s">
        <v>189</v>
      </c>
      <c r="AU679" s="253" t="s">
        <v>86</v>
      </c>
      <c r="AV679" s="13" t="s">
        <v>86</v>
      </c>
      <c r="AW679" s="13" t="s">
        <v>33</v>
      </c>
      <c r="AX679" s="13" t="s">
        <v>78</v>
      </c>
      <c r="AY679" s="253" t="s">
        <v>181</v>
      </c>
    </row>
    <row r="680" s="13" customFormat="1">
      <c r="A680" s="13"/>
      <c r="B680" s="242"/>
      <c r="C680" s="243"/>
      <c r="D680" s="244" t="s">
        <v>189</v>
      </c>
      <c r="E680" s="245" t="s">
        <v>1</v>
      </c>
      <c r="F680" s="246" t="s">
        <v>916</v>
      </c>
      <c r="G680" s="243"/>
      <c r="H680" s="247">
        <v>17.462</v>
      </c>
      <c r="I680" s="248"/>
      <c r="J680" s="243"/>
      <c r="K680" s="243"/>
      <c r="L680" s="249"/>
      <c r="M680" s="250"/>
      <c r="N680" s="251"/>
      <c r="O680" s="251"/>
      <c r="P680" s="251"/>
      <c r="Q680" s="251"/>
      <c r="R680" s="251"/>
      <c r="S680" s="251"/>
      <c r="T680" s="25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3" t="s">
        <v>189</v>
      </c>
      <c r="AU680" s="253" t="s">
        <v>86</v>
      </c>
      <c r="AV680" s="13" t="s">
        <v>86</v>
      </c>
      <c r="AW680" s="13" t="s">
        <v>33</v>
      </c>
      <c r="AX680" s="13" t="s">
        <v>78</v>
      </c>
      <c r="AY680" s="253" t="s">
        <v>181</v>
      </c>
    </row>
    <row r="681" s="13" customFormat="1">
      <c r="A681" s="13"/>
      <c r="B681" s="242"/>
      <c r="C681" s="243"/>
      <c r="D681" s="244" t="s">
        <v>189</v>
      </c>
      <c r="E681" s="245" t="s">
        <v>1</v>
      </c>
      <c r="F681" s="246" t="s">
        <v>917</v>
      </c>
      <c r="G681" s="243"/>
      <c r="H681" s="247">
        <v>21.053000000000001</v>
      </c>
      <c r="I681" s="248"/>
      <c r="J681" s="243"/>
      <c r="K681" s="243"/>
      <c r="L681" s="249"/>
      <c r="M681" s="250"/>
      <c r="N681" s="251"/>
      <c r="O681" s="251"/>
      <c r="P681" s="251"/>
      <c r="Q681" s="251"/>
      <c r="R681" s="251"/>
      <c r="S681" s="251"/>
      <c r="T681" s="25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3" t="s">
        <v>189</v>
      </c>
      <c r="AU681" s="253" t="s">
        <v>86</v>
      </c>
      <c r="AV681" s="13" t="s">
        <v>86</v>
      </c>
      <c r="AW681" s="13" t="s">
        <v>33</v>
      </c>
      <c r="AX681" s="13" t="s">
        <v>78</v>
      </c>
      <c r="AY681" s="253" t="s">
        <v>181</v>
      </c>
    </row>
    <row r="682" s="13" customFormat="1">
      <c r="A682" s="13"/>
      <c r="B682" s="242"/>
      <c r="C682" s="243"/>
      <c r="D682" s="244" t="s">
        <v>189</v>
      </c>
      <c r="E682" s="245" t="s">
        <v>1</v>
      </c>
      <c r="F682" s="246" t="s">
        <v>918</v>
      </c>
      <c r="G682" s="243"/>
      <c r="H682" s="247">
        <v>24.443999999999999</v>
      </c>
      <c r="I682" s="248"/>
      <c r="J682" s="243"/>
      <c r="K682" s="243"/>
      <c r="L682" s="249"/>
      <c r="M682" s="250"/>
      <c r="N682" s="251"/>
      <c r="O682" s="251"/>
      <c r="P682" s="251"/>
      <c r="Q682" s="251"/>
      <c r="R682" s="251"/>
      <c r="S682" s="251"/>
      <c r="T682" s="25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3" t="s">
        <v>189</v>
      </c>
      <c r="AU682" s="253" t="s">
        <v>86</v>
      </c>
      <c r="AV682" s="13" t="s">
        <v>86</v>
      </c>
      <c r="AW682" s="13" t="s">
        <v>33</v>
      </c>
      <c r="AX682" s="13" t="s">
        <v>78</v>
      </c>
      <c r="AY682" s="253" t="s">
        <v>181</v>
      </c>
    </row>
    <row r="683" s="14" customFormat="1">
      <c r="A683" s="14"/>
      <c r="B683" s="254"/>
      <c r="C683" s="255"/>
      <c r="D683" s="244" t="s">
        <v>189</v>
      </c>
      <c r="E683" s="256" t="s">
        <v>1</v>
      </c>
      <c r="F683" s="257" t="s">
        <v>652</v>
      </c>
      <c r="G683" s="255"/>
      <c r="H683" s="256" t="s">
        <v>1</v>
      </c>
      <c r="I683" s="258"/>
      <c r="J683" s="255"/>
      <c r="K683" s="255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189</v>
      </c>
      <c r="AU683" s="263" t="s">
        <v>86</v>
      </c>
      <c r="AV683" s="14" t="s">
        <v>84</v>
      </c>
      <c r="AW683" s="14" t="s">
        <v>33</v>
      </c>
      <c r="AX683" s="14" t="s">
        <v>78</v>
      </c>
      <c r="AY683" s="263" t="s">
        <v>181</v>
      </c>
    </row>
    <row r="684" s="13" customFormat="1">
      <c r="A684" s="13"/>
      <c r="B684" s="242"/>
      <c r="C684" s="243"/>
      <c r="D684" s="244" t="s">
        <v>189</v>
      </c>
      <c r="E684" s="245" t="s">
        <v>1</v>
      </c>
      <c r="F684" s="246" t="s">
        <v>919</v>
      </c>
      <c r="G684" s="243"/>
      <c r="H684" s="247">
        <v>16.013000000000002</v>
      </c>
      <c r="I684" s="248"/>
      <c r="J684" s="243"/>
      <c r="K684" s="243"/>
      <c r="L684" s="249"/>
      <c r="M684" s="250"/>
      <c r="N684" s="251"/>
      <c r="O684" s="251"/>
      <c r="P684" s="251"/>
      <c r="Q684" s="251"/>
      <c r="R684" s="251"/>
      <c r="S684" s="251"/>
      <c r="T684" s="25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3" t="s">
        <v>189</v>
      </c>
      <c r="AU684" s="253" t="s">
        <v>86</v>
      </c>
      <c r="AV684" s="13" t="s">
        <v>86</v>
      </c>
      <c r="AW684" s="13" t="s">
        <v>33</v>
      </c>
      <c r="AX684" s="13" t="s">
        <v>78</v>
      </c>
      <c r="AY684" s="253" t="s">
        <v>181</v>
      </c>
    </row>
    <row r="685" s="13" customFormat="1">
      <c r="A685" s="13"/>
      <c r="B685" s="242"/>
      <c r="C685" s="243"/>
      <c r="D685" s="244" t="s">
        <v>189</v>
      </c>
      <c r="E685" s="245" t="s">
        <v>1</v>
      </c>
      <c r="F685" s="246" t="s">
        <v>920</v>
      </c>
      <c r="G685" s="243"/>
      <c r="H685" s="247">
        <v>15.708</v>
      </c>
      <c r="I685" s="248"/>
      <c r="J685" s="243"/>
      <c r="K685" s="243"/>
      <c r="L685" s="249"/>
      <c r="M685" s="250"/>
      <c r="N685" s="251"/>
      <c r="O685" s="251"/>
      <c r="P685" s="251"/>
      <c r="Q685" s="251"/>
      <c r="R685" s="251"/>
      <c r="S685" s="251"/>
      <c r="T685" s="25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3" t="s">
        <v>189</v>
      </c>
      <c r="AU685" s="253" t="s">
        <v>86</v>
      </c>
      <c r="AV685" s="13" t="s">
        <v>86</v>
      </c>
      <c r="AW685" s="13" t="s">
        <v>33</v>
      </c>
      <c r="AX685" s="13" t="s">
        <v>78</v>
      </c>
      <c r="AY685" s="253" t="s">
        <v>181</v>
      </c>
    </row>
    <row r="686" s="13" customFormat="1">
      <c r="A686" s="13"/>
      <c r="B686" s="242"/>
      <c r="C686" s="243"/>
      <c r="D686" s="244" t="s">
        <v>189</v>
      </c>
      <c r="E686" s="245" t="s">
        <v>1</v>
      </c>
      <c r="F686" s="246" t="s">
        <v>921</v>
      </c>
      <c r="G686" s="243"/>
      <c r="H686" s="247">
        <v>6.3109999999999999</v>
      </c>
      <c r="I686" s="248"/>
      <c r="J686" s="243"/>
      <c r="K686" s="243"/>
      <c r="L686" s="249"/>
      <c r="M686" s="250"/>
      <c r="N686" s="251"/>
      <c r="O686" s="251"/>
      <c r="P686" s="251"/>
      <c r="Q686" s="251"/>
      <c r="R686" s="251"/>
      <c r="S686" s="251"/>
      <c r="T686" s="25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3" t="s">
        <v>189</v>
      </c>
      <c r="AU686" s="253" t="s">
        <v>86</v>
      </c>
      <c r="AV686" s="13" t="s">
        <v>86</v>
      </c>
      <c r="AW686" s="13" t="s">
        <v>33</v>
      </c>
      <c r="AX686" s="13" t="s">
        <v>78</v>
      </c>
      <c r="AY686" s="253" t="s">
        <v>181</v>
      </c>
    </row>
    <row r="687" s="14" customFormat="1">
      <c r="A687" s="14"/>
      <c r="B687" s="254"/>
      <c r="C687" s="255"/>
      <c r="D687" s="244" t="s">
        <v>189</v>
      </c>
      <c r="E687" s="256" t="s">
        <v>1</v>
      </c>
      <c r="F687" s="257" t="s">
        <v>656</v>
      </c>
      <c r="G687" s="255"/>
      <c r="H687" s="256" t="s">
        <v>1</v>
      </c>
      <c r="I687" s="258"/>
      <c r="J687" s="255"/>
      <c r="K687" s="255"/>
      <c r="L687" s="259"/>
      <c r="M687" s="260"/>
      <c r="N687" s="261"/>
      <c r="O687" s="261"/>
      <c r="P687" s="261"/>
      <c r="Q687" s="261"/>
      <c r="R687" s="261"/>
      <c r="S687" s="261"/>
      <c r="T687" s="26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3" t="s">
        <v>189</v>
      </c>
      <c r="AU687" s="263" t="s">
        <v>86</v>
      </c>
      <c r="AV687" s="14" t="s">
        <v>84</v>
      </c>
      <c r="AW687" s="14" t="s">
        <v>33</v>
      </c>
      <c r="AX687" s="14" t="s">
        <v>78</v>
      </c>
      <c r="AY687" s="263" t="s">
        <v>181</v>
      </c>
    </row>
    <row r="688" s="13" customFormat="1">
      <c r="A688" s="13"/>
      <c r="B688" s="242"/>
      <c r="C688" s="243"/>
      <c r="D688" s="244" t="s">
        <v>189</v>
      </c>
      <c r="E688" s="245" t="s">
        <v>1</v>
      </c>
      <c r="F688" s="246" t="s">
        <v>922</v>
      </c>
      <c r="G688" s="243"/>
      <c r="H688" s="247">
        <v>6.101</v>
      </c>
      <c r="I688" s="248"/>
      <c r="J688" s="243"/>
      <c r="K688" s="243"/>
      <c r="L688" s="249"/>
      <c r="M688" s="250"/>
      <c r="N688" s="251"/>
      <c r="O688" s="251"/>
      <c r="P688" s="251"/>
      <c r="Q688" s="251"/>
      <c r="R688" s="251"/>
      <c r="S688" s="251"/>
      <c r="T688" s="25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3" t="s">
        <v>189</v>
      </c>
      <c r="AU688" s="253" t="s">
        <v>86</v>
      </c>
      <c r="AV688" s="13" t="s">
        <v>86</v>
      </c>
      <c r="AW688" s="13" t="s">
        <v>33</v>
      </c>
      <c r="AX688" s="13" t="s">
        <v>78</v>
      </c>
      <c r="AY688" s="253" t="s">
        <v>181</v>
      </c>
    </row>
    <row r="689" s="13" customFormat="1">
      <c r="A689" s="13"/>
      <c r="B689" s="242"/>
      <c r="C689" s="243"/>
      <c r="D689" s="244" t="s">
        <v>189</v>
      </c>
      <c r="E689" s="245" t="s">
        <v>1</v>
      </c>
      <c r="F689" s="246" t="s">
        <v>923</v>
      </c>
      <c r="G689" s="243"/>
      <c r="H689" s="247">
        <v>6.6360000000000001</v>
      </c>
      <c r="I689" s="248"/>
      <c r="J689" s="243"/>
      <c r="K689" s="243"/>
      <c r="L689" s="249"/>
      <c r="M689" s="250"/>
      <c r="N689" s="251"/>
      <c r="O689" s="251"/>
      <c r="P689" s="251"/>
      <c r="Q689" s="251"/>
      <c r="R689" s="251"/>
      <c r="S689" s="251"/>
      <c r="T689" s="25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3" t="s">
        <v>189</v>
      </c>
      <c r="AU689" s="253" t="s">
        <v>86</v>
      </c>
      <c r="AV689" s="13" t="s">
        <v>86</v>
      </c>
      <c r="AW689" s="13" t="s">
        <v>33</v>
      </c>
      <c r="AX689" s="13" t="s">
        <v>78</v>
      </c>
      <c r="AY689" s="253" t="s">
        <v>181</v>
      </c>
    </row>
    <row r="690" s="13" customFormat="1">
      <c r="A690" s="13"/>
      <c r="B690" s="242"/>
      <c r="C690" s="243"/>
      <c r="D690" s="244" t="s">
        <v>189</v>
      </c>
      <c r="E690" s="245" t="s">
        <v>1</v>
      </c>
      <c r="F690" s="246" t="s">
        <v>924</v>
      </c>
      <c r="G690" s="243"/>
      <c r="H690" s="247">
        <v>4.3369999999999997</v>
      </c>
      <c r="I690" s="248"/>
      <c r="J690" s="243"/>
      <c r="K690" s="243"/>
      <c r="L690" s="249"/>
      <c r="M690" s="250"/>
      <c r="N690" s="251"/>
      <c r="O690" s="251"/>
      <c r="P690" s="251"/>
      <c r="Q690" s="251"/>
      <c r="R690" s="251"/>
      <c r="S690" s="251"/>
      <c r="T690" s="25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3" t="s">
        <v>189</v>
      </c>
      <c r="AU690" s="253" t="s">
        <v>86</v>
      </c>
      <c r="AV690" s="13" t="s">
        <v>86</v>
      </c>
      <c r="AW690" s="13" t="s">
        <v>33</v>
      </c>
      <c r="AX690" s="13" t="s">
        <v>78</v>
      </c>
      <c r="AY690" s="253" t="s">
        <v>181</v>
      </c>
    </row>
    <row r="691" s="15" customFormat="1">
      <c r="A691" s="15"/>
      <c r="B691" s="264"/>
      <c r="C691" s="265"/>
      <c r="D691" s="244" t="s">
        <v>189</v>
      </c>
      <c r="E691" s="266" t="s">
        <v>1</v>
      </c>
      <c r="F691" s="267" t="s">
        <v>206</v>
      </c>
      <c r="G691" s="265"/>
      <c r="H691" s="268">
        <v>133.101</v>
      </c>
      <c r="I691" s="269"/>
      <c r="J691" s="265"/>
      <c r="K691" s="265"/>
      <c r="L691" s="270"/>
      <c r="M691" s="271"/>
      <c r="N691" s="272"/>
      <c r="O691" s="272"/>
      <c r="P691" s="272"/>
      <c r="Q691" s="272"/>
      <c r="R691" s="272"/>
      <c r="S691" s="272"/>
      <c r="T691" s="273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4" t="s">
        <v>189</v>
      </c>
      <c r="AU691" s="274" t="s">
        <v>86</v>
      </c>
      <c r="AV691" s="15" t="s">
        <v>187</v>
      </c>
      <c r="AW691" s="15" t="s">
        <v>33</v>
      </c>
      <c r="AX691" s="15" t="s">
        <v>84</v>
      </c>
      <c r="AY691" s="274" t="s">
        <v>181</v>
      </c>
    </row>
    <row r="692" s="2" customFormat="1" ht="24.15" customHeight="1">
      <c r="A692" s="39"/>
      <c r="B692" s="40"/>
      <c r="C692" s="228" t="s">
        <v>925</v>
      </c>
      <c r="D692" s="228" t="s">
        <v>183</v>
      </c>
      <c r="E692" s="229" t="s">
        <v>926</v>
      </c>
      <c r="F692" s="230" t="s">
        <v>927</v>
      </c>
      <c r="G692" s="231" t="s">
        <v>186</v>
      </c>
      <c r="H692" s="232">
        <v>126.76000000000001</v>
      </c>
      <c r="I692" s="233"/>
      <c r="J692" s="234">
        <f>ROUND(I692*H692,2)</f>
        <v>0</v>
      </c>
      <c r="K692" s="235"/>
      <c r="L692" s="45"/>
      <c r="M692" s="236" t="s">
        <v>1</v>
      </c>
      <c r="N692" s="237" t="s">
        <v>43</v>
      </c>
      <c r="O692" s="92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0" t="s">
        <v>278</v>
      </c>
      <c r="AT692" s="240" t="s">
        <v>183</v>
      </c>
      <c r="AU692" s="240" t="s">
        <v>86</v>
      </c>
      <c r="AY692" s="18" t="s">
        <v>181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84</v>
      </c>
      <c r="BK692" s="241">
        <f>ROUND(I692*H692,2)</f>
        <v>0</v>
      </c>
      <c r="BL692" s="18" t="s">
        <v>278</v>
      </c>
      <c r="BM692" s="240" t="s">
        <v>928</v>
      </c>
    </row>
    <row r="693" s="14" customFormat="1">
      <c r="A693" s="14"/>
      <c r="B693" s="254"/>
      <c r="C693" s="255"/>
      <c r="D693" s="244" t="s">
        <v>189</v>
      </c>
      <c r="E693" s="256" t="s">
        <v>1</v>
      </c>
      <c r="F693" s="257" t="s">
        <v>647</v>
      </c>
      <c r="G693" s="255"/>
      <c r="H693" s="256" t="s">
        <v>1</v>
      </c>
      <c r="I693" s="258"/>
      <c r="J693" s="255"/>
      <c r="K693" s="255"/>
      <c r="L693" s="259"/>
      <c r="M693" s="260"/>
      <c r="N693" s="261"/>
      <c r="O693" s="261"/>
      <c r="P693" s="261"/>
      <c r="Q693" s="261"/>
      <c r="R693" s="261"/>
      <c r="S693" s="261"/>
      <c r="T693" s="26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3" t="s">
        <v>189</v>
      </c>
      <c r="AU693" s="263" t="s">
        <v>86</v>
      </c>
      <c r="AV693" s="14" t="s">
        <v>84</v>
      </c>
      <c r="AW693" s="14" t="s">
        <v>33</v>
      </c>
      <c r="AX693" s="14" t="s">
        <v>78</v>
      </c>
      <c r="AY693" s="263" t="s">
        <v>181</v>
      </c>
    </row>
    <row r="694" s="13" customFormat="1">
      <c r="A694" s="13"/>
      <c r="B694" s="242"/>
      <c r="C694" s="243"/>
      <c r="D694" s="244" t="s">
        <v>189</v>
      </c>
      <c r="E694" s="245" t="s">
        <v>1</v>
      </c>
      <c r="F694" s="246" t="s">
        <v>648</v>
      </c>
      <c r="G694" s="243"/>
      <c r="H694" s="247">
        <v>14.32</v>
      </c>
      <c r="I694" s="248"/>
      <c r="J694" s="243"/>
      <c r="K694" s="243"/>
      <c r="L694" s="249"/>
      <c r="M694" s="250"/>
      <c r="N694" s="251"/>
      <c r="O694" s="251"/>
      <c r="P694" s="251"/>
      <c r="Q694" s="251"/>
      <c r="R694" s="251"/>
      <c r="S694" s="251"/>
      <c r="T694" s="25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3" t="s">
        <v>189</v>
      </c>
      <c r="AU694" s="253" t="s">
        <v>86</v>
      </c>
      <c r="AV694" s="13" t="s">
        <v>86</v>
      </c>
      <c r="AW694" s="13" t="s">
        <v>33</v>
      </c>
      <c r="AX694" s="13" t="s">
        <v>78</v>
      </c>
      <c r="AY694" s="253" t="s">
        <v>181</v>
      </c>
    </row>
    <row r="695" s="13" customFormat="1">
      <c r="A695" s="13"/>
      <c r="B695" s="242"/>
      <c r="C695" s="243"/>
      <c r="D695" s="244" t="s">
        <v>189</v>
      </c>
      <c r="E695" s="245" t="s">
        <v>1</v>
      </c>
      <c r="F695" s="246" t="s">
        <v>649</v>
      </c>
      <c r="G695" s="243"/>
      <c r="H695" s="247">
        <v>16.629999999999999</v>
      </c>
      <c r="I695" s="248"/>
      <c r="J695" s="243"/>
      <c r="K695" s="243"/>
      <c r="L695" s="249"/>
      <c r="M695" s="250"/>
      <c r="N695" s="251"/>
      <c r="O695" s="251"/>
      <c r="P695" s="251"/>
      <c r="Q695" s="251"/>
      <c r="R695" s="251"/>
      <c r="S695" s="251"/>
      <c r="T695" s="25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3" t="s">
        <v>189</v>
      </c>
      <c r="AU695" s="253" t="s">
        <v>86</v>
      </c>
      <c r="AV695" s="13" t="s">
        <v>86</v>
      </c>
      <c r="AW695" s="13" t="s">
        <v>33</v>
      </c>
      <c r="AX695" s="13" t="s">
        <v>78</v>
      </c>
      <c r="AY695" s="253" t="s">
        <v>181</v>
      </c>
    </row>
    <row r="696" s="13" customFormat="1">
      <c r="A696" s="13"/>
      <c r="B696" s="242"/>
      <c r="C696" s="243"/>
      <c r="D696" s="244" t="s">
        <v>189</v>
      </c>
      <c r="E696" s="245" t="s">
        <v>1</v>
      </c>
      <c r="F696" s="246" t="s">
        <v>650</v>
      </c>
      <c r="G696" s="243"/>
      <c r="H696" s="247">
        <v>20.050000000000001</v>
      </c>
      <c r="I696" s="248"/>
      <c r="J696" s="243"/>
      <c r="K696" s="243"/>
      <c r="L696" s="249"/>
      <c r="M696" s="250"/>
      <c r="N696" s="251"/>
      <c r="O696" s="251"/>
      <c r="P696" s="251"/>
      <c r="Q696" s="251"/>
      <c r="R696" s="251"/>
      <c r="S696" s="251"/>
      <c r="T696" s="25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3" t="s">
        <v>189</v>
      </c>
      <c r="AU696" s="253" t="s">
        <v>86</v>
      </c>
      <c r="AV696" s="13" t="s">
        <v>86</v>
      </c>
      <c r="AW696" s="13" t="s">
        <v>33</v>
      </c>
      <c r="AX696" s="13" t="s">
        <v>78</v>
      </c>
      <c r="AY696" s="253" t="s">
        <v>181</v>
      </c>
    </row>
    <row r="697" s="13" customFormat="1">
      <c r="A697" s="13"/>
      <c r="B697" s="242"/>
      <c r="C697" s="243"/>
      <c r="D697" s="244" t="s">
        <v>189</v>
      </c>
      <c r="E697" s="245" t="s">
        <v>1</v>
      </c>
      <c r="F697" s="246" t="s">
        <v>651</v>
      </c>
      <c r="G697" s="243"/>
      <c r="H697" s="247">
        <v>23.280000000000001</v>
      </c>
      <c r="I697" s="248"/>
      <c r="J697" s="243"/>
      <c r="K697" s="243"/>
      <c r="L697" s="249"/>
      <c r="M697" s="250"/>
      <c r="N697" s="251"/>
      <c r="O697" s="251"/>
      <c r="P697" s="251"/>
      <c r="Q697" s="251"/>
      <c r="R697" s="251"/>
      <c r="S697" s="251"/>
      <c r="T697" s="25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3" t="s">
        <v>189</v>
      </c>
      <c r="AU697" s="253" t="s">
        <v>86</v>
      </c>
      <c r="AV697" s="13" t="s">
        <v>86</v>
      </c>
      <c r="AW697" s="13" t="s">
        <v>33</v>
      </c>
      <c r="AX697" s="13" t="s">
        <v>78</v>
      </c>
      <c r="AY697" s="253" t="s">
        <v>181</v>
      </c>
    </row>
    <row r="698" s="14" customFormat="1">
      <c r="A698" s="14"/>
      <c r="B698" s="254"/>
      <c r="C698" s="255"/>
      <c r="D698" s="244" t="s">
        <v>189</v>
      </c>
      <c r="E698" s="256" t="s">
        <v>1</v>
      </c>
      <c r="F698" s="257" t="s">
        <v>652</v>
      </c>
      <c r="G698" s="255"/>
      <c r="H698" s="256" t="s">
        <v>1</v>
      </c>
      <c r="I698" s="258"/>
      <c r="J698" s="255"/>
      <c r="K698" s="255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189</v>
      </c>
      <c r="AU698" s="263" t="s">
        <v>86</v>
      </c>
      <c r="AV698" s="14" t="s">
        <v>84</v>
      </c>
      <c r="AW698" s="14" t="s">
        <v>33</v>
      </c>
      <c r="AX698" s="14" t="s">
        <v>78</v>
      </c>
      <c r="AY698" s="263" t="s">
        <v>181</v>
      </c>
    </row>
    <row r="699" s="13" customFormat="1">
      <c r="A699" s="13"/>
      <c r="B699" s="242"/>
      <c r="C699" s="243"/>
      <c r="D699" s="244" t="s">
        <v>189</v>
      </c>
      <c r="E699" s="245" t="s">
        <v>1</v>
      </c>
      <c r="F699" s="246" t="s">
        <v>653</v>
      </c>
      <c r="G699" s="243"/>
      <c r="H699" s="247">
        <v>15.25</v>
      </c>
      <c r="I699" s="248"/>
      <c r="J699" s="243"/>
      <c r="K699" s="243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189</v>
      </c>
      <c r="AU699" s="253" t="s">
        <v>86</v>
      </c>
      <c r="AV699" s="13" t="s">
        <v>86</v>
      </c>
      <c r="AW699" s="13" t="s">
        <v>33</v>
      </c>
      <c r="AX699" s="13" t="s">
        <v>78</v>
      </c>
      <c r="AY699" s="253" t="s">
        <v>181</v>
      </c>
    </row>
    <row r="700" s="13" customFormat="1">
      <c r="A700" s="13"/>
      <c r="B700" s="242"/>
      <c r="C700" s="243"/>
      <c r="D700" s="244" t="s">
        <v>189</v>
      </c>
      <c r="E700" s="245" t="s">
        <v>1</v>
      </c>
      <c r="F700" s="246" t="s">
        <v>654</v>
      </c>
      <c r="G700" s="243"/>
      <c r="H700" s="247">
        <v>14.960000000000001</v>
      </c>
      <c r="I700" s="248"/>
      <c r="J700" s="243"/>
      <c r="K700" s="243"/>
      <c r="L700" s="249"/>
      <c r="M700" s="250"/>
      <c r="N700" s="251"/>
      <c r="O700" s="251"/>
      <c r="P700" s="251"/>
      <c r="Q700" s="251"/>
      <c r="R700" s="251"/>
      <c r="S700" s="251"/>
      <c r="T700" s="25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3" t="s">
        <v>189</v>
      </c>
      <c r="AU700" s="253" t="s">
        <v>86</v>
      </c>
      <c r="AV700" s="13" t="s">
        <v>86</v>
      </c>
      <c r="AW700" s="13" t="s">
        <v>33</v>
      </c>
      <c r="AX700" s="13" t="s">
        <v>78</v>
      </c>
      <c r="AY700" s="253" t="s">
        <v>181</v>
      </c>
    </row>
    <row r="701" s="13" customFormat="1">
      <c r="A701" s="13"/>
      <c r="B701" s="242"/>
      <c r="C701" s="243"/>
      <c r="D701" s="244" t="s">
        <v>189</v>
      </c>
      <c r="E701" s="245" t="s">
        <v>1</v>
      </c>
      <c r="F701" s="246" t="s">
        <v>655</v>
      </c>
      <c r="G701" s="243"/>
      <c r="H701" s="247">
        <v>6.0099999999999998</v>
      </c>
      <c r="I701" s="248"/>
      <c r="J701" s="243"/>
      <c r="K701" s="243"/>
      <c r="L701" s="249"/>
      <c r="M701" s="250"/>
      <c r="N701" s="251"/>
      <c r="O701" s="251"/>
      <c r="P701" s="251"/>
      <c r="Q701" s="251"/>
      <c r="R701" s="251"/>
      <c r="S701" s="251"/>
      <c r="T701" s="25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3" t="s">
        <v>189</v>
      </c>
      <c r="AU701" s="253" t="s">
        <v>86</v>
      </c>
      <c r="AV701" s="13" t="s">
        <v>86</v>
      </c>
      <c r="AW701" s="13" t="s">
        <v>33</v>
      </c>
      <c r="AX701" s="13" t="s">
        <v>78</v>
      </c>
      <c r="AY701" s="253" t="s">
        <v>181</v>
      </c>
    </row>
    <row r="702" s="14" customFormat="1">
      <c r="A702" s="14"/>
      <c r="B702" s="254"/>
      <c r="C702" s="255"/>
      <c r="D702" s="244" t="s">
        <v>189</v>
      </c>
      <c r="E702" s="256" t="s">
        <v>1</v>
      </c>
      <c r="F702" s="257" t="s">
        <v>656</v>
      </c>
      <c r="G702" s="255"/>
      <c r="H702" s="256" t="s">
        <v>1</v>
      </c>
      <c r="I702" s="258"/>
      <c r="J702" s="255"/>
      <c r="K702" s="255"/>
      <c r="L702" s="259"/>
      <c r="M702" s="260"/>
      <c r="N702" s="261"/>
      <c r="O702" s="261"/>
      <c r="P702" s="261"/>
      <c r="Q702" s="261"/>
      <c r="R702" s="261"/>
      <c r="S702" s="261"/>
      <c r="T702" s="26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3" t="s">
        <v>189</v>
      </c>
      <c r="AU702" s="263" t="s">
        <v>86</v>
      </c>
      <c r="AV702" s="14" t="s">
        <v>84</v>
      </c>
      <c r="AW702" s="14" t="s">
        <v>33</v>
      </c>
      <c r="AX702" s="14" t="s">
        <v>78</v>
      </c>
      <c r="AY702" s="263" t="s">
        <v>181</v>
      </c>
    </row>
    <row r="703" s="13" customFormat="1">
      <c r="A703" s="13"/>
      <c r="B703" s="242"/>
      <c r="C703" s="243"/>
      <c r="D703" s="244" t="s">
        <v>189</v>
      </c>
      <c r="E703" s="245" t="s">
        <v>1</v>
      </c>
      <c r="F703" s="246" t="s">
        <v>657</v>
      </c>
      <c r="G703" s="243"/>
      <c r="H703" s="247">
        <v>5.8099999999999996</v>
      </c>
      <c r="I703" s="248"/>
      <c r="J703" s="243"/>
      <c r="K703" s="243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189</v>
      </c>
      <c r="AU703" s="253" t="s">
        <v>86</v>
      </c>
      <c r="AV703" s="13" t="s">
        <v>86</v>
      </c>
      <c r="AW703" s="13" t="s">
        <v>33</v>
      </c>
      <c r="AX703" s="13" t="s">
        <v>78</v>
      </c>
      <c r="AY703" s="253" t="s">
        <v>181</v>
      </c>
    </row>
    <row r="704" s="13" customFormat="1">
      <c r="A704" s="13"/>
      <c r="B704" s="242"/>
      <c r="C704" s="243"/>
      <c r="D704" s="244" t="s">
        <v>189</v>
      </c>
      <c r="E704" s="245" t="s">
        <v>1</v>
      </c>
      <c r="F704" s="246" t="s">
        <v>658</v>
      </c>
      <c r="G704" s="243"/>
      <c r="H704" s="247">
        <v>6.3200000000000003</v>
      </c>
      <c r="I704" s="248"/>
      <c r="J704" s="243"/>
      <c r="K704" s="243"/>
      <c r="L704" s="249"/>
      <c r="M704" s="250"/>
      <c r="N704" s="251"/>
      <c r="O704" s="251"/>
      <c r="P704" s="251"/>
      <c r="Q704" s="251"/>
      <c r="R704" s="251"/>
      <c r="S704" s="251"/>
      <c r="T704" s="25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3" t="s">
        <v>189</v>
      </c>
      <c r="AU704" s="253" t="s">
        <v>86</v>
      </c>
      <c r="AV704" s="13" t="s">
        <v>86</v>
      </c>
      <c r="AW704" s="13" t="s">
        <v>33</v>
      </c>
      <c r="AX704" s="13" t="s">
        <v>78</v>
      </c>
      <c r="AY704" s="253" t="s">
        <v>181</v>
      </c>
    </row>
    <row r="705" s="13" customFormat="1">
      <c r="A705" s="13"/>
      <c r="B705" s="242"/>
      <c r="C705" s="243"/>
      <c r="D705" s="244" t="s">
        <v>189</v>
      </c>
      <c r="E705" s="245" t="s">
        <v>1</v>
      </c>
      <c r="F705" s="246" t="s">
        <v>659</v>
      </c>
      <c r="G705" s="243"/>
      <c r="H705" s="247">
        <v>4.1299999999999999</v>
      </c>
      <c r="I705" s="248"/>
      <c r="J705" s="243"/>
      <c r="K705" s="243"/>
      <c r="L705" s="249"/>
      <c r="M705" s="250"/>
      <c r="N705" s="251"/>
      <c r="O705" s="251"/>
      <c r="P705" s="251"/>
      <c r="Q705" s="251"/>
      <c r="R705" s="251"/>
      <c r="S705" s="251"/>
      <c r="T705" s="25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3" t="s">
        <v>189</v>
      </c>
      <c r="AU705" s="253" t="s">
        <v>86</v>
      </c>
      <c r="AV705" s="13" t="s">
        <v>86</v>
      </c>
      <c r="AW705" s="13" t="s">
        <v>33</v>
      </c>
      <c r="AX705" s="13" t="s">
        <v>78</v>
      </c>
      <c r="AY705" s="253" t="s">
        <v>181</v>
      </c>
    </row>
    <row r="706" s="15" customFormat="1">
      <c r="A706" s="15"/>
      <c r="B706" s="264"/>
      <c r="C706" s="265"/>
      <c r="D706" s="244" t="s">
        <v>189</v>
      </c>
      <c r="E706" s="266" t="s">
        <v>1</v>
      </c>
      <c r="F706" s="267" t="s">
        <v>206</v>
      </c>
      <c r="G706" s="265"/>
      <c r="H706" s="268">
        <v>126.76000000000001</v>
      </c>
      <c r="I706" s="269"/>
      <c r="J706" s="265"/>
      <c r="K706" s="265"/>
      <c r="L706" s="270"/>
      <c r="M706" s="271"/>
      <c r="N706" s="272"/>
      <c r="O706" s="272"/>
      <c r="P706" s="272"/>
      <c r="Q706" s="272"/>
      <c r="R706" s="272"/>
      <c r="S706" s="272"/>
      <c r="T706" s="273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74" t="s">
        <v>189</v>
      </c>
      <c r="AU706" s="274" t="s">
        <v>86</v>
      </c>
      <c r="AV706" s="15" t="s">
        <v>187</v>
      </c>
      <c r="AW706" s="15" t="s">
        <v>33</v>
      </c>
      <c r="AX706" s="15" t="s">
        <v>84</v>
      </c>
      <c r="AY706" s="274" t="s">
        <v>181</v>
      </c>
    </row>
    <row r="707" s="2" customFormat="1" ht="16.5" customHeight="1">
      <c r="A707" s="39"/>
      <c r="B707" s="40"/>
      <c r="C707" s="275" t="s">
        <v>929</v>
      </c>
      <c r="D707" s="275" t="s">
        <v>363</v>
      </c>
      <c r="E707" s="276" t="s">
        <v>930</v>
      </c>
      <c r="F707" s="277" t="s">
        <v>931</v>
      </c>
      <c r="G707" s="278" t="s">
        <v>186</v>
      </c>
      <c r="H707" s="279">
        <v>133.101</v>
      </c>
      <c r="I707" s="280"/>
      <c r="J707" s="281">
        <f>ROUND(I707*H707,2)</f>
        <v>0</v>
      </c>
      <c r="K707" s="282"/>
      <c r="L707" s="283"/>
      <c r="M707" s="284" t="s">
        <v>1</v>
      </c>
      <c r="N707" s="285" t="s">
        <v>43</v>
      </c>
      <c r="O707" s="92"/>
      <c r="P707" s="238">
        <f>O707*H707</f>
        <v>0</v>
      </c>
      <c r="Q707" s="238">
        <v>0.0066</v>
      </c>
      <c r="R707" s="238">
        <f>Q707*H707</f>
        <v>0.87846659999999999</v>
      </c>
      <c r="S707" s="238">
        <v>0</v>
      </c>
      <c r="T707" s="239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0" t="s">
        <v>369</v>
      </c>
      <c r="AT707" s="240" t="s">
        <v>363</v>
      </c>
      <c r="AU707" s="240" t="s">
        <v>86</v>
      </c>
      <c r="AY707" s="18" t="s">
        <v>181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84</v>
      </c>
      <c r="BK707" s="241">
        <f>ROUND(I707*H707,2)</f>
        <v>0</v>
      </c>
      <c r="BL707" s="18" t="s">
        <v>278</v>
      </c>
      <c r="BM707" s="240" t="s">
        <v>932</v>
      </c>
    </row>
    <row r="708" s="14" customFormat="1">
      <c r="A708" s="14"/>
      <c r="B708" s="254"/>
      <c r="C708" s="255"/>
      <c r="D708" s="244" t="s">
        <v>189</v>
      </c>
      <c r="E708" s="256" t="s">
        <v>1</v>
      </c>
      <c r="F708" s="257" t="s">
        <v>647</v>
      </c>
      <c r="G708" s="255"/>
      <c r="H708" s="256" t="s">
        <v>1</v>
      </c>
      <c r="I708" s="258"/>
      <c r="J708" s="255"/>
      <c r="K708" s="255"/>
      <c r="L708" s="259"/>
      <c r="M708" s="260"/>
      <c r="N708" s="261"/>
      <c r="O708" s="261"/>
      <c r="P708" s="261"/>
      <c r="Q708" s="261"/>
      <c r="R708" s="261"/>
      <c r="S708" s="261"/>
      <c r="T708" s="26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3" t="s">
        <v>189</v>
      </c>
      <c r="AU708" s="263" t="s">
        <v>86</v>
      </c>
      <c r="AV708" s="14" t="s">
        <v>84</v>
      </c>
      <c r="AW708" s="14" t="s">
        <v>33</v>
      </c>
      <c r="AX708" s="14" t="s">
        <v>78</v>
      </c>
      <c r="AY708" s="263" t="s">
        <v>181</v>
      </c>
    </row>
    <row r="709" s="13" customFormat="1">
      <c r="A709" s="13"/>
      <c r="B709" s="242"/>
      <c r="C709" s="243"/>
      <c r="D709" s="244" t="s">
        <v>189</v>
      </c>
      <c r="E709" s="245" t="s">
        <v>1</v>
      </c>
      <c r="F709" s="246" t="s">
        <v>915</v>
      </c>
      <c r="G709" s="243"/>
      <c r="H709" s="247">
        <v>15.036</v>
      </c>
      <c r="I709" s="248"/>
      <c r="J709" s="243"/>
      <c r="K709" s="243"/>
      <c r="L709" s="249"/>
      <c r="M709" s="250"/>
      <c r="N709" s="251"/>
      <c r="O709" s="251"/>
      <c r="P709" s="251"/>
      <c r="Q709" s="251"/>
      <c r="R709" s="251"/>
      <c r="S709" s="251"/>
      <c r="T709" s="25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3" t="s">
        <v>189</v>
      </c>
      <c r="AU709" s="253" t="s">
        <v>86</v>
      </c>
      <c r="AV709" s="13" t="s">
        <v>86</v>
      </c>
      <c r="AW709" s="13" t="s">
        <v>33</v>
      </c>
      <c r="AX709" s="13" t="s">
        <v>78</v>
      </c>
      <c r="AY709" s="253" t="s">
        <v>181</v>
      </c>
    </row>
    <row r="710" s="13" customFormat="1">
      <c r="A710" s="13"/>
      <c r="B710" s="242"/>
      <c r="C710" s="243"/>
      <c r="D710" s="244" t="s">
        <v>189</v>
      </c>
      <c r="E710" s="245" t="s">
        <v>1</v>
      </c>
      <c r="F710" s="246" t="s">
        <v>916</v>
      </c>
      <c r="G710" s="243"/>
      <c r="H710" s="247">
        <v>17.462</v>
      </c>
      <c r="I710" s="248"/>
      <c r="J710" s="243"/>
      <c r="K710" s="243"/>
      <c r="L710" s="249"/>
      <c r="M710" s="250"/>
      <c r="N710" s="251"/>
      <c r="O710" s="251"/>
      <c r="P710" s="251"/>
      <c r="Q710" s="251"/>
      <c r="R710" s="251"/>
      <c r="S710" s="251"/>
      <c r="T710" s="25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3" t="s">
        <v>189</v>
      </c>
      <c r="AU710" s="253" t="s">
        <v>86</v>
      </c>
      <c r="AV710" s="13" t="s">
        <v>86</v>
      </c>
      <c r="AW710" s="13" t="s">
        <v>33</v>
      </c>
      <c r="AX710" s="13" t="s">
        <v>78</v>
      </c>
      <c r="AY710" s="253" t="s">
        <v>181</v>
      </c>
    </row>
    <row r="711" s="13" customFormat="1">
      <c r="A711" s="13"/>
      <c r="B711" s="242"/>
      <c r="C711" s="243"/>
      <c r="D711" s="244" t="s">
        <v>189</v>
      </c>
      <c r="E711" s="245" t="s">
        <v>1</v>
      </c>
      <c r="F711" s="246" t="s">
        <v>917</v>
      </c>
      <c r="G711" s="243"/>
      <c r="H711" s="247">
        <v>21.053000000000001</v>
      </c>
      <c r="I711" s="248"/>
      <c r="J711" s="243"/>
      <c r="K711" s="243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189</v>
      </c>
      <c r="AU711" s="253" t="s">
        <v>86</v>
      </c>
      <c r="AV711" s="13" t="s">
        <v>86</v>
      </c>
      <c r="AW711" s="13" t="s">
        <v>33</v>
      </c>
      <c r="AX711" s="13" t="s">
        <v>78</v>
      </c>
      <c r="AY711" s="253" t="s">
        <v>181</v>
      </c>
    </row>
    <row r="712" s="13" customFormat="1">
      <c r="A712" s="13"/>
      <c r="B712" s="242"/>
      <c r="C712" s="243"/>
      <c r="D712" s="244" t="s">
        <v>189</v>
      </c>
      <c r="E712" s="245" t="s">
        <v>1</v>
      </c>
      <c r="F712" s="246" t="s">
        <v>918</v>
      </c>
      <c r="G712" s="243"/>
      <c r="H712" s="247">
        <v>24.443999999999999</v>
      </c>
      <c r="I712" s="248"/>
      <c r="J712" s="243"/>
      <c r="K712" s="243"/>
      <c r="L712" s="249"/>
      <c r="M712" s="250"/>
      <c r="N712" s="251"/>
      <c r="O712" s="251"/>
      <c r="P712" s="251"/>
      <c r="Q712" s="251"/>
      <c r="R712" s="251"/>
      <c r="S712" s="251"/>
      <c r="T712" s="25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3" t="s">
        <v>189</v>
      </c>
      <c r="AU712" s="253" t="s">
        <v>86</v>
      </c>
      <c r="AV712" s="13" t="s">
        <v>86</v>
      </c>
      <c r="AW712" s="13" t="s">
        <v>33</v>
      </c>
      <c r="AX712" s="13" t="s">
        <v>78</v>
      </c>
      <c r="AY712" s="253" t="s">
        <v>181</v>
      </c>
    </row>
    <row r="713" s="14" customFormat="1">
      <c r="A713" s="14"/>
      <c r="B713" s="254"/>
      <c r="C713" s="255"/>
      <c r="D713" s="244" t="s">
        <v>189</v>
      </c>
      <c r="E713" s="256" t="s">
        <v>1</v>
      </c>
      <c r="F713" s="257" t="s">
        <v>652</v>
      </c>
      <c r="G713" s="255"/>
      <c r="H713" s="256" t="s">
        <v>1</v>
      </c>
      <c r="I713" s="258"/>
      <c r="J713" s="255"/>
      <c r="K713" s="255"/>
      <c r="L713" s="259"/>
      <c r="M713" s="260"/>
      <c r="N713" s="261"/>
      <c r="O713" s="261"/>
      <c r="P713" s="261"/>
      <c r="Q713" s="261"/>
      <c r="R713" s="261"/>
      <c r="S713" s="261"/>
      <c r="T713" s="26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3" t="s">
        <v>189</v>
      </c>
      <c r="AU713" s="263" t="s">
        <v>86</v>
      </c>
      <c r="AV713" s="14" t="s">
        <v>84</v>
      </c>
      <c r="AW713" s="14" t="s">
        <v>33</v>
      </c>
      <c r="AX713" s="14" t="s">
        <v>78</v>
      </c>
      <c r="AY713" s="263" t="s">
        <v>181</v>
      </c>
    </row>
    <row r="714" s="13" customFormat="1">
      <c r="A714" s="13"/>
      <c r="B714" s="242"/>
      <c r="C714" s="243"/>
      <c r="D714" s="244" t="s">
        <v>189</v>
      </c>
      <c r="E714" s="245" t="s">
        <v>1</v>
      </c>
      <c r="F714" s="246" t="s">
        <v>919</v>
      </c>
      <c r="G714" s="243"/>
      <c r="H714" s="247">
        <v>16.013000000000002</v>
      </c>
      <c r="I714" s="248"/>
      <c r="J714" s="243"/>
      <c r="K714" s="243"/>
      <c r="L714" s="249"/>
      <c r="M714" s="250"/>
      <c r="N714" s="251"/>
      <c r="O714" s="251"/>
      <c r="P714" s="251"/>
      <c r="Q714" s="251"/>
      <c r="R714" s="251"/>
      <c r="S714" s="251"/>
      <c r="T714" s="25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3" t="s">
        <v>189</v>
      </c>
      <c r="AU714" s="253" t="s">
        <v>86</v>
      </c>
      <c r="AV714" s="13" t="s">
        <v>86</v>
      </c>
      <c r="AW714" s="13" t="s">
        <v>33</v>
      </c>
      <c r="AX714" s="13" t="s">
        <v>78</v>
      </c>
      <c r="AY714" s="253" t="s">
        <v>181</v>
      </c>
    </row>
    <row r="715" s="13" customFormat="1">
      <c r="A715" s="13"/>
      <c r="B715" s="242"/>
      <c r="C715" s="243"/>
      <c r="D715" s="244" t="s">
        <v>189</v>
      </c>
      <c r="E715" s="245" t="s">
        <v>1</v>
      </c>
      <c r="F715" s="246" t="s">
        <v>920</v>
      </c>
      <c r="G715" s="243"/>
      <c r="H715" s="247">
        <v>15.708</v>
      </c>
      <c r="I715" s="248"/>
      <c r="J715" s="243"/>
      <c r="K715" s="243"/>
      <c r="L715" s="249"/>
      <c r="M715" s="250"/>
      <c r="N715" s="251"/>
      <c r="O715" s="251"/>
      <c r="P715" s="251"/>
      <c r="Q715" s="251"/>
      <c r="R715" s="251"/>
      <c r="S715" s="251"/>
      <c r="T715" s="25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3" t="s">
        <v>189</v>
      </c>
      <c r="AU715" s="253" t="s">
        <v>86</v>
      </c>
      <c r="AV715" s="13" t="s">
        <v>86</v>
      </c>
      <c r="AW715" s="13" t="s">
        <v>33</v>
      </c>
      <c r="AX715" s="13" t="s">
        <v>78</v>
      </c>
      <c r="AY715" s="253" t="s">
        <v>181</v>
      </c>
    </row>
    <row r="716" s="13" customFormat="1">
      <c r="A716" s="13"/>
      <c r="B716" s="242"/>
      <c r="C716" s="243"/>
      <c r="D716" s="244" t="s">
        <v>189</v>
      </c>
      <c r="E716" s="245" t="s">
        <v>1</v>
      </c>
      <c r="F716" s="246" t="s">
        <v>921</v>
      </c>
      <c r="G716" s="243"/>
      <c r="H716" s="247">
        <v>6.3109999999999999</v>
      </c>
      <c r="I716" s="248"/>
      <c r="J716" s="243"/>
      <c r="K716" s="243"/>
      <c r="L716" s="249"/>
      <c r="M716" s="250"/>
      <c r="N716" s="251"/>
      <c r="O716" s="251"/>
      <c r="P716" s="251"/>
      <c r="Q716" s="251"/>
      <c r="R716" s="251"/>
      <c r="S716" s="251"/>
      <c r="T716" s="25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3" t="s">
        <v>189</v>
      </c>
      <c r="AU716" s="253" t="s">
        <v>86</v>
      </c>
      <c r="AV716" s="13" t="s">
        <v>86</v>
      </c>
      <c r="AW716" s="13" t="s">
        <v>33</v>
      </c>
      <c r="AX716" s="13" t="s">
        <v>78</v>
      </c>
      <c r="AY716" s="253" t="s">
        <v>181</v>
      </c>
    </row>
    <row r="717" s="14" customFormat="1">
      <c r="A717" s="14"/>
      <c r="B717" s="254"/>
      <c r="C717" s="255"/>
      <c r="D717" s="244" t="s">
        <v>189</v>
      </c>
      <c r="E717" s="256" t="s">
        <v>1</v>
      </c>
      <c r="F717" s="257" t="s">
        <v>656</v>
      </c>
      <c r="G717" s="255"/>
      <c r="H717" s="256" t="s">
        <v>1</v>
      </c>
      <c r="I717" s="258"/>
      <c r="J717" s="255"/>
      <c r="K717" s="255"/>
      <c r="L717" s="259"/>
      <c r="M717" s="260"/>
      <c r="N717" s="261"/>
      <c r="O717" s="261"/>
      <c r="P717" s="261"/>
      <c r="Q717" s="261"/>
      <c r="R717" s="261"/>
      <c r="S717" s="261"/>
      <c r="T717" s="26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3" t="s">
        <v>189</v>
      </c>
      <c r="AU717" s="263" t="s">
        <v>86</v>
      </c>
      <c r="AV717" s="14" t="s">
        <v>84</v>
      </c>
      <c r="AW717" s="14" t="s">
        <v>33</v>
      </c>
      <c r="AX717" s="14" t="s">
        <v>78</v>
      </c>
      <c r="AY717" s="263" t="s">
        <v>181</v>
      </c>
    </row>
    <row r="718" s="13" customFormat="1">
      <c r="A718" s="13"/>
      <c r="B718" s="242"/>
      <c r="C718" s="243"/>
      <c r="D718" s="244" t="s">
        <v>189</v>
      </c>
      <c r="E718" s="245" t="s">
        <v>1</v>
      </c>
      <c r="F718" s="246" t="s">
        <v>922</v>
      </c>
      <c r="G718" s="243"/>
      <c r="H718" s="247">
        <v>6.101</v>
      </c>
      <c r="I718" s="248"/>
      <c r="J718" s="243"/>
      <c r="K718" s="243"/>
      <c r="L718" s="249"/>
      <c r="M718" s="250"/>
      <c r="N718" s="251"/>
      <c r="O718" s="251"/>
      <c r="P718" s="251"/>
      <c r="Q718" s="251"/>
      <c r="R718" s="251"/>
      <c r="S718" s="251"/>
      <c r="T718" s="25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3" t="s">
        <v>189</v>
      </c>
      <c r="AU718" s="253" t="s">
        <v>86</v>
      </c>
      <c r="AV718" s="13" t="s">
        <v>86</v>
      </c>
      <c r="AW718" s="13" t="s">
        <v>33</v>
      </c>
      <c r="AX718" s="13" t="s">
        <v>78</v>
      </c>
      <c r="AY718" s="253" t="s">
        <v>181</v>
      </c>
    </row>
    <row r="719" s="13" customFormat="1">
      <c r="A719" s="13"/>
      <c r="B719" s="242"/>
      <c r="C719" s="243"/>
      <c r="D719" s="244" t="s">
        <v>189</v>
      </c>
      <c r="E719" s="245" t="s">
        <v>1</v>
      </c>
      <c r="F719" s="246" t="s">
        <v>923</v>
      </c>
      <c r="G719" s="243"/>
      <c r="H719" s="247">
        <v>6.6360000000000001</v>
      </c>
      <c r="I719" s="248"/>
      <c r="J719" s="243"/>
      <c r="K719" s="243"/>
      <c r="L719" s="249"/>
      <c r="M719" s="250"/>
      <c r="N719" s="251"/>
      <c r="O719" s="251"/>
      <c r="P719" s="251"/>
      <c r="Q719" s="251"/>
      <c r="R719" s="251"/>
      <c r="S719" s="251"/>
      <c r="T719" s="25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3" t="s">
        <v>189</v>
      </c>
      <c r="AU719" s="253" t="s">
        <v>86</v>
      </c>
      <c r="AV719" s="13" t="s">
        <v>86</v>
      </c>
      <c r="AW719" s="13" t="s">
        <v>33</v>
      </c>
      <c r="AX719" s="13" t="s">
        <v>78</v>
      </c>
      <c r="AY719" s="253" t="s">
        <v>181</v>
      </c>
    </row>
    <row r="720" s="13" customFormat="1">
      <c r="A720" s="13"/>
      <c r="B720" s="242"/>
      <c r="C720" s="243"/>
      <c r="D720" s="244" t="s">
        <v>189</v>
      </c>
      <c r="E720" s="245" t="s">
        <v>1</v>
      </c>
      <c r="F720" s="246" t="s">
        <v>924</v>
      </c>
      <c r="G720" s="243"/>
      <c r="H720" s="247">
        <v>4.3369999999999997</v>
      </c>
      <c r="I720" s="248"/>
      <c r="J720" s="243"/>
      <c r="K720" s="243"/>
      <c r="L720" s="249"/>
      <c r="M720" s="250"/>
      <c r="N720" s="251"/>
      <c r="O720" s="251"/>
      <c r="P720" s="251"/>
      <c r="Q720" s="251"/>
      <c r="R720" s="251"/>
      <c r="S720" s="251"/>
      <c r="T720" s="25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3" t="s">
        <v>189</v>
      </c>
      <c r="AU720" s="253" t="s">
        <v>86</v>
      </c>
      <c r="AV720" s="13" t="s">
        <v>86</v>
      </c>
      <c r="AW720" s="13" t="s">
        <v>33</v>
      </c>
      <c r="AX720" s="13" t="s">
        <v>78</v>
      </c>
      <c r="AY720" s="253" t="s">
        <v>181</v>
      </c>
    </row>
    <row r="721" s="15" customFormat="1">
      <c r="A721" s="15"/>
      <c r="B721" s="264"/>
      <c r="C721" s="265"/>
      <c r="D721" s="244" t="s">
        <v>189</v>
      </c>
      <c r="E721" s="266" t="s">
        <v>1</v>
      </c>
      <c r="F721" s="267" t="s">
        <v>206</v>
      </c>
      <c r="G721" s="265"/>
      <c r="H721" s="268">
        <v>133.101</v>
      </c>
      <c r="I721" s="269"/>
      <c r="J721" s="265"/>
      <c r="K721" s="265"/>
      <c r="L721" s="270"/>
      <c r="M721" s="271"/>
      <c r="N721" s="272"/>
      <c r="O721" s="272"/>
      <c r="P721" s="272"/>
      <c r="Q721" s="272"/>
      <c r="R721" s="272"/>
      <c r="S721" s="272"/>
      <c r="T721" s="273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4" t="s">
        <v>189</v>
      </c>
      <c r="AU721" s="274" t="s">
        <v>86</v>
      </c>
      <c r="AV721" s="15" t="s">
        <v>187</v>
      </c>
      <c r="AW721" s="15" t="s">
        <v>33</v>
      </c>
      <c r="AX721" s="15" t="s">
        <v>84</v>
      </c>
      <c r="AY721" s="274" t="s">
        <v>181</v>
      </c>
    </row>
    <row r="722" s="2" customFormat="1" ht="16.5" customHeight="1">
      <c r="A722" s="39"/>
      <c r="B722" s="40"/>
      <c r="C722" s="228" t="s">
        <v>933</v>
      </c>
      <c r="D722" s="228" t="s">
        <v>183</v>
      </c>
      <c r="E722" s="229" t="s">
        <v>934</v>
      </c>
      <c r="F722" s="230" t="s">
        <v>935</v>
      </c>
      <c r="G722" s="231" t="s">
        <v>186</v>
      </c>
      <c r="H722" s="232">
        <v>93.519999999999996</v>
      </c>
      <c r="I722" s="233"/>
      <c r="J722" s="234">
        <f>ROUND(I722*H722,2)</f>
        <v>0</v>
      </c>
      <c r="K722" s="235"/>
      <c r="L722" s="45"/>
      <c r="M722" s="236" t="s">
        <v>1</v>
      </c>
      <c r="N722" s="237" t="s">
        <v>43</v>
      </c>
      <c r="O722" s="92"/>
      <c r="P722" s="238">
        <f>O722*H722</f>
        <v>0</v>
      </c>
      <c r="Q722" s="238">
        <v>0.0060000000000000001</v>
      </c>
      <c r="R722" s="238">
        <f>Q722*H722</f>
        <v>0.56111999999999995</v>
      </c>
      <c r="S722" s="238">
        <v>0</v>
      </c>
      <c r="T722" s="239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0" t="s">
        <v>278</v>
      </c>
      <c r="AT722" s="240" t="s">
        <v>183</v>
      </c>
      <c r="AU722" s="240" t="s">
        <v>86</v>
      </c>
      <c r="AY722" s="18" t="s">
        <v>181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84</v>
      </c>
      <c r="BK722" s="241">
        <f>ROUND(I722*H722,2)</f>
        <v>0</v>
      </c>
      <c r="BL722" s="18" t="s">
        <v>278</v>
      </c>
      <c r="BM722" s="240" t="s">
        <v>936</v>
      </c>
    </row>
    <row r="723" s="14" customFormat="1">
      <c r="A723" s="14"/>
      <c r="B723" s="254"/>
      <c r="C723" s="255"/>
      <c r="D723" s="244" t="s">
        <v>189</v>
      </c>
      <c r="E723" s="256" t="s">
        <v>1</v>
      </c>
      <c r="F723" s="257" t="s">
        <v>937</v>
      </c>
      <c r="G723" s="255"/>
      <c r="H723" s="256" t="s">
        <v>1</v>
      </c>
      <c r="I723" s="258"/>
      <c r="J723" s="255"/>
      <c r="K723" s="255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189</v>
      </c>
      <c r="AU723" s="263" t="s">
        <v>86</v>
      </c>
      <c r="AV723" s="14" t="s">
        <v>84</v>
      </c>
      <c r="AW723" s="14" t="s">
        <v>33</v>
      </c>
      <c r="AX723" s="14" t="s">
        <v>78</v>
      </c>
      <c r="AY723" s="263" t="s">
        <v>181</v>
      </c>
    </row>
    <row r="724" s="13" customFormat="1">
      <c r="A724" s="13"/>
      <c r="B724" s="242"/>
      <c r="C724" s="243"/>
      <c r="D724" s="244" t="s">
        <v>189</v>
      </c>
      <c r="E724" s="245" t="s">
        <v>1</v>
      </c>
      <c r="F724" s="246" t="s">
        <v>938</v>
      </c>
      <c r="G724" s="243"/>
      <c r="H724" s="247">
        <v>92.140000000000001</v>
      </c>
      <c r="I724" s="248"/>
      <c r="J724" s="243"/>
      <c r="K724" s="243"/>
      <c r="L724" s="249"/>
      <c r="M724" s="250"/>
      <c r="N724" s="251"/>
      <c r="O724" s="251"/>
      <c r="P724" s="251"/>
      <c r="Q724" s="251"/>
      <c r="R724" s="251"/>
      <c r="S724" s="251"/>
      <c r="T724" s="25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3" t="s">
        <v>189</v>
      </c>
      <c r="AU724" s="253" t="s">
        <v>86</v>
      </c>
      <c r="AV724" s="13" t="s">
        <v>86</v>
      </c>
      <c r="AW724" s="13" t="s">
        <v>33</v>
      </c>
      <c r="AX724" s="13" t="s">
        <v>78</v>
      </c>
      <c r="AY724" s="253" t="s">
        <v>181</v>
      </c>
    </row>
    <row r="725" s="14" customFormat="1">
      <c r="A725" s="14"/>
      <c r="B725" s="254"/>
      <c r="C725" s="255"/>
      <c r="D725" s="244" t="s">
        <v>189</v>
      </c>
      <c r="E725" s="256" t="s">
        <v>1</v>
      </c>
      <c r="F725" s="257" t="s">
        <v>547</v>
      </c>
      <c r="G725" s="255"/>
      <c r="H725" s="256" t="s">
        <v>1</v>
      </c>
      <c r="I725" s="258"/>
      <c r="J725" s="255"/>
      <c r="K725" s="255"/>
      <c r="L725" s="259"/>
      <c r="M725" s="260"/>
      <c r="N725" s="261"/>
      <c r="O725" s="261"/>
      <c r="P725" s="261"/>
      <c r="Q725" s="261"/>
      <c r="R725" s="261"/>
      <c r="S725" s="261"/>
      <c r="T725" s="26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3" t="s">
        <v>189</v>
      </c>
      <c r="AU725" s="263" t="s">
        <v>86</v>
      </c>
      <c r="AV725" s="14" t="s">
        <v>84</v>
      </c>
      <c r="AW725" s="14" t="s">
        <v>33</v>
      </c>
      <c r="AX725" s="14" t="s">
        <v>78</v>
      </c>
      <c r="AY725" s="263" t="s">
        <v>181</v>
      </c>
    </row>
    <row r="726" s="13" customFormat="1">
      <c r="A726" s="13"/>
      <c r="B726" s="242"/>
      <c r="C726" s="243"/>
      <c r="D726" s="244" t="s">
        <v>189</v>
      </c>
      <c r="E726" s="245" t="s">
        <v>1</v>
      </c>
      <c r="F726" s="246" t="s">
        <v>939</v>
      </c>
      <c r="G726" s="243"/>
      <c r="H726" s="247">
        <v>1.3799999999999999</v>
      </c>
      <c r="I726" s="248"/>
      <c r="J726" s="243"/>
      <c r="K726" s="243"/>
      <c r="L726" s="249"/>
      <c r="M726" s="250"/>
      <c r="N726" s="251"/>
      <c r="O726" s="251"/>
      <c r="P726" s="251"/>
      <c r="Q726" s="251"/>
      <c r="R726" s="251"/>
      <c r="S726" s="251"/>
      <c r="T726" s="25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3" t="s">
        <v>189</v>
      </c>
      <c r="AU726" s="253" t="s">
        <v>86</v>
      </c>
      <c r="AV726" s="13" t="s">
        <v>86</v>
      </c>
      <c r="AW726" s="13" t="s">
        <v>33</v>
      </c>
      <c r="AX726" s="13" t="s">
        <v>78</v>
      </c>
      <c r="AY726" s="253" t="s">
        <v>181</v>
      </c>
    </row>
    <row r="727" s="15" customFormat="1">
      <c r="A727" s="15"/>
      <c r="B727" s="264"/>
      <c r="C727" s="265"/>
      <c r="D727" s="244" t="s">
        <v>189</v>
      </c>
      <c r="E727" s="266" t="s">
        <v>1</v>
      </c>
      <c r="F727" s="267" t="s">
        <v>206</v>
      </c>
      <c r="G727" s="265"/>
      <c r="H727" s="268">
        <v>93.519999999999996</v>
      </c>
      <c r="I727" s="269"/>
      <c r="J727" s="265"/>
      <c r="K727" s="265"/>
      <c r="L727" s="270"/>
      <c r="M727" s="271"/>
      <c r="N727" s="272"/>
      <c r="O727" s="272"/>
      <c r="P727" s="272"/>
      <c r="Q727" s="272"/>
      <c r="R727" s="272"/>
      <c r="S727" s="272"/>
      <c r="T727" s="273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4" t="s">
        <v>189</v>
      </c>
      <c r="AU727" s="274" t="s">
        <v>86</v>
      </c>
      <c r="AV727" s="15" t="s">
        <v>187</v>
      </c>
      <c r="AW727" s="15" t="s">
        <v>33</v>
      </c>
      <c r="AX727" s="15" t="s">
        <v>84</v>
      </c>
      <c r="AY727" s="274" t="s">
        <v>181</v>
      </c>
    </row>
    <row r="728" s="2" customFormat="1" ht="16.5" customHeight="1">
      <c r="A728" s="39"/>
      <c r="B728" s="40"/>
      <c r="C728" s="275" t="s">
        <v>940</v>
      </c>
      <c r="D728" s="275" t="s">
        <v>363</v>
      </c>
      <c r="E728" s="276" t="s">
        <v>941</v>
      </c>
      <c r="F728" s="277" t="s">
        <v>942</v>
      </c>
      <c r="G728" s="278" t="s">
        <v>186</v>
      </c>
      <c r="H728" s="279">
        <v>48.374000000000002</v>
      </c>
      <c r="I728" s="280"/>
      <c r="J728" s="281">
        <f>ROUND(I728*H728,2)</f>
        <v>0</v>
      </c>
      <c r="K728" s="282"/>
      <c r="L728" s="283"/>
      <c r="M728" s="284" t="s">
        <v>1</v>
      </c>
      <c r="N728" s="285" t="s">
        <v>43</v>
      </c>
      <c r="O728" s="92"/>
      <c r="P728" s="238">
        <f>O728*H728</f>
        <v>0</v>
      </c>
      <c r="Q728" s="238">
        <v>0.0070000000000000001</v>
      </c>
      <c r="R728" s="238">
        <f>Q728*H728</f>
        <v>0.33861800000000003</v>
      </c>
      <c r="S728" s="238">
        <v>0</v>
      </c>
      <c r="T728" s="23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0" t="s">
        <v>369</v>
      </c>
      <c r="AT728" s="240" t="s">
        <v>363</v>
      </c>
      <c r="AU728" s="240" t="s">
        <v>86</v>
      </c>
      <c r="AY728" s="18" t="s">
        <v>181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84</v>
      </c>
      <c r="BK728" s="241">
        <f>ROUND(I728*H728,2)</f>
        <v>0</v>
      </c>
      <c r="BL728" s="18" t="s">
        <v>278</v>
      </c>
      <c r="BM728" s="240" t="s">
        <v>943</v>
      </c>
    </row>
    <row r="729" s="14" customFormat="1">
      <c r="A729" s="14"/>
      <c r="B729" s="254"/>
      <c r="C729" s="255"/>
      <c r="D729" s="244" t="s">
        <v>189</v>
      </c>
      <c r="E729" s="256" t="s">
        <v>1</v>
      </c>
      <c r="F729" s="257" t="s">
        <v>944</v>
      </c>
      <c r="G729" s="255"/>
      <c r="H729" s="256" t="s">
        <v>1</v>
      </c>
      <c r="I729" s="258"/>
      <c r="J729" s="255"/>
      <c r="K729" s="255"/>
      <c r="L729" s="259"/>
      <c r="M729" s="260"/>
      <c r="N729" s="261"/>
      <c r="O729" s="261"/>
      <c r="P729" s="261"/>
      <c r="Q729" s="261"/>
      <c r="R729" s="261"/>
      <c r="S729" s="261"/>
      <c r="T729" s="26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3" t="s">
        <v>189</v>
      </c>
      <c r="AU729" s="263" t="s">
        <v>86</v>
      </c>
      <c r="AV729" s="14" t="s">
        <v>84</v>
      </c>
      <c r="AW729" s="14" t="s">
        <v>33</v>
      </c>
      <c r="AX729" s="14" t="s">
        <v>78</v>
      </c>
      <c r="AY729" s="263" t="s">
        <v>181</v>
      </c>
    </row>
    <row r="730" s="13" customFormat="1">
      <c r="A730" s="13"/>
      <c r="B730" s="242"/>
      <c r="C730" s="243"/>
      <c r="D730" s="244" t="s">
        <v>189</v>
      </c>
      <c r="E730" s="245" t="s">
        <v>1</v>
      </c>
      <c r="F730" s="246" t="s">
        <v>945</v>
      </c>
      <c r="G730" s="243"/>
      <c r="H730" s="247">
        <v>48.374000000000002</v>
      </c>
      <c r="I730" s="248"/>
      <c r="J730" s="243"/>
      <c r="K730" s="243"/>
      <c r="L730" s="249"/>
      <c r="M730" s="250"/>
      <c r="N730" s="251"/>
      <c r="O730" s="251"/>
      <c r="P730" s="251"/>
      <c r="Q730" s="251"/>
      <c r="R730" s="251"/>
      <c r="S730" s="251"/>
      <c r="T730" s="25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3" t="s">
        <v>189</v>
      </c>
      <c r="AU730" s="253" t="s">
        <v>86</v>
      </c>
      <c r="AV730" s="13" t="s">
        <v>86</v>
      </c>
      <c r="AW730" s="13" t="s">
        <v>33</v>
      </c>
      <c r="AX730" s="13" t="s">
        <v>84</v>
      </c>
      <c r="AY730" s="253" t="s">
        <v>181</v>
      </c>
    </row>
    <row r="731" s="2" customFormat="1" ht="16.5" customHeight="1">
      <c r="A731" s="39"/>
      <c r="B731" s="40"/>
      <c r="C731" s="275" t="s">
        <v>946</v>
      </c>
      <c r="D731" s="275" t="s">
        <v>363</v>
      </c>
      <c r="E731" s="276" t="s">
        <v>947</v>
      </c>
      <c r="F731" s="277" t="s">
        <v>948</v>
      </c>
      <c r="G731" s="278" t="s">
        <v>186</v>
      </c>
      <c r="H731" s="279">
        <v>48.374000000000002</v>
      </c>
      <c r="I731" s="280"/>
      <c r="J731" s="281">
        <f>ROUND(I731*H731,2)</f>
        <v>0</v>
      </c>
      <c r="K731" s="282"/>
      <c r="L731" s="283"/>
      <c r="M731" s="284" t="s">
        <v>1</v>
      </c>
      <c r="N731" s="285" t="s">
        <v>43</v>
      </c>
      <c r="O731" s="92"/>
      <c r="P731" s="238">
        <f>O731*H731</f>
        <v>0</v>
      </c>
      <c r="Q731" s="238">
        <v>0.0020999999999999999</v>
      </c>
      <c r="R731" s="238">
        <f>Q731*H731</f>
        <v>0.10158539999999999</v>
      </c>
      <c r="S731" s="238">
        <v>0</v>
      </c>
      <c r="T731" s="23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0" t="s">
        <v>369</v>
      </c>
      <c r="AT731" s="240" t="s">
        <v>363</v>
      </c>
      <c r="AU731" s="240" t="s">
        <v>86</v>
      </c>
      <c r="AY731" s="18" t="s">
        <v>181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84</v>
      </c>
      <c r="BK731" s="241">
        <f>ROUND(I731*H731,2)</f>
        <v>0</v>
      </c>
      <c r="BL731" s="18" t="s">
        <v>278</v>
      </c>
      <c r="BM731" s="240" t="s">
        <v>949</v>
      </c>
    </row>
    <row r="732" s="14" customFormat="1">
      <c r="A732" s="14"/>
      <c r="B732" s="254"/>
      <c r="C732" s="255"/>
      <c r="D732" s="244" t="s">
        <v>189</v>
      </c>
      <c r="E732" s="256" t="s">
        <v>1</v>
      </c>
      <c r="F732" s="257" t="s">
        <v>944</v>
      </c>
      <c r="G732" s="255"/>
      <c r="H732" s="256" t="s">
        <v>1</v>
      </c>
      <c r="I732" s="258"/>
      <c r="J732" s="255"/>
      <c r="K732" s="255"/>
      <c r="L732" s="259"/>
      <c r="M732" s="260"/>
      <c r="N732" s="261"/>
      <c r="O732" s="261"/>
      <c r="P732" s="261"/>
      <c r="Q732" s="261"/>
      <c r="R732" s="261"/>
      <c r="S732" s="261"/>
      <c r="T732" s="26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3" t="s">
        <v>189</v>
      </c>
      <c r="AU732" s="263" t="s">
        <v>86</v>
      </c>
      <c r="AV732" s="14" t="s">
        <v>84</v>
      </c>
      <c r="AW732" s="14" t="s">
        <v>33</v>
      </c>
      <c r="AX732" s="14" t="s">
        <v>78</v>
      </c>
      <c r="AY732" s="263" t="s">
        <v>181</v>
      </c>
    </row>
    <row r="733" s="13" customFormat="1">
      <c r="A733" s="13"/>
      <c r="B733" s="242"/>
      <c r="C733" s="243"/>
      <c r="D733" s="244" t="s">
        <v>189</v>
      </c>
      <c r="E733" s="245" t="s">
        <v>1</v>
      </c>
      <c r="F733" s="246" t="s">
        <v>945</v>
      </c>
      <c r="G733" s="243"/>
      <c r="H733" s="247">
        <v>48.374000000000002</v>
      </c>
      <c r="I733" s="248"/>
      <c r="J733" s="243"/>
      <c r="K733" s="243"/>
      <c r="L733" s="249"/>
      <c r="M733" s="250"/>
      <c r="N733" s="251"/>
      <c r="O733" s="251"/>
      <c r="P733" s="251"/>
      <c r="Q733" s="251"/>
      <c r="R733" s="251"/>
      <c r="S733" s="251"/>
      <c r="T733" s="252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3" t="s">
        <v>189</v>
      </c>
      <c r="AU733" s="253" t="s">
        <v>86</v>
      </c>
      <c r="AV733" s="13" t="s">
        <v>86</v>
      </c>
      <c r="AW733" s="13" t="s">
        <v>33</v>
      </c>
      <c r="AX733" s="13" t="s">
        <v>84</v>
      </c>
      <c r="AY733" s="253" t="s">
        <v>181</v>
      </c>
    </row>
    <row r="734" s="2" customFormat="1" ht="16.5" customHeight="1">
      <c r="A734" s="39"/>
      <c r="B734" s="40"/>
      <c r="C734" s="275" t="s">
        <v>950</v>
      </c>
      <c r="D734" s="275" t="s">
        <v>363</v>
      </c>
      <c r="E734" s="276" t="s">
        <v>951</v>
      </c>
      <c r="F734" s="277" t="s">
        <v>952</v>
      </c>
      <c r="G734" s="278" t="s">
        <v>186</v>
      </c>
      <c r="H734" s="279">
        <v>1.4490000000000001</v>
      </c>
      <c r="I734" s="280"/>
      <c r="J734" s="281">
        <f>ROUND(I734*H734,2)</f>
        <v>0</v>
      </c>
      <c r="K734" s="282"/>
      <c r="L734" s="283"/>
      <c r="M734" s="284" t="s">
        <v>1</v>
      </c>
      <c r="N734" s="285" t="s">
        <v>43</v>
      </c>
      <c r="O734" s="92"/>
      <c r="P734" s="238">
        <f>O734*H734</f>
        <v>0</v>
      </c>
      <c r="Q734" s="238">
        <v>0.0030000000000000001</v>
      </c>
      <c r="R734" s="238">
        <f>Q734*H734</f>
        <v>0.0043470000000000002</v>
      </c>
      <c r="S734" s="238">
        <v>0</v>
      </c>
      <c r="T734" s="239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0" t="s">
        <v>369</v>
      </c>
      <c r="AT734" s="240" t="s">
        <v>363</v>
      </c>
      <c r="AU734" s="240" t="s">
        <v>86</v>
      </c>
      <c r="AY734" s="18" t="s">
        <v>181</v>
      </c>
      <c r="BE734" s="241">
        <f>IF(N734="základní",J734,0)</f>
        <v>0</v>
      </c>
      <c r="BF734" s="241">
        <f>IF(N734="snížená",J734,0)</f>
        <v>0</v>
      </c>
      <c r="BG734" s="241">
        <f>IF(N734="zákl. přenesená",J734,0)</f>
        <v>0</v>
      </c>
      <c r="BH734" s="241">
        <f>IF(N734="sníž. přenesená",J734,0)</f>
        <v>0</v>
      </c>
      <c r="BI734" s="241">
        <f>IF(N734="nulová",J734,0)</f>
        <v>0</v>
      </c>
      <c r="BJ734" s="18" t="s">
        <v>84</v>
      </c>
      <c r="BK734" s="241">
        <f>ROUND(I734*H734,2)</f>
        <v>0</v>
      </c>
      <c r="BL734" s="18" t="s">
        <v>278</v>
      </c>
      <c r="BM734" s="240" t="s">
        <v>953</v>
      </c>
    </row>
    <row r="735" s="14" customFormat="1">
      <c r="A735" s="14"/>
      <c r="B735" s="254"/>
      <c r="C735" s="255"/>
      <c r="D735" s="244" t="s">
        <v>189</v>
      </c>
      <c r="E735" s="256" t="s">
        <v>1</v>
      </c>
      <c r="F735" s="257" t="s">
        <v>547</v>
      </c>
      <c r="G735" s="255"/>
      <c r="H735" s="256" t="s">
        <v>1</v>
      </c>
      <c r="I735" s="258"/>
      <c r="J735" s="255"/>
      <c r="K735" s="255"/>
      <c r="L735" s="259"/>
      <c r="M735" s="260"/>
      <c r="N735" s="261"/>
      <c r="O735" s="261"/>
      <c r="P735" s="261"/>
      <c r="Q735" s="261"/>
      <c r="R735" s="261"/>
      <c r="S735" s="261"/>
      <c r="T735" s="26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3" t="s">
        <v>189</v>
      </c>
      <c r="AU735" s="263" t="s">
        <v>86</v>
      </c>
      <c r="AV735" s="14" t="s">
        <v>84</v>
      </c>
      <c r="AW735" s="14" t="s">
        <v>33</v>
      </c>
      <c r="AX735" s="14" t="s">
        <v>78</v>
      </c>
      <c r="AY735" s="263" t="s">
        <v>181</v>
      </c>
    </row>
    <row r="736" s="13" customFormat="1">
      <c r="A736" s="13"/>
      <c r="B736" s="242"/>
      <c r="C736" s="243"/>
      <c r="D736" s="244" t="s">
        <v>189</v>
      </c>
      <c r="E736" s="245" t="s">
        <v>1</v>
      </c>
      <c r="F736" s="246" t="s">
        <v>954</v>
      </c>
      <c r="G736" s="243"/>
      <c r="H736" s="247">
        <v>1.4490000000000001</v>
      </c>
      <c r="I736" s="248"/>
      <c r="J736" s="243"/>
      <c r="K736" s="243"/>
      <c r="L736" s="249"/>
      <c r="M736" s="250"/>
      <c r="N736" s="251"/>
      <c r="O736" s="251"/>
      <c r="P736" s="251"/>
      <c r="Q736" s="251"/>
      <c r="R736" s="251"/>
      <c r="S736" s="251"/>
      <c r="T736" s="25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3" t="s">
        <v>189</v>
      </c>
      <c r="AU736" s="253" t="s">
        <v>86</v>
      </c>
      <c r="AV736" s="13" t="s">
        <v>86</v>
      </c>
      <c r="AW736" s="13" t="s">
        <v>33</v>
      </c>
      <c r="AX736" s="13" t="s">
        <v>84</v>
      </c>
      <c r="AY736" s="253" t="s">
        <v>181</v>
      </c>
    </row>
    <row r="737" s="2" customFormat="1" ht="24.15" customHeight="1">
      <c r="A737" s="39"/>
      <c r="B737" s="40"/>
      <c r="C737" s="228" t="s">
        <v>955</v>
      </c>
      <c r="D737" s="228" t="s">
        <v>183</v>
      </c>
      <c r="E737" s="229" t="s">
        <v>956</v>
      </c>
      <c r="F737" s="230" t="s">
        <v>957</v>
      </c>
      <c r="G737" s="231" t="s">
        <v>186</v>
      </c>
      <c r="H737" s="232">
        <v>26.558</v>
      </c>
      <c r="I737" s="233"/>
      <c r="J737" s="234">
        <f>ROUND(I737*H737,2)</f>
        <v>0</v>
      </c>
      <c r="K737" s="235"/>
      <c r="L737" s="45"/>
      <c r="M737" s="236" t="s">
        <v>1</v>
      </c>
      <c r="N737" s="237" t="s">
        <v>43</v>
      </c>
      <c r="O737" s="92"/>
      <c r="P737" s="238">
        <f>O737*H737</f>
        <v>0</v>
      </c>
      <c r="Q737" s="238">
        <v>0.0064200000000000004</v>
      </c>
      <c r="R737" s="238">
        <f>Q737*H737</f>
        <v>0.17050236000000002</v>
      </c>
      <c r="S737" s="238">
        <v>0</v>
      </c>
      <c r="T737" s="239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0" t="s">
        <v>278</v>
      </c>
      <c r="AT737" s="240" t="s">
        <v>183</v>
      </c>
      <c r="AU737" s="240" t="s">
        <v>86</v>
      </c>
      <c r="AY737" s="18" t="s">
        <v>181</v>
      </c>
      <c r="BE737" s="241">
        <f>IF(N737="základní",J737,0)</f>
        <v>0</v>
      </c>
      <c r="BF737" s="241">
        <f>IF(N737="snížená",J737,0)</f>
        <v>0</v>
      </c>
      <c r="BG737" s="241">
        <f>IF(N737="zákl. přenesená",J737,0)</f>
        <v>0</v>
      </c>
      <c r="BH737" s="241">
        <f>IF(N737="sníž. přenesená",J737,0)</f>
        <v>0</v>
      </c>
      <c r="BI737" s="241">
        <f>IF(N737="nulová",J737,0)</f>
        <v>0</v>
      </c>
      <c r="BJ737" s="18" t="s">
        <v>84</v>
      </c>
      <c r="BK737" s="241">
        <f>ROUND(I737*H737,2)</f>
        <v>0</v>
      </c>
      <c r="BL737" s="18" t="s">
        <v>278</v>
      </c>
      <c r="BM737" s="240" t="s">
        <v>958</v>
      </c>
    </row>
    <row r="738" s="14" customFormat="1">
      <c r="A738" s="14"/>
      <c r="B738" s="254"/>
      <c r="C738" s="255"/>
      <c r="D738" s="244" t="s">
        <v>189</v>
      </c>
      <c r="E738" s="256" t="s">
        <v>1</v>
      </c>
      <c r="F738" s="257" t="s">
        <v>539</v>
      </c>
      <c r="G738" s="255"/>
      <c r="H738" s="256" t="s">
        <v>1</v>
      </c>
      <c r="I738" s="258"/>
      <c r="J738" s="255"/>
      <c r="K738" s="255"/>
      <c r="L738" s="259"/>
      <c r="M738" s="260"/>
      <c r="N738" s="261"/>
      <c r="O738" s="261"/>
      <c r="P738" s="261"/>
      <c r="Q738" s="261"/>
      <c r="R738" s="261"/>
      <c r="S738" s="261"/>
      <c r="T738" s="26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3" t="s">
        <v>189</v>
      </c>
      <c r="AU738" s="263" t="s">
        <v>86</v>
      </c>
      <c r="AV738" s="14" t="s">
        <v>84</v>
      </c>
      <c r="AW738" s="14" t="s">
        <v>33</v>
      </c>
      <c r="AX738" s="14" t="s">
        <v>78</v>
      </c>
      <c r="AY738" s="263" t="s">
        <v>181</v>
      </c>
    </row>
    <row r="739" s="13" customFormat="1">
      <c r="A739" s="13"/>
      <c r="B739" s="242"/>
      <c r="C739" s="243"/>
      <c r="D739" s="244" t="s">
        <v>189</v>
      </c>
      <c r="E739" s="245" t="s">
        <v>1</v>
      </c>
      <c r="F739" s="246" t="s">
        <v>540</v>
      </c>
      <c r="G739" s="243"/>
      <c r="H739" s="247">
        <v>26.558</v>
      </c>
      <c r="I739" s="248"/>
      <c r="J739" s="243"/>
      <c r="K739" s="243"/>
      <c r="L739" s="249"/>
      <c r="M739" s="250"/>
      <c r="N739" s="251"/>
      <c r="O739" s="251"/>
      <c r="P739" s="251"/>
      <c r="Q739" s="251"/>
      <c r="R739" s="251"/>
      <c r="S739" s="251"/>
      <c r="T739" s="25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3" t="s">
        <v>189</v>
      </c>
      <c r="AU739" s="253" t="s">
        <v>86</v>
      </c>
      <c r="AV739" s="13" t="s">
        <v>86</v>
      </c>
      <c r="AW739" s="13" t="s">
        <v>33</v>
      </c>
      <c r="AX739" s="13" t="s">
        <v>84</v>
      </c>
      <c r="AY739" s="253" t="s">
        <v>181</v>
      </c>
    </row>
    <row r="740" s="2" customFormat="1" ht="16.5" customHeight="1">
      <c r="A740" s="39"/>
      <c r="B740" s="40"/>
      <c r="C740" s="275" t="s">
        <v>959</v>
      </c>
      <c r="D740" s="275" t="s">
        <v>363</v>
      </c>
      <c r="E740" s="276" t="s">
        <v>941</v>
      </c>
      <c r="F740" s="277" t="s">
        <v>942</v>
      </c>
      <c r="G740" s="278" t="s">
        <v>186</v>
      </c>
      <c r="H740" s="279">
        <v>27.885999999999999</v>
      </c>
      <c r="I740" s="280"/>
      <c r="J740" s="281">
        <f>ROUND(I740*H740,2)</f>
        <v>0</v>
      </c>
      <c r="K740" s="282"/>
      <c r="L740" s="283"/>
      <c r="M740" s="284" t="s">
        <v>1</v>
      </c>
      <c r="N740" s="285" t="s">
        <v>43</v>
      </c>
      <c r="O740" s="92"/>
      <c r="P740" s="238">
        <f>O740*H740</f>
        <v>0</v>
      </c>
      <c r="Q740" s="238">
        <v>0.0070000000000000001</v>
      </c>
      <c r="R740" s="238">
        <f>Q740*H740</f>
        <v>0.19520199999999999</v>
      </c>
      <c r="S740" s="238">
        <v>0</v>
      </c>
      <c r="T740" s="239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0" t="s">
        <v>369</v>
      </c>
      <c r="AT740" s="240" t="s">
        <v>363</v>
      </c>
      <c r="AU740" s="240" t="s">
        <v>86</v>
      </c>
      <c r="AY740" s="18" t="s">
        <v>181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8" t="s">
        <v>84</v>
      </c>
      <c r="BK740" s="241">
        <f>ROUND(I740*H740,2)</f>
        <v>0</v>
      </c>
      <c r="BL740" s="18" t="s">
        <v>278</v>
      </c>
      <c r="BM740" s="240" t="s">
        <v>960</v>
      </c>
    </row>
    <row r="741" s="14" customFormat="1">
      <c r="A741" s="14"/>
      <c r="B741" s="254"/>
      <c r="C741" s="255"/>
      <c r="D741" s="244" t="s">
        <v>189</v>
      </c>
      <c r="E741" s="256" t="s">
        <v>1</v>
      </c>
      <c r="F741" s="257" t="s">
        <v>539</v>
      </c>
      <c r="G741" s="255"/>
      <c r="H741" s="256" t="s">
        <v>1</v>
      </c>
      <c r="I741" s="258"/>
      <c r="J741" s="255"/>
      <c r="K741" s="255"/>
      <c r="L741" s="259"/>
      <c r="M741" s="260"/>
      <c r="N741" s="261"/>
      <c r="O741" s="261"/>
      <c r="P741" s="261"/>
      <c r="Q741" s="261"/>
      <c r="R741" s="261"/>
      <c r="S741" s="261"/>
      <c r="T741" s="26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3" t="s">
        <v>189</v>
      </c>
      <c r="AU741" s="263" t="s">
        <v>86</v>
      </c>
      <c r="AV741" s="14" t="s">
        <v>84</v>
      </c>
      <c r="AW741" s="14" t="s">
        <v>33</v>
      </c>
      <c r="AX741" s="14" t="s">
        <v>78</v>
      </c>
      <c r="AY741" s="263" t="s">
        <v>181</v>
      </c>
    </row>
    <row r="742" s="13" customFormat="1">
      <c r="A742" s="13"/>
      <c r="B742" s="242"/>
      <c r="C742" s="243"/>
      <c r="D742" s="244" t="s">
        <v>189</v>
      </c>
      <c r="E742" s="245" t="s">
        <v>1</v>
      </c>
      <c r="F742" s="246" t="s">
        <v>961</v>
      </c>
      <c r="G742" s="243"/>
      <c r="H742" s="247">
        <v>27.885999999999999</v>
      </c>
      <c r="I742" s="248"/>
      <c r="J742" s="243"/>
      <c r="K742" s="243"/>
      <c r="L742" s="249"/>
      <c r="M742" s="250"/>
      <c r="N742" s="251"/>
      <c r="O742" s="251"/>
      <c r="P742" s="251"/>
      <c r="Q742" s="251"/>
      <c r="R742" s="251"/>
      <c r="S742" s="251"/>
      <c r="T742" s="25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3" t="s">
        <v>189</v>
      </c>
      <c r="AU742" s="253" t="s">
        <v>86</v>
      </c>
      <c r="AV742" s="13" t="s">
        <v>86</v>
      </c>
      <c r="AW742" s="13" t="s">
        <v>33</v>
      </c>
      <c r="AX742" s="13" t="s">
        <v>84</v>
      </c>
      <c r="AY742" s="253" t="s">
        <v>181</v>
      </c>
    </row>
    <row r="743" s="2" customFormat="1" ht="16.5" customHeight="1">
      <c r="A743" s="39"/>
      <c r="B743" s="40"/>
      <c r="C743" s="275" t="s">
        <v>962</v>
      </c>
      <c r="D743" s="275" t="s">
        <v>363</v>
      </c>
      <c r="E743" s="276" t="s">
        <v>947</v>
      </c>
      <c r="F743" s="277" t="s">
        <v>948</v>
      </c>
      <c r="G743" s="278" t="s">
        <v>186</v>
      </c>
      <c r="H743" s="279">
        <v>27.885999999999999</v>
      </c>
      <c r="I743" s="280"/>
      <c r="J743" s="281">
        <f>ROUND(I743*H743,2)</f>
        <v>0</v>
      </c>
      <c r="K743" s="282"/>
      <c r="L743" s="283"/>
      <c r="M743" s="284" t="s">
        <v>1</v>
      </c>
      <c r="N743" s="285" t="s">
        <v>43</v>
      </c>
      <c r="O743" s="92"/>
      <c r="P743" s="238">
        <f>O743*H743</f>
        <v>0</v>
      </c>
      <c r="Q743" s="238">
        <v>0.0020999999999999999</v>
      </c>
      <c r="R743" s="238">
        <f>Q743*H743</f>
        <v>0.058560599999999997</v>
      </c>
      <c r="S743" s="238">
        <v>0</v>
      </c>
      <c r="T743" s="23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0" t="s">
        <v>369</v>
      </c>
      <c r="AT743" s="240" t="s">
        <v>363</v>
      </c>
      <c r="AU743" s="240" t="s">
        <v>86</v>
      </c>
      <c r="AY743" s="18" t="s">
        <v>181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84</v>
      </c>
      <c r="BK743" s="241">
        <f>ROUND(I743*H743,2)</f>
        <v>0</v>
      </c>
      <c r="BL743" s="18" t="s">
        <v>278</v>
      </c>
      <c r="BM743" s="240" t="s">
        <v>963</v>
      </c>
    </row>
    <row r="744" s="14" customFormat="1">
      <c r="A744" s="14"/>
      <c r="B744" s="254"/>
      <c r="C744" s="255"/>
      <c r="D744" s="244" t="s">
        <v>189</v>
      </c>
      <c r="E744" s="256" t="s">
        <v>1</v>
      </c>
      <c r="F744" s="257" t="s">
        <v>539</v>
      </c>
      <c r="G744" s="255"/>
      <c r="H744" s="256" t="s">
        <v>1</v>
      </c>
      <c r="I744" s="258"/>
      <c r="J744" s="255"/>
      <c r="K744" s="255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189</v>
      </c>
      <c r="AU744" s="263" t="s">
        <v>86</v>
      </c>
      <c r="AV744" s="14" t="s">
        <v>84</v>
      </c>
      <c r="AW744" s="14" t="s">
        <v>33</v>
      </c>
      <c r="AX744" s="14" t="s">
        <v>78</v>
      </c>
      <c r="AY744" s="263" t="s">
        <v>181</v>
      </c>
    </row>
    <row r="745" s="13" customFormat="1">
      <c r="A745" s="13"/>
      <c r="B745" s="242"/>
      <c r="C745" s="243"/>
      <c r="D745" s="244" t="s">
        <v>189</v>
      </c>
      <c r="E745" s="245" t="s">
        <v>1</v>
      </c>
      <c r="F745" s="246" t="s">
        <v>961</v>
      </c>
      <c r="G745" s="243"/>
      <c r="H745" s="247">
        <v>27.885999999999999</v>
      </c>
      <c r="I745" s="248"/>
      <c r="J745" s="243"/>
      <c r="K745" s="243"/>
      <c r="L745" s="249"/>
      <c r="M745" s="250"/>
      <c r="N745" s="251"/>
      <c r="O745" s="251"/>
      <c r="P745" s="251"/>
      <c r="Q745" s="251"/>
      <c r="R745" s="251"/>
      <c r="S745" s="251"/>
      <c r="T745" s="25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3" t="s">
        <v>189</v>
      </c>
      <c r="AU745" s="253" t="s">
        <v>86</v>
      </c>
      <c r="AV745" s="13" t="s">
        <v>86</v>
      </c>
      <c r="AW745" s="13" t="s">
        <v>33</v>
      </c>
      <c r="AX745" s="13" t="s">
        <v>84</v>
      </c>
      <c r="AY745" s="253" t="s">
        <v>181</v>
      </c>
    </row>
    <row r="746" s="2" customFormat="1" ht="16.5" customHeight="1">
      <c r="A746" s="39"/>
      <c r="B746" s="40"/>
      <c r="C746" s="228" t="s">
        <v>964</v>
      </c>
      <c r="D746" s="228" t="s">
        <v>183</v>
      </c>
      <c r="E746" s="229" t="s">
        <v>965</v>
      </c>
      <c r="F746" s="230" t="s">
        <v>966</v>
      </c>
      <c r="G746" s="231" t="s">
        <v>186</v>
      </c>
      <c r="H746" s="232">
        <v>28.754999999999999</v>
      </c>
      <c r="I746" s="233"/>
      <c r="J746" s="234">
        <f>ROUND(I746*H746,2)</f>
        <v>0</v>
      </c>
      <c r="K746" s="235"/>
      <c r="L746" s="45"/>
      <c r="M746" s="236" t="s">
        <v>1</v>
      </c>
      <c r="N746" s="237" t="s">
        <v>43</v>
      </c>
      <c r="O746" s="92"/>
      <c r="P746" s="238">
        <f>O746*H746</f>
        <v>0</v>
      </c>
      <c r="Q746" s="238">
        <v>0.0020400000000000001</v>
      </c>
      <c r="R746" s="238">
        <f>Q746*H746</f>
        <v>0.058660200000000003</v>
      </c>
      <c r="S746" s="238">
        <v>0</v>
      </c>
      <c r="T746" s="23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0" t="s">
        <v>278</v>
      </c>
      <c r="AT746" s="240" t="s">
        <v>183</v>
      </c>
      <c r="AU746" s="240" t="s">
        <v>86</v>
      </c>
      <c r="AY746" s="18" t="s">
        <v>181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84</v>
      </c>
      <c r="BK746" s="241">
        <f>ROUND(I746*H746,2)</f>
        <v>0</v>
      </c>
      <c r="BL746" s="18" t="s">
        <v>278</v>
      </c>
      <c r="BM746" s="240" t="s">
        <v>967</v>
      </c>
    </row>
    <row r="747" s="14" customFormat="1">
      <c r="A747" s="14"/>
      <c r="B747" s="254"/>
      <c r="C747" s="255"/>
      <c r="D747" s="244" t="s">
        <v>189</v>
      </c>
      <c r="E747" s="256" t="s">
        <v>1</v>
      </c>
      <c r="F747" s="257" t="s">
        <v>793</v>
      </c>
      <c r="G747" s="255"/>
      <c r="H747" s="256" t="s">
        <v>1</v>
      </c>
      <c r="I747" s="258"/>
      <c r="J747" s="255"/>
      <c r="K747" s="255"/>
      <c r="L747" s="259"/>
      <c r="M747" s="260"/>
      <c r="N747" s="261"/>
      <c r="O747" s="261"/>
      <c r="P747" s="261"/>
      <c r="Q747" s="261"/>
      <c r="R747" s="261"/>
      <c r="S747" s="261"/>
      <c r="T747" s="26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3" t="s">
        <v>189</v>
      </c>
      <c r="AU747" s="263" t="s">
        <v>86</v>
      </c>
      <c r="AV747" s="14" t="s">
        <v>84</v>
      </c>
      <c r="AW747" s="14" t="s">
        <v>33</v>
      </c>
      <c r="AX747" s="14" t="s">
        <v>78</v>
      </c>
      <c r="AY747" s="263" t="s">
        <v>181</v>
      </c>
    </row>
    <row r="748" s="13" customFormat="1">
      <c r="A748" s="13"/>
      <c r="B748" s="242"/>
      <c r="C748" s="243"/>
      <c r="D748" s="244" t="s">
        <v>189</v>
      </c>
      <c r="E748" s="245" t="s">
        <v>1</v>
      </c>
      <c r="F748" s="246" t="s">
        <v>799</v>
      </c>
      <c r="G748" s="243"/>
      <c r="H748" s="247">
        <v>28.754999999999999</v>
      </c>
      <c r="I748" s="248"/>
      <c r="J748" s="243"/>
      <c r="K748" s="243"/>
      <c r="L748" s="249"/>
      <c r="M748" s="250"/>
      <c r="N748" s="251"/>
      <c r="O748" s="251"/>
      <c r="P748" s="251"/>
      <c r="Q748" s="251"/>
      <c r="R748" s="251"/>
      <c r="S748" s="251"/>
      <c r="T748" s="25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3" t="s">
        <v>189</v>
      </c>
      <c r="AU748" s="253" t="s">
        <v>86</v>
      </c>
      <c r="AV748" s="13" t="s">
        <v>86</v>
      </c>
      <c r="AW748" s="13" t="s">
        <v>33</v>
      </c>
      <c r="AX748" s="13" t="s">
        <v>84</v>
      </c>
      <c r="AY748" s="253" t="s">
        <v>181</v>
      </c>
    </row>
    <row r="749" s="2" customFormat="1" ht="16.5" customHeight="1">
      <c r="A749" s="39"/>
      <c r="B749" s="40"/>
      <c r="C749" s="275" t="s">
        <v>968</v>
      </c>
      <c r="D749" s="275" t="s">
        <v>363</v>
      </c>
      <c r="E749" s="276" t="s">
        <v>969</v>
      </c>
      <c r="F749" s="277" t="s">
        <v>970</v>
      </c>
      <c r="G749" s="278" t="s">
        <v>193</v>
      </c>
      <c r="H749" s="279">
        <v>1.4790000000000001</v>
      </c>
      <c r="I749" s="280"/>
      <c r="J749" s="281">
        <f>ROUND(I749*H749,2)</f>
        <v>0</v>
      </c>
      <c r="K749" s="282"/>
      <c r="L749" s="283"/>
      <c r="M749" s="284" t="s">
        <v>1</v>
      </c>
      <c r="N749" s="285" t="s">
        <v>43</v>
      </c>
      <c r="O749" s="92"/>
      <c r="P749" s="238">
        <f>O749*H749</f>
        <v>0</v>
      </c>
      <c r="Q749" s="238">
        <v>0.025000000000000001</v>
      </c>
      <c r="R749" s="238">
        <f>Q749*H749</f>
        <v>0.036975000000000001</v>
      </c>
      <c r="S749" s="238">
        <v>0</v>
      </c>
      <c r="T749" s="239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0" t="s">
        <v>369</v>
      </c>
      <c r="AT749" s="240" t="s">
        <v>363</v>
      </c>
      <c r="AU749" s="240" t="s">
        <v>86</v>
      </c>
      <c r="AY749" s="18" t="s">
        <v>181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8" t="s">
        <v>84</v>
      </c>
      <c r="BK749" s="241">
        <f>ROUND(I749*H749,2)</f>
        <v>0</v>
      </c>
      <c r="BL749" s="18" t="s">
        <v>278</v>
      </c>
      <c r="BM749" s="240" t="s">
        <v>971</v>
      </c>
    </row>
    <row r="750" s="14" customFormat="1">
      <c r="A750" s="14"/>
      <c r="B750" s="254"/>
      <c r="C750" s="255"/>
      <c r="D750" s="244" t="s">
        <v>189</v>
      </c>
      <c r="E750" s="256" t="s">
        <v>1</v>
      </c>
      <c r="F750" s="257" t="s">
        <v>793</v>
      </c>
      <c r="G750" s="255"/>
      <c r="H750" s="256" t="s">
        <v>1</v>
      </c>
      <c r="I750" s="258"/>
      <c r="J750" s="255"/>
      <c r="K750" s="255"/>
      <c r="L750" s="259"/>
      <c r="M750" s="260"/>
      <c r="N750" s="261"/>
      <c r="O750" s="261"/>
      <c r="P750" s="261"/>
      <c r="Q750" s="261"/>
      <c r="R750" s="261"/>
      <c r="S750" s="261"/>
      <c r="T750" s="26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3" t="s">
        <v>189</v>
      </c>
      <c r="AU750" s="263" t="s">
        <v>86</v>
      </c>
      <c r="AV750" s="14" t="s">
        <v>84</v>
      </c>
      <c r="AW750" s="14" t="s">
        <v>33</v>
      </c>
      <c r="AX750" s="14" t="s">
        <v>78</v>
      </c>
      <c r="AY750" s="263" t="s">
        <v>181</v>
      </c>
    </row>
    <row r="751" s="13" customFormat="1">
      <c r="A751" s="13"/>
      <c r="B751" s="242"/>
      <c r="C751" s="243"/>
      <c r="D751" s="244" t="s">
        <v>189</v>
      </c>
      <c r="E751" s="245" t="s">
        <v>1</v>
      </c>
      <c r="F751" s="246" t="s">
        <v>972</v>
      </c>
      <c r="G751" s="243"/>
      <c r="H751" s="247">
        <v>1.4790000000000001</v>
      </c>
      <c r="I751" s="248"/>
      <c r="J751" s="243"/>
      <c r="K751" s="243"/>
      <c r="L751" s="249"/>
      <c r="M751" s="250"/>
      <c r="N751" s="251"/>
      <c r="O751" s="251"/>
      <c r="P751" s="251"/>
      <c r="Q751" s="251"/>
      <c r="R751" s="251"/>
      <c r="S751" s="251"/>
      <c r="T751" s="25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3" t="s">
        <v>189</v>
      </c>
      <c r="AU751" s="253" t="s">
        <v>86</v>
      </c>
      <c r="AV751" s="13" t="s">
        <v>86</v>
      </c>
      <c r="AW751" s="13" t="s">
        <v>33</v>
      </c>
      <c r="AX751" s="13" t="s">
        <v>84</v>
      </c>
      <c r="AY751" s="253" t="s">
        <v>181</v>
      </c>
    </row>
    <row r="752" s="2" customFormat="1" ht="16.5" customHeight="1">
      <c r="A752" s="39"/>
      <c r="B752" s="40"/>
      <c r="C752" s="228" t="s">
        <v>973</v>
      </c>
      <c r="D752" s="228" t="s">
        <v>183</v>
      </c>
      <c r="E752" s="229" t="s">
        <v>974</v>
      </c>
      <c r="F752" s="230" t="s">
        <v>975</v>
      </c>
      <c r="G752" s="231" t="s">
        <v>186</v>
      </c>
      <c r="H752" s="232">
        <v>145.19999999999999</v>
      </c>
      <c r="I752" s="233"/>
      <c r="J752" s="234">
        <f>ROUND(I752*H752,2)</f>
        <v>0</v>
      </c>
      <c r="K752" s="235"/>
      <c r="L752" s="45"/>
      <c r="M752" s="236" t="s">
        <v>1</v>
      </c>
      <c r="N752" s="237" t="s">
        <v>43</v>
      </c>
      <c r="O752" s="92"/>
      <c r="P752" s="238">
        <f>O752*H752</f>
        <v>0</v>
      </c>
      <c r="Q752" s="238">
        <v>4.0000000000000003E-05</v>
      </c>
      <c r="R752" s="238">
        <f>Q752*H752</f>
        <v>0.0058079999999999998</v>
      </c>
      <c r="S752" s="238">
        <v>0</v>
      </c>
      <c r="T752" s="239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0" t="s">
        <v>278</v>
      </c>
      <c r="AT752" s="240" t="s">
        <v>183</v>
      </c>
      <c r="AU752" s="240" t="s">
        <v>86</v>
      </c>
      <c r="AY752" s="18" t="s">
        <v>181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84</v>
      </c>
      <c r="BK752" s="241">
        <f>ROUND(I752*H752,2)</f>
        <v>0</v>
      </c>
      <c r="BL752" s="18" t="s">
        <v>278</v>
      </c>
      <c r="BM752" s="240" t="s">
        <v>976</v>
      </c>
    </row>
    <row r="753" s="14" customFormat="1">
      <c r="A753" s="14"/>
      <c r="B753" s="254"/>
      <c r="C753" s="255"/>
      <c r="D753" s="244" t="s">
        <v>189</v>
      </c>
      <c r="E753" s="256" t="s">
        <v>1</v>
      </c>
      <c r="F753" s="257" t="s">
        <v>977</v>
      </c>
      <c r="G753" s="255"/>
      <c r="H753" s="256" t="s">
        <v>1</v>
      </c>
      <c r="I753" s="258"/>
      <c r="J753" s="255"/>
      <c r="K753" s="255"/>
      <c r="L753" s="259"/>
      <c r="M753" s="260"/>
      <c r="N753" s="261"/>
      <c r="O753" s="261"/>
      <c r="P753" s="261"/>
      <c r="Q753" s="261"/>
      <c r="R753" s="261"/>
      <c r="S753" s="261"/>
      <c r="T753" s="26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3" t="s">
        <v>189</v>
      </c>
      <c r="AU753" s="263" t="s">
        <v>86</v>
      </c>
      <c r="AV753" s="14" t="s">
        <v>84</v>
      </c>
      <c r="AW753" s="14" t="s">
        <v>33</v>
      </c>
      <c r="AX753" s="14" t="s">
        <v>78</v>
      </c>
      <c r="AY753" s="263" t="s">
        <v>181</v>
      </c>
    </row>
    <row r="754" s="13" customFormat="1">
      <c r="A754" s="13"/>
      <c r="B754" s="242"/>
      <c r="C754" s="243"/>
      <c r="D754" s="244" t="s">
        <v>189</v>
      </c>
      <c r="E754" s="245" t="s">
        <v>1</v>
      </c>
      <c r="F754" s="246" t="s">
        <v>978</v>
      </c>
      <c r="G754" s="243"/>
      <c r="H754" s="247">
        <v>145.19999999999999</v>
      </c>
      <c r="I754" s="248"/>
      <c r="J754" s="243"/>
      <c r="K754" s="243"/>
      <c r="L754" s="249"/>
      <c r="M754" s="250"/>
      <c r="N754" s="251"/>
      <c r="O754" s="251"/>
      <c r="P754" s="251"/>
      <c r="Q754" s="251"/>
      <c r="R754" s="251"/>
      <c r="S754" s="251"/>
      <c r="T754" s="25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3" t="s">
        <v>189</v>
      </c>
      <c r="AU754" s="253" t="s">
        <v>86</v>
      </c>
      <c r="AV754" s="13" t="s">
        <v>86</v>
      </c>
      <c r="AW754" s="13" t="s">
        <v>33</v>
      </c>
      <c r="AX754" s="13" t="s">
        <v>84</v>
      </c>
      <c r="AY754" s="253" t="s">
        <v>181</v>
      </c>
    </row>
    <row r="755" s="2" customFormat="1" ht="24.15" customHeight="1">
      <c r="A755" s="39"/>
      <c r="B755" s="40"/>
      <c r="C755" s="275" t="s">
        <v>979</v>
      </c>
      <c r="D755" s="275" t="s">
        <v>363</v>
      </c>
      <c r="E755" s="276" t="s">
        <v>980</v>
      </c>
      <c r="F755" s="277" t="s">
        <v>981</v>
      </c>
      <c r="G755" s="278" t="s">
        <v>186</v>
      </c>
      <c r="H755" s="279">
        <v>183.678</v>
      </c>
      <c r="I755" s="280"/>
      <c r="J755" s="281">
        <f>ROUND(I755*H755,2)</f>
        <v>0</v>
      </c>
      <c r="K755" s="282"/>
      <c r="L755" s="283"/>
      <c r="M755" s="284" t="s">
        <v>1</v>
      </c>
      <c r="N755" s="285" t="s">
        <v>43</v>
      </c>
      <c r="O755" s="92"/>
      <c r="P755" s="238">
        <f>O755*H755</f>
        <v>0</v>
      </c>
      <c r="Q755" s="238">
        <v>0.00012</v>
      </c>
      <c r="R755" s="238">
        <f>Q755*H755</f>
        <v>0.022041359999999999</v>
      </c>
      <c r="S755" s="238">
        <v>0</v>
      </c>
      <c r="T755" s="239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0" t="s">
        <v>369</v>
      </c>
      <c r="AT755" s="240" t="s">
        <v>363</v>
      </c>
      <c r="AU755" s="240" t="s">
        <v>86</v>
      </c>
      <c r="AY755" s="18" t="s">
        <v>181</v>
      </c>
      <c r="BE755" s="241">
        <f>IF(N755="základní",J755,0)</f>
        <v>0</v>
      </c>
      <c r="BF755" s="241">
        <f>IF(N755="snížená",J755,0)</f>
        <v>0</v>
      </c>
      <c r="BG755" s="241">
        <f>IF(N755="zákl. přenesená",J755,0)</f>
        <v>0</v>
      </c>
      <c r="BH755" s="241">
        <f>IF(N755="sníž. přenesená",J755,0)</f>
        <v>0</v>
      </c>
      <c r="BI755" s="241">
        <f>IF(N755="nulová",J755,0)</f>
        <v>0</v>
      </c>
      <c r="BJ755" s="18" t="s">
        <v>84</v>
      </c>
      <c r="BK755" s="241">
        <f>ROUND(I755*H755,2)</f>
        <v>0</v>
      </c>
      <c r="BL755" s="18" t="s">
        <v>278</v>
      </c>
      <c r="BM755" s="240" t="s">
        <v>982</v>
      </c>
    </row>
    <row r="756" s="14" customFormat="1">
      <c r="A756" s="14"/>
      <c r="B756" s="254"/>
      <c r="C756" s="255"/>
      <c r="D756" s="244" t="s">
        <v>189</v>
      </c>
      <c r="E756" s="256" t="s">
        <v>1</v>
      </c>
      <c r="F756" s="257" t="s">
        <v>977</v>
      </c>
      <c r="G756" s="255"/>
      <c r="H756" s="256" t="s">
        <v>1</v>
      </c>
      <c r="I756" s="258"/>
      <c r="J756" s="255"/>
      <c r="K756" s="255"/>
      <c r="L756" s="259"/>
      <c r="M756" s="260"/>
      <c r="N756" s="261"/>
      <c r="O756" s="261"/>
      <c r="P756" s="261"/>
      <c r="Q756" s="261"/>
      <c r="R756" s="261"/>
      <c r="S756" s="261"/>
      <c r="T756" s="26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3" t="s">
        <v>189</v>
      </c>
      <c r="AU756" s="263" t="s">
        <v>86</v>
      </c>
      <c r="AV756" s="14" t="s">
        <v>84</v>
      </c>
      <c r="AW756" s="14" t="s">
        <v>33</v>
      </c>
      <c r="AX756" s="14" t="s">
        <v>78</v>
      </c>
      <c r="AY756" s="263" t="s">
        <v>181</v>
      </c>
    </row>
    <row r="757" s="13" customFormat="1">
      <c r="A757" s="13"/>
      <c r="B757" s="242"/>
      <c r="C757" s="243"/>
      <c r="D757" s="244" t="s">
        <v>189</v>
      </c>
      <c r="E757" s="245" t="s">
        <v>1</v>
      </c>
      <c r="F757" s="246" t="s">
        <v>983</v>
      </c>
      <c r="G757" s="243"/>
      <c r="H757" s="247">
        <v>183.678</v>
      </c>
      <c r="I757" s="248"/>
      <c r="J757" s="243"/>
      <c r="K757" s="243"/>
      <c r="L757" s="249"/>
      <c r="M757" s="250"/>
      <c r="N757" s="251"/>
      <c r="O757" s="251"/>
      <c r="P757" s="251"/>
      <c r="Q757" s="251"/>
      <c r="R757" s="251"/>
      <c r="S757" s="251"/>
      <c r="T757" s="25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3" t="s">
        <v>189</v>
      </c>
      <c r="AU757" s="253" t="s">
        <v>86</v>
      </c>
      <c r="AV757" s="13" t="s">
        <v>86</v>
      </c>
      <c r="AW757" s="13" t="s">
        <v>33</v>
      </c>
      <c r="AX757" s="13" t="s">
        <v>84</v>
      </c>
      <c r="AY757" s="253" t="s">
        <v>181</v>
      </c>
    </row>
    <row r="758" s="2" customFormat="1" ht="16.5" customHeight="1">
      <c r="A758" s="39"/>
      <c r="B758" s="40"/>
      <c r="C758" s="228" t="s">
        <v>984</v>
      </c>
      <c r="D758" s="228" t="s">
        <v>183</v>
      </c>
      <c r="E758" s="229" t="s">
        <v>985</v>
      </c>
      <c r="F758" s="230" t="s">
        <v>986</v>
      </c>
      <c r="G758" s="231" t="s">
        <v>783</v>
      </c>
      <c r="H758" s="286"/>
      <c r="I758" s="233"/>
      <c r="J758" s="234">
        <f>ROUND(I758*H758,2)</f>
        <v>0</v>
      </c>
      <c r="K758" s="235"/>
      <c r="L758" s="45"/>
      <c r="M758" s="236" t="s">
        <v>1</v>
      </c>
      <c r="N758" s="237" t="s">
        <v>43</v>
      </c>
      <c r="O758" s="92"/>
      <c r="P758" s="238">
        <f>O758*H758</f>
        <v>0</v>
      </c>
      <c r="Q758" s="238">
        <v>0</v>
      </c>
      <c r="R758" s="238">
        <f>Q758*H758</f>
        <v>0</v>
      </c>
      <c r="S758" s="238">
        <v>0</v>
      </c>
      <c r="T758" s="239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0" t="s">
        <v>278</v>
      </c>
      <c r="AT758" s="240" t="s">
        <v>183</v>
      </c>
      <c r="AU758" s="240" t="s">
        <v>86</v>
      </c>
      <c r="AY758" s="18" t="s">
        <v>181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8" t="s">
        <v>84</v>
      </c>
      <c r="BK758" s="241">
        <f>ROUND(I758*H758,2)</f>
        <v>0</v>
      </c>
      <c r="BL758" s="18" t="s">
        <v>278</v>
      </c>
      <c r="BM758" s="240" t="s">
        <v>987</v>
      </c>
    </row>
    <row r="759" s="12" customFormat="1" ht="22.8" customHeight="1">
      <c r="A759" s="12"/>
      <c r="B759" s="212"/>
      <c r="C759" s="213"/>
      <c r="D759" s="214" t="s">
        <v>77</v>
      </c>
      <c r="E759" s="226" t="s">
        <v>988</v>
      </c>
      <c r="F759" s="226" t="s">
        <v>989</v>
      </c>
      <c r="G759" s="213"/>
      <c r="H759" s="213"/>
      <c r="I759" s="216"/>
      <c r="J759" s="227">
        <f>BK759</f>
        <v>0</v>
      </c>
      <c r="K759" s="213"/>
      <c r="L759" s="218"/>
      <c r="M759" s="219"/>
      <c r="N759" s="220"/>
      <c r="O759" s="220"/>
      <c r="P759" s="221">
        <f>SUM(P760:P775)</f>
        <v>0</v>
      </c>
      <c r="Q759" s="220"/>
      <c r="R759" s="221">
        <f>SUM(R760:R775)</f>
        <v>0.009130000000000001</v>
      </c>
      <c r="S759" s="220"/>
      <c r="T759" s="222">
        <f>SUM(T760:T775)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23" t="s">
        <v>86</v>
      </c>
      <c r="AT759" s="224" t="s">
        <v>77</v>
      </c>
      <c r="AU759" s="224" t="s">
        <v>84</v>
      </c>
      <c r="AY759" s="223" t="s">
        <v>181</v>
      </c>
      <c r="BK759" s="225">
        <f>SUM(BK760:BK775)</f>
        <v>0</v>
      </c>
    </row>
    <row r="760" s="2" customFormat="1" ht="16.5" customHeight="1">
      <c r="A760" s="39"/>
      <c r="B760" s="40"/>
      <c r="C760" s="228" t="s">
        <v>990</v>
      </c>
      <c r="D760" s="228" t="s">
        <v>183</v>
      </c>
      <c r="E760" s="229" t="s">
        <v>991</v>
      </c>
      <c r="F760" s="230" t="s">
        <v>992</v>
      </c>
      <c r="G760" s="231" t="s">
        <v>993</v>
      </c>
      <c r="H760" s="232">
        <v>1</v>
      </c>
      <c r="I760" s="233"/>
      <c r="J760" s="234">
        <f>ROUND(I760*H760,2)</f>
        <v>0</v>
      </c>
      <c r="K760" s="235"/>
      <c r="L760" s="45"/>
      <c r="M760" s="236" t="s">
        <v>1</v>
      </c>
      <c r="N760" s="237" t="s">
        <v>43</v>
      </c>
      <c r="O760" s="92"/>
      <c r="P760" s="238">
        <f>O760*H760</f>
        <v>0</v>
      </c>
      <c r="Q760" s="238">
        <v>0</v>
      </c>
      <c r="R760" s="238">
        <f>Q760*H760</f>
        <v>0</v>
      </c>
      <c r="S760" s="238">
        <v>0</v>
      </c>
      <c r="T760" s="239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0" t="s">
        <v>278</v>
      </c>
      <c r="AT760" s="240" t="s">
        <v>183</v>
      </c>
      <c r="AU760" s="240" t="s">
        <v>86</v>
      </c>
      <c r="AY760" s="18" t="s">
        <v>181</v>
      </c>
      <c r="BE760" s="241">
        <f>IF(N760="základní",J760,0)</f>
        <v>0</v>
      </c>
      <c r="BF760" s="241">
        <f>IF(N760="snížená",J760,0)</f>
        <v>0</v>
      </c>
      <c r="BG760" s="241">
        <f>IF(N760="zákl. přenesená",J760,0)</f>
        <v>0</v>
      </c>
      <c r="BH760" s="241">
        <f>IF(N760="sníž. přenesená",J760,0)</f>
        <v>0</v>
      </c>
      <c r="BI760" s="241">
        <f>IF(N760="nulová",J760,0)</f>
        <v>0</v>
      </c>
      <c r="BJ760" s="18" t="s">
        <v>84</v>
      </c>
      <c r="BK760" s="241">
        <f>ROUND(I760*H760,2)</f>
        <v>0</v>
      </c>
      <c r="BL760" s="18" t="s">
        <v>278</v>
      </c>
      <c r="BM760" s="240" t="s">
        <v>994</v>
      </c>
    </row>
    <row r="761" s="2" customFormat="1" ht="16.5" customHeight="1">
      <c r="A761" s="39"/>
      <c r="B761" s="40"/>
      <c r="C761" s="228" t="s">
        <v>995</v>
      </c>
      <c r="D761" s="228" t="s">
        <v>183</v>
      </c>
      <c r="E761" s="229" t="s">
        <v>996</v>
      </c>
      <c r="F761" s="230" t="s">
        <v>997</v>
      </c>
      <c r="G761" s="231" t="s">
        <v>359</v>
      </c>
      <c r="H761" s="232">
        <v>1</v>
      </c>
      <c r="I761" s="233"/>
      <c r="J761" s="234">
        <f>ROUND(I761*H761,2)</f>
        <v>0</v>
      </c>
      <c r="K761" s="235"/>
      <c r="L761" s="45"/>
      <c r="M761" s="236" t="s">
        <v>1</v>
      </c>
      <c r="N761" s="237" t="s">
        <v>43</v>
      </c>
      <c r="O761" s="92"/>
      <c r="P761" s="238">
        <f>O761*H761</f>
        <v>0</v>
      </c>
      <c r="Q761" s="238">
        <v>2.0000000000000002E-05</v>
      </c>
      <c r="R761" s="238">
        <f>Q761*H761</f>
        <v>2.0000000000000002E-05</v>
      </c>
      <c r="S761" s="238">
        <v>0</v>
      </c>
      <c r="T761" s="23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0" t="s">
        <v>278</v>
      </c>
      <c r="AT761" s="240" t="s">
        <v>183</v>
      </c>
      <c r="AU761" s="240" t="s">
        <v>86</v>
      </c>
      <c r="AY761" s="18" t="s">
        <v>181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84</v>
      </c>
      <c r="BK761" s="241">
        <f>ROUND(I761*H761,2)</f>
        <v>0</v>
      </c>
      <c r="BL761" s="18" t="s">
        <v>278</v>
      </c>
      <c r="BM761" s="240" t="s">
        <v>998</v>
      </c>
    </row>
    <row r="762" s="13" customFormat="1">
      <c r="A762" s="13"/>
      <c r="B762" s="242"/>
      <c r="C762" s="243"/>
      <c r="D762" s="244" t="s">
        <v>189</v>
      </c>
      <c r="E762" s="245" t="s">
        <v>1</v>
      </c>
      <c r="F762" s="246" t="s">
        <v>999</v>
      </c>
      <c r="G762" s="243"/>
      <c r="H762" s="247">
        <v>1</v>
      </c>
      <c r="I762" s="248"/>
      <c r="J762" s="243"/>
      <c r="K762" s="243"/>
      <c r="L762" s="249"/>
      <c r="M762" s="250"/>
      <c r="N762" s="251"/>
      <c r="O762" s="251"/>
      <c r="P762" s="251"/>
      <c r="Q762" s="251"/>
      <c r="R762" s="251"/>
      <c r="S762" s="251"/>
      <c r="T762" s="25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3" t="s">
        <v>189</v>
      </c>
      <c r="AU762" s="253" t="s">
        <v>86</v>
      </c>
      <c r="AV762" s="13" t="s">
        <v>86</v>
      </c>
      <c r="AW762" s="13" t="s">
        <v>33</v>
      </c>
      <c r="AX762" s="13" t="s">
        <v>84</v>
      </c>
      <c r="AY762" s="253" t="s">
        <v>181</v>
      </c>
    </row>
    <row r="763" s="2" customFormat="1" ht="16.5" customHeight="1">
      <c r="A763" s="39"/>
      <c r="B763" s="40"/>
      <c r="C763" s="275" t="s">
        <v>1000</v>
      </c>
      <c r="D763" s="275" t="s">
        <v>363</v>
      </c>
      <c r="E763" s="276" t="s">
        <v>1001</v>
      </c>
      <c r="F763" s="277" t="s">
        <v>1002</v>
      </c>
      <c r="G763" s="278" t="s">
        <v>359</v>
      </c>
      <c r="H763" s="279">
        <v>1</v>
      </c>
      <c r="I763" s="280"/>
      <c r="J763" s="281">
        <f>ROUND(I763*H763,2)</f>
        <v>0</v>
      </c>
      <c r="K763" s="282"/>
      <c r="L763" s="283"/>
      <c r="M763" s="284" t="s">
        <v>1</v>
      </c>
      <c r="N763" s="285" t="s">
        <v>43</v>
      </c>
      <c r="O763" s="92"/>
      <c r="P763" s="238">
        <f>O763*H763</f>
        <v>0</v>
      </c>
      <c r="Q763" s="238">
        <v>0.00197</v>
      </c>
      <c r="R763" s="238">
        <f>Q763*H763</f>
        <v>0.00197</v>
      </c>
      <c r="S763" s="238">
        <v>0</v>
      </c>
      <c r="T763" s="239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0" t="s">
        <v>369</v>
      </c>
      <c r="AT763" s="240" t="s">
        <v>363</v>
      </c>
      <c r="AU763" s="240" t="s">
        <v>86</v>
      </c>
      <c r="AY763" s="18" t="s">
        <v>181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8" t="s">
        <v>84</v>
      </c>
      <c r="BK763" s="241">
        <f>ROUND(I763*H763,2)</f>
        <v>0</v>
      </c>
      <c r="BL763" s="18" t="s">
        <v>278</v>
      </c>
      <c r="BM763" s="240" t="s">
        <v>1003</v>
      </c>
    </row>
    <row r="764" s="14" customFormat="1">
      <c r="A764" s="14"/>
      <c r="B764" s="254"/>
      <c r="C764" s="255"/>
      <c r="D764" s="244" t="s">
        <v>189</v>
      </c>
      <c r="E764" s="256" t="s">
        <v>1</v>
      </c>
      <c r="F764" s="257" t="s">
        <v>1004</v>
      </c>
      <c r="G764" s="255"/>
      <c r="H764" s="256" t="s">
        <v>1</v>
      </c>
      <c r="I764" s="258"/>
      <c r="J764" s="255"/>
      <c r="K764" s="255"/>
      <c r="L764" s="259"/>
      <c r="M764" s="260"/>
      <c r="N764" s="261"/>
      <c r="O764" s="261"/>
      <c r="P764" s="261"/>
      <c r="Q764" s="261"/>
      <c r="R764" s="261"/>
      <c r="S764" s="261"/>
      <c r="T764" s="26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3" t="s">
        <v>189</v>
      </c>
      <c r="AU764" s="263" t="s">
        <v>86</v>
      </c>
      <c r="AV764" s="14" t="s">
        <v>84</v>
      </c>
      <c r="AW764" s="14" t="s">
        <v>33</v>
      </c>
      <c r="AX764" s="14" t="s">
        <v>78</v>
      </c>
      <c r="AY764" s="263" t="s">
        <v>181</v>
      </c>
    </row>
    <row r="765" s="13" customFormat="1">
      <c r="A765" s="13"/>
      <c r="B765" s="242"/>
      <c r="C765" s="243"/>
      <c r="D765" s="244" t="s">
        <v>189</v>
      </c>
      <c r="E765" s="245" t="s">
        <v>1</v>
      </c>
      <c r="F765" s="246" t="s">
        <v>1005</v>
      </c>
      <c r="G765" s="243"/>
      <c r="H765" s="247">
        <v>1</v>
      </c>
      <c r="I765" s="248"/>
      <c r="J765" s="243"/>
      <c r="K765" s="243"/>
      <c r="L765" s="249"/>
      <c r="M765" s="250"/>
      <c r="N765" s="251"/>
      <c r="O765" s="251"/>
      <c r="P765" s="251"/>
      <c r="Q765" s="251"/>
      <c r="R765" s="251"/>
      <c r="S765" s="251"/>
      <c r="T765" s="25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3" t="s">
        <v>189</v>
      </c>
      <c r="AU765" s="253" t="s">
        <v>86</v>
      </c>
      <c r="AV765" s="13" t="s">
        <v>86</v>
      </c>
      <c r="AW765" s="13" t="s">
        <v>33</v>
      </c>
      <c r="AX765" s="13" t="s">
        <v>84</v>
      </c>
      <c r="AY765" s="253" t="s">
        <v>181</v>
      </c>
    </row>
    <row r="766" s="2" customFormat="1" ht="16.5" customHeight="1">
      <c r="A766" s="39"/>
      <c r="B766" s="40"/>
      <c r="C766" s="228" t="s">
        <v>1006</v>
      </c>
      <c r="D766" s="228" t="s">
        <v>183</v>
      </c>
      <c r="E766" s="229" t="s">
        <v>1007</v>
      </c>
      <c r="F766" s="230" t="s">
        <v>1008</v>
      </c>
      <c r="G766" s="231" t="s">
        <v>359</v>
      </c>
      <c r="H766" s="232">
        <v>2</v>
      </c>
      <c r="I766" s="233"/>
      <c r="J766" s="234">
        <f>ROUND(I766*H766,2)</f>
        <v>0</v>
      </c>
      <c r="K766" s="235"/>
      <c r="L766" s="45"/>
      <c r="M766" s="236" t="s">
        <v>1</v>
      </c>
      <c r="N766" s="237" t="s">
        <v>43</v>
      </c>
      <c r="O766" s="92"/>
      <c r="P766" s="238">
        <f>O766*H766</f>
        <v>0</v>
      </c>
      <c r="Q766" s="238">
        <v>3.0000000000000001E-05</v>
      </c>
      <c r="R766" s="238">
        <f>Q766*H766</f>
        <v>6.0000000000000002E-05</v>
      </c>
      <c r="S766" s="238">
        <v>0</v>
      </c>
      <c r="T766" s="23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0" t="s">
        <v>278</v>
      </c>
      <c r="AT766" s="240" t="s">
        <v>183</v>
      </c>
      <c r="AU766" s="240" t="s">
        <v>86</v>
      </c>
      <c r="AY766" s="18" t="s">
        <v>181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8" t="s">
        <v>84</v>
      </c>
      <c r="BK766" s="241">
        <f>ROUND(I766*H766,2)</f>
        <v>0</v>
      </c>
      <c r="BL766" s="18" t="s">
        <v>278</v>
      </c>
      <c r="BM766" s="240" t="s">
        <v>1009</v>
      </c>
    </row>
    <row r="767" s="13" customFormat="1">
      <c r="A767" s="13"/>
      <c r="B767" s="242"/>
      <c r="C767" s="243"/>
      <c r="D767" s="244" t="s">
        <v>189</v>
      </c>
      <c r="E767" s="245" t="s">
        <v>1</v>
      </c>
      <c r="F767" s="246" t="s">
        <v>1010</v>
      </c>
      <c r="G767" s="243"/>
      <c r="H767" s="247">
        <v>2</v>
      </c>
      <c r="I767" s="248"/>
      <c r="J767" s="243"/>
      <c r="K767" s="243"/>
      <c r="L767" s="249"/>
      <c r="M767" s="250"/>
      <c r="N767" s="251"/>
      <c r="O767" s="251"/>
      <c r="P767" s="251"/>
      <c r="Q767" s="251"/>
      <c r="R767" s="251"/>
      <c r="S767" s="251"/>
      <c r="T767" s="25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3" t="s">
        <v>189</v>
      </c>
      <c r="AU767" s="253" t="s">
        <v>86</v>
      </c>
      <c r="AV767" s="13" t="s">
        <v>86</v>
      </c>
      <c r="AW767" s="13" t="s">
        <v>33</v>
      </c>
      <c r="AX767" s="13" t="s">
        <v>84</v>
      </c>
      <c r="AY767" s="253" t="s">
        <v>181</v>
      </c>
    </row>
    <row r="768" s="2" customFormat="1" ht="16.5" customHeight="1">
      <c r="A768" s="39"/>
      <c r="B768" s="40"/>
      <c r="C768" s="275" t="s">
        <v>1011</v>
      </c>
      <c r="D768" s="275" t="s">
        <v>363</v>
      </c>
      <c r="E768" s="276" t="s">
        <v>1012</v>
      </c>
      <c r="F768" s="277" t="s">
        <v>1013</v>
      </c>
      <c r="G768" s="278" t="s">
        <v>359</v>
      </c>
      <c r="H768" s="279">
        <v>2</v>
      </c>
      <c r="I768" s="280"/>
      <c r="J768" s="281">
        <f>ROUND(I768*H768,2)</f>
        <v>0</v>
      </c>
      <c r="K768" s="282"/>
      <c r="L768" s="283"/>
      <c r="M768" s="284" t="s">
        <v>1</v>
      </c>
      <c r="N768" s="285" t="s">
        <v>43</v>
      </c>
      <c r="O768" s="92"/>
      <c r="P768" s="238">
        <f>O768*H768</f>
        <v>0</v>
      </c>
      <c r="Q768" s="238">
        <v>0.00233</v>
      </c>
      <c r="R768" s="238">
        <f>Q768*H768</f>
        <v>0.0046600000000000001</v>
      </c>
      <c r="S768" s="238">
        <v>0</v>
      </c>
      <c r="T768" s="239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0" t="s">
        <v>369</v>
      </c>
      <c r="AT768" s="240" t="s">
        <v>363</v>
      </c>
      <c r="AU768" s="240" t="s">
        <v>86</v>
      </c>
      <c r="AY768" s="18" t="s">
        <v>181</v>
      </c>
      <c r="BE768" s="241">
        <f>IF(N768="základní",J768,0)</f>
        <v>0</v>
      </c>
      <c r="BF768" s="241">
        <f>IF(N768="snížená",J768,0)</f>
        <v>0</v>
      </c>
      <c r="BG768" s="241">
        <f>IF(N768="zákl. přenesená",J768,0)</f>
        <v>0</v>
      </c>
      <c r="BH768" s="241">
        <f>IF(N768="sníž. přenesená",J768,0)</f>
        <v>0</v>
      </c>
      <c r="BI768" s="241">
        <f>IF(N768="nulová",J768,0)</f>
        <v>0</v>
      </c>
      <c r="BJ768" s="18" t="s">
        <v>84</v>
      </c>
      <c r="BK768" s="241">
        <f>ROUND(I768*H768,2)</f>
        <v>0</v>
      </c>
      <c r="BL768" s="18" t="s">
        <v>278</v>
      </c>
      <c r="BM768" s="240" t="s">
        <v>1014</v>
      </c>
    </row>
    <row r="769" s="14" customFormat="1">
      <c r="A769" s="14"/>
      <c r="B769" s="254"/>
      <c r="C769" s="255"/>
      <c r="D769" s="244" t="s">
        <v>189</v>
      </c>
      <c r="E769" s="256" t="s">
        <v>1</v>
      </c>
      <c r="F769" s="257" t="s">
        <v>1004</v>
      </c>
      <c r="G769" s="255"/>
      <c r="H769" s="256" t="s">
        <v>1</v>
      </c>
      <c r="I769" s="258"/>
      <c r="J769" s="255"/>
      <c r="K769" s="255"/>
      <c r="L769" s="259"/>
      <c r="M769" s="260"/>
      <c r="N769" s="261"/>
      <c r="O769" s="261"/>
      <c r="P769" s="261"/>
      <c r="Q769" s="261"/>
      <c r="R769" s="261"/>
      <c r="S769" s="261"/>
      <c r="T769" s="26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3" t="s">
        <v>189</v>
      </c>
      <c r="AU769" s="263" t="s">
        <v>86</v>
      </c>
      <c r="AV769" s="14" t="s">
        <v>84</v>
      </c>
      <c r="AW769" s="14" t="s">
        <v>33</v>
      </c>
      <c r="AX769" s="14" t="s">
        <v>78</v>
      </c>
      <c r="AY769" s="263" t="s">
        <v>181</v>
      </c>
    </row>
    <row r="770" s="13" customFormat="1">
      <c r="A770" s="13"/>
      <c r="B770" s="242"/>
      <c r="C770" s="243"/>
      <c r="D770" s="244" t="s">
        <v>189</v>
      </c>
      <c r="E770" s="245" t="s">
        <v>1</v>
      </c>
      <c r="F770" s="246" t="s">
        <v>1015</v>
      </c>
      <c r="G770" s="243"/>
      <c r="H770" s="247">
        <v>2</v>
      </c>
      <c r="I770" s="248"/>
      <c r="J770" s="243"/>
      <c r="K770" s="243"/>
      <c r="L770" s="249"/>
      <c r="M770" s="250"/>
      <c r="N770" s="251"/>
      <c r="O770" s="251"/>
      <c r="P770" s="251"/>
      <c r="Q770" s="251"/>
      <c r="R770" s="251"/>
      <c r="S770" s="251"/>
      <c r="T770" s="25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3" t="s">
        <v>189</v>
      </c>
      <c r="AU770" s="253" t="s">
        <v>86</v>
      </c>
      <c r="AV770" s="13" t="s">
        <v>86</v>
      </c>
      <c r="AW770" s="13" t="s">
        <v>33</v>
      </c>
      <c r="AX770" s="13" t="s">
        <v>84</v>
      </c>
      <c r="AY770" s="253" t="s">
        <v>181</v>
      </c>
    </row>
    <row r="771" s="2" customFormat="1" ht="16.5" customHeight="1">
      <c r="A771" s="39"/>
      <c r="B771" s="40"/>
      <c r="C771" s="228" t="s">
        <v>1016</v>
      </c>
      <c r="D771" s="228" t="s">
        <v>183</v>
      </c>
      <c r="E771" s="229" t="s">
        <v>1017</v>
      </c>
      <c r="F771" s="230" t="s">
        <v>1018</v>
      </c>
      <c r="G771" s="231" t="s">
        <v>359</v>
      </c>
      <c r="H771" s="232">
        <v>1</v>
      </c>
      <c r="I771" s="233"/>
      <c r="J771" s="234">
        <f>ROUND(I771*H771,2)</f>
        <v>0</v>
      </c>
      <c r="K771" s="235"/>
      <c r="L771" s="45"/>
      <c r="M771" s="236" t="s">
        <v>1</v>
      </c>
      <c r="N771" s="237" t="s">
        <v>43</v>
      </c>
      <c r="O771" s="92"/>
      <c r="P771" s="238">
        <f>O771*H771</f>
        <v>0</v>
      </c>
      <c r="Q771" s="238">
        <v>3.0000000000000001E-05</v>
      </c>
      <c r="R771" s="238">
        <f>Q771*H771</f>
        <v>3.0000000000000001E-05</v>
      </c>
      <c r="S771" s="238">
        <v>0</v>
      </c>
      <c r="T771" s="239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0" t="s">
        <v>278</v>
      </c>
      <c r="AT771" s="240" t="s">
        <v>183</v>
      </c>
      <c r="AU771" s="240" t="s">
        <v>86</v>
      </c>
      <c r="AY771" s="18" t="s">
        <v>181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84</v>
      </c>
      <c r="BK771" s="241">
        <f>ROUND(I771*H771,2)</f>
        <v>0</v>
      </c>
      <c r="BL771" s="18" t="s">
        <v>278</v>
      </c>
      <c r="BM771" s="240" t="s">
        <v>1019</v>
      </c>
    </row>
    <row r="772" s="13" customFormat="1">
      <c r="A772" s="13"/>
      <c r="B772" s="242"/>
      <c r="C772" s="243"/>
      <c r="D772" s="244" t="s">
        <v>189</v>
      </c>
      <c r="E772" s="245" t="s">
        <v>1</v>
      </c>
      <c r="F772" s="246" t="s">
        <v>1020</v>
      </c>
      <c r="G772" s="243"/>
      <c r="H772" s="247">
        <v>1</v>
      </c>
      <c r="I772" s="248"/>
      <c r="J772" s="243"/>
      <c r="K772" s="243"/>
      <c r="L772" s="249"/>
      <c r="M772" s="250"/>
      <c r="N772" s="251"/>
      <c r="O772" s="251"/>
      <c r="P772" s="251"/>
      <c r="Q772" s="251"/>
      <c r="R772" s="251"/>
      <c r="S772" s="251"/>
      <c r="T772" s="25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3" t="s">
        <v>189</v>
      </c>
      <c r="AU772" s="253" t="s">
        <v>86</v>
      </c>
      <c r="AV772" s="13" t="s">
        <v>86</v>
      </c>
      <c r="AW772" s="13" t="s">
        <v>33</v>
      </c>
      <c r="AX772" s="13" t="s">
        <v>84</v>
      </c>
      <c r="AY772" s="253" t="s">
        <v>181</v>
      </c>
    </row>
    <row r="773" s="2" customFormat="1" ht="16.5" customHeight="1">
      <c r="A773" s="39"/>
      <c r="B773" s="40"/>
      <c r="C773" s="275" t="s">
        <v>1021</v>
      </c>
      <c r="D773" s="275" t="s">
        <v>363</v>
      </c>
      <c r="E773" s="276" t="s">
        <v>1022</v>
      </c>
      <c r="F773" s="277" t="s">
        <v>1023</v>
      </c>
      <c r="G773" s="278" t="s">
        <v>359</v>
      </c>
      <c r="H773" s="279">
        <v>1</v>
      </c>
      <c r="I773" s="280"/>
      <c r="J773" s="281">
        <f>ROUND(I773*H773,2)</f>
        <v>0</v>
      </c>
      <c r="K773" s="282"/>
      <c r="L773" s="283"/>
      <c r="M773" s="284" t="s">
        <v>1</v>
      </c>
      <c r="N773" s="285" t="s">
        <v>43</v>
      </c>
      <c r="O773" s="92"/>
      <c r="P773" s="238">
        <f>O773*H773</f>
        <v>0</v>
      </c>
      <c r="Q773" s="238">
        <v>0.0023900000000000002</v>
      </c>
      <c r="R773" s="238">
        <f>Q773*H773</f>
        <v>0.0023900000000000002</v>
      </c>
      <c r="S773" s="238">
        <v>0</v>
      </c>
      <c r="T773" s="239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0" t="s">
        <v>369</v>
      </c>
      <c r="AT773" s="240" t="s">
        <v>363</v>
      </c>
      <c r="AU773" s="240" t="s">
        <v>86</v>
      </c>
      <c r="AY773" s="18" t="s">
        <v>181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8" t="s">
        <v>84</v>
      </c>
      <c r="BK773" s="241">
        <f>ROUND(I773*H773,2)</f>
        <v>0</v>
      </c>
      <c r="BL773" s="18" t="s">
        <v>278</v>
      </c>
      <c r="BM773" s="240" t="s">
        <v>1024</v>
      </c>
    </row>
    <row r="774" s="14" customFormat="1">
      <c r="A774" s="14"/>
      <c r="B774" s="254"/>
      <c r="C774" s="255"/>
      <c r="D774" s="244" t="s">
        <v>189</v>
      </c>
      <c r="E774" s="256" t="s">
        <v>1</v>
      </c>
      <c r="F774" s="257" t="s">
        <v>1004</v>
      </c>
      <c r="G774" s="255"/>
      <c r="H774" s="256" t="s">
        <v>1</v>
      </c>
      <c r="I774" s="258"/>
      <c r="J774" s="255"/>
      <c r="K774" s="255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189</v>
      </c>
      <c r="AU774" s="263" t="s">
        <v>86</v>
      </c>
      <c r="AV774" s="14" t="s">
        <v>84</v>
      </c>
      <c r="AW774" s="14" t="s">
        <v>33</v>
      </c>
      <c r="AX774" s="14" t="s">
        <v>78</v>
      </c>
      <c r="AY774" s="263" t="s">
        <v>181</v>
      </c>
    </row>
    <row r="775" s="13" customFormat="1">
      <c r="A775" s="13"/>
      <c r="B775" s="242"/>
      <c r="C775" s="243"/>
      <c r="D775" s="244" t="s">
        <v>189</v>
      </c>
      <c r="E775" s="245" t="s">
        <v>1</v>
      </c>
      <c r="F775" s="246" t="s">
        <v>1025</v>
      </c>
      <c r="G775" s="243"/>
      <c r="H775" s="247">
        <v>1</v>
      </c>
      <c r="I775" s="248"/>
      <c r="J775" s="243"/>
      <c r="K775" s="243"/>
      <c r="L775" s="249"/>
      <c r="M775" s="250"/>
      <c r="N775" s="251"/>
      <c r="O775" s="251"/>
      <c r="P775" s="251"/>
      <c r="Q775" s="251"/>
      <c r="R775" s="251"/>
      <c r="S775" s="251"/>
      <c r="T775" s="25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3" t="s">
        <v>189</v>
      </c>
      <c r="AU775" s="253" t="s">
        <v>86</v>
      </c>
      <c r="AV775" s="13" t="s">
        <v>86</v>
      </c>
      <c r="AW775" s="13" t="s">
        <v>33</v>
      </c>
      <c r="AX775" s="13" t="s">
        <v>84</v>
      </c>
      <c r="AY775" s="253" t="s">
        <v>181</v>
      </c>
    </row>
    <row r="776" s="12" customFormat="1" ht="22.8" customHeight="1">
      <c r="A776" s="12"/>
      <c r="B776" s="212"/>
      <c r="C776" s="213"/>
      <c r="D776" s="214" t="s">
        <v>77</v>
      </c>
      <c r="E776" s="226" t="s">
        <v>1026</v>
      </c>
      <c r="F776" s="226" t="s">
        <v>1027</v>
      </c>
      <c r="G776" s="213"/>
      <c r="H776" s="213"/>
      <c r="I776" s="216"/>
      <c r="J776" s="227">
        <f>BK776</f>
        <v>0</v>
      </c>
      <c r="K776" s="213"/>
      <c r="L776" s="218"/>
      <c r="M776" s="219"/>
      <c r="N776" s="220"/>
      <c r="O776" s="220"/>
      <c r="P776" s="221">
        <f>P777</f>
        <v>0</v>
      </c>
      <c r="Q776" s="220"/>
      <c r="R776" s="221">
        <f>R777</f>
        <v>0</v>
      </c>
      <c r="S776" s="220"/>
      <c r="T776" s="222">
        <f>T777</f>
        <v>0</v>
      </c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R776" s="223" t="s">
        <v>86</v>
      </c>
      <c r="AT776" s="224" t="s">
        <v>77</v>
      </c>
      <c r="AU776" s="224" t="s">
        <v>84</v>
      </c>
      <c r="AY776" s="223" t="s">
        <v>181</v>
      </c>
      <c r="BK776" s="225">
        <f>BK777</f>
        <v>0</v>
      </c>
    </row>
    <row r="777" s="2" customFormat="1" ht="16.5" customHeight="1">
      <c r="A777" s="39"/>
      <c r="B777" s="40"/>
      <c r="C777" s="228" t="s">
        <v>1028</v>
      </c>
      <c r="D777" s="228" t="s">
        <v>183</v>
      </c>
      <c r="E777" s="229" t="s">
        <v>1029</v>
      </c>
      <c r="F777" s="230" t="s">
        <v>1030</v>
      </c>
      <c r="G777" s="231" t="s">
        <v>993</v>
      </c>
      <c r="H777" s="232">
        <v>1</v>
      </c>
      <c r="I777" s="233"/>
      <c r="J777" s="234">
        <f>ROUND(I777*H777,2)</f>
        <v>0</v>
      </c>
      <c r="K777" s="235"/>
      <c r="L777" s="45"/>
      <c r="M777" s="236" t="s">
        <v>1</v>
      </c>
      <c r="N777" s="237" t="s">
        <v>43</v>
      </c>
      <c r="O777" s="92"/>
      <c r="P777" s="238">
        <f>O777*H777</f>
        <v>0</v>
      </c>
      <c r="Q777" s="238">
        <v>0</v>
      </c>
      <c r="R777" s="238">
        <f>Q777*H777</f>
        <v>0</v>
      </c>
      <c r="S777" s="238">
        <v>0</v>
      </c>
      <c r="T777" s="239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0" t="s">
        <v>278</v>
      </c>
      <c r="AT777" s="240" t="s">
        <v>183</v>
      </c>
      <c r="AU777" s="240" t="s">
        <v>86</v>
      </c>
      <c r="AY777" s="18" t="s">
        <v>181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8" t="s">
        <v>84</v>
      </c>
      <c r="BK777" s="241">
        <f>ROUND(I777*H777,2)</f>
        <v>0</v>
      </c>
      <c r="BL777" s="18" t="s">
        <v>278</v>
      </c>
      <c r="BM777" s="240" t="s">
        <v>1031</v>
      </c>
    </row>
    <row r="778" s="12" customFormat="1" ht="22.8" customHeight="1">
      <c r="A778" s="12"/>
      <c r="B778" s="212"/>
      <c r="C778" s="213"/>
      <c r="D778" s="214" t="s">
        <v>77</v>
      </c>
      <c r="E778" s="226" t="s">
        <v>1032</v>
      </c>
      <c r="F778" s="226" t="s">
        <v>1033</v>
      </c>
      <c r="G778" s="213"/>
      <c r="H778" s="213"/>
      <c r="I778" s="216"/>
      <c r="J778" s="227">
        <f>BK778</f>
        <v>0</v>
      </c>
      <c r="K778" s="213"/>
      <c r="L778" s="218"/>
      <c r="M778" s="219"/>
      <c r="N778" s="220"/>
      <c r="O778" s="220"/>
      <c r="P778" s="221">
        <f>SUM(P779:P895)</f>
        <v>0</v>
      </c>
      <c r="Q778" s="220"/>
      <c r="R778" s="221">
        <f>SUM(R779:R895)</f>
        <v>11.82861374</v>
      </c>
      <c r="S778" s="220"/>
      <c r="T778" s="222">
        <f>SUM(T779:T895)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23" t="s">
        <v>86</v>
      </c>
      <c r="AT778" s="224" t="s">
        <v>77</v>
      </c>
      <c r="AU778" s="224" t="s">
        <v>84</v>
      </c>
      <c r="AY778" s="223" t="s">
        <v>181</v>
      </c>
      <c r="BK778" s="225">
        <f>SUM(BK779:BK895)</f>
        <v>0</v>
      </c>
    </row>
    <row r="779" s="2" customFormat="1" ht="16.5" customHeight="1">
      <c r="A779" s="39"/>
      <c r="B779" s="40"/>
      <c r="C779" s="228" t="s">
        <v>1034</v>
      </c>
      <c r="D779" s="228" t="s">
        <v>183</v>
      </c>
      <c r="E779" s="229" t="s">
        <v>1035</v>
      </c>
      <c r="F779" s="230" t="s">
        <v>1036</v>
      </c>
      <c r="G779" s="231" t="s">
        <v>193</v>
      </c>
      <c r="H779" s="232">
        <v>15.621</v>
      </c>
      <c r="I779" s="233"/>
      <c r="J779" s="234">
        <f>ROUND(I779*H779,2)</f>
        <v>0</v>
      </c>
      <c r="K779" s="235"/>
      <c r="L779" s="45"/>
      <c r="M779" s="236" t="s">
        <v>1</v>
      </c>
      <c r="N779" s="237" t="s">
        <v>43</v>
      </c>
      <c r="O779" s="92"/>
      <c r="P779" s="238">
        <f>O779*H779</f>
        <v>0</v>
      </c>
      <c r="Q779" s="238">
        <v>0.00189</v>
      </c>
      <c r="R779" s="238">
        <f>Q779*H779</f>
        <v>0.029523690000000002</v>
      </c>
      <c r="S779" s="238">
        <v>0</v>
      </c>
      <c r="T779" s="239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0" t="s">
        <v>278</v>
      </c>
      <c r="AT779" s="240" t="s">
        <v>183</v>
      </c>
      <c r="AU779" s="240" t="s">
        <v>86</v>
      </c>
      <c r="AY779" s="18" t="s">
        <v>181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8" t="s">
        <v>84</v>
      </c>
      <c r="BK779" s="241">
        <f>ROUND(I779*H779,2)</f>
        <v>0</v>
      </c>
      <c r="BL779" s="18" t="s">
        <v>278</v>
      </c>
      <c r="BM779" s="240" t="s">
        <v>1037</v>
      </c>
    </row>
    <row r="780" s="14" customFormat="1">
      <c r="A780" s="14"/>
      <c r="B780" s="254"/>
      <c r="C780" s="255"/>
      <c r="D780" s="244" t="s">
        <v>189</v>
      </c>
      <c r="E780" s="256" t="s">
        <v>1</v>
      </c>
      <c r="F780" s="257" t="s">
        <v>1038</v>
      </c>
      <c r="G780" s="255"/>
      <c r="H780" s="256" t="s">
        <v>1</v>
      </c>
      <c r="I780" s="258"/>
      <c r="J780" s="255"/>
      <c r="K780" s="255"/>
      <c r="L780" s="259"/>
      <c r="M780" s="260"/>
      <c r="N780" s="261"/>
      <c r="O780" s="261"/>
      <c r="P780" s="261"/>
      <c r="Q780" s="261"/>
      <c r="R780" s="261"/>
      <c r="S780" s="261"/>
      <c r="T780" s="26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3" t="s">
        <v>189</v>
      </c>
      <c r="AU780" s="263" t="s">
        <v>86</v>
      </c>
      <c r="AV780" s="14" t="s">
        <v>84</v>
      </c>
      <c r="AW780" s="14" t="s">
        <v>33</v>
      </c>
      <c r="AX780" s="14" t="s">
        <v>78</v>
      </c>
      <c r="AY780" s="263" t="s">
        <v>181</v>
      </c>
    </row>
    <row r="781" s="13" customFormat="1">
      <c r="A781" s="13"/>
      <c r="B781" s="242"/>
      <c r="C781" s="243"/>
      <c r="D781" s="244" t="s">
        <v>189</v>
      </c>
      <c r="E781" s="245" t="s">
        <v>1</v>
      </c>
      <c r="F781" s="246" t="s">
        <v>1039</v>
      </c>
      <c r="G781" s="243"/>
      <c r="H781" s="247">
        <v>11.253</v>
      </c>
      <c r="I781" s="248"/>
      <c r="J781" s="243"/>
      <c r="K781" s="243"/>
      <c r="L781" s="249"/>
      <c r="M781" s="250"/>
      <c r="N781" s="251"/>
      <c r="O781" s="251"/>
      <c r="P781" s="251"/>
      <c r="Q781" s="251"/>
      <c r="R781" s="251"/>
      <c r="S781" s="251"/>
      <c r="T781" s="25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3" t="s">
        <v>189</v>
      </c>
      <c r="AU781" s="253" t="s">
        <v>86</v>
      </c>
      <c r="AV781" s="13" t="s">
        <v>86</v>
      </c>
      <c r="AW781" s="13" t="s">
        <v>33</v>
      </c>
      <c r="AX781" s="13" t="s">
        <v>78</v>
      </c>
      <c r="AY781" s="253" t="s">
        <v>181</v>
      </c>
    </row>
    <row r="782" s="14" customFormat="1">
      <c r="A782" s="14"/>
      <c r="B782" s="254"/>
      <c r="C782" s="255"/>
      <c r="D782" s="244" t="s">
        <v>189</v>
      </c>
      <c r="E782" s="256" t="s">
        <v>1</v>
      </c>
      <c r="F782" s="257" t="s">
        <v>1040</v>
      </c>
      <c r="G782" s="255"/>
      <c r="H782" s="256" t="s">
        <v>1</v>
      </c>
      <c r="I782" s="258"/>
      <c r="J782" s="255"/>
      <c r="K782" s="255"/>
      <c r="L782" s="259"/>
      <c r="M782" s="260"/>
      <c r="N782" s="261"/>
      <c r="O782" s="261"/>
      <c r="P782" s="261"/>
      <c r="Q782" s="261"/>
      <c r="R782" s="261"/>
      <c r="S782" s="261"/>
      <c r="T782" s="26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3" t="s">
        <v>189</v>
      </c>
      <c r="AU782" s="263" t="s">
        <v>86</v>
      </c>
      <c r="AV782" s="14" t="s">
        <v>84</v>
      </c>
      <c r="AW782" s="14" t="s">
        <v>33</v>
      </c>
      <c r="AX782" s="14" t="s">
        <v>78</v>
      </c>
      <c r="AY782" s="263" t="s">
        <v>181</v>
      </c>
    </row>
    <row r="783" s="13" customFormat="1">
      <c r="A783" s="13"/>
      <c r="B783" s="242"/>
      <c r="C783" s="243"/>
      <c r="D783" s="244" t="s">
        <v>189</v>
      </c>
      <c r="E783" s="245" t="s">
        <v>1</v>
      </c>
      <c r="F783" s="246" t="s">
        <v>1041</v>
      </c>
      <c r="G783" s="243"/>
      <c r="H783" s="247">
        <v>0.53000000000000003</v>
      </c>
      <c r="I783" s="248"/>
      <c r="J783" s="243"/>
      <c r="K783" s="243"/>
      <c r="L783" s="249"/>
      <c r="M783" s="250"/>
      <c r="N783" s="251"/>
      <c r="O783" s="251"/>
      <c r="P783" s="251"/>
      <c r="Q783" s="251"/>
      <c r="R783" s="251"/>
      <c r="S783" s="251"/>
      <c r="T783" s="25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3" t="s">
        <v>189</v>
      </c>
      <c r="AU783" s="253" t="s">
        <v>86</v>
      </c>
      <c r="AV783" s="13" t="s">
        <v>86</v>
      </c>
      <c r="AW783" s="13" t="s">
        <v>33</v>
      </c>
      <c r="AX783" s="13" t="s">
        <v>78</v>
      </c>
      <c r="AY783" s="253" t="s">
        <v>181</v>
      </c>
    </row>
    <row r="784" s="14" customFormat="1">
      <c r="A784" s="14"/>
      <c r="B784" s="254"/>
      <c r="C784" s="255"/>
      <c r="D784" s="244" t="s">
        <v>189</v>
      </c>
      <c r="E784" s="256" t="s">
        <v>1</v>
      </c>
      <c r="F784" s="257" t="s">
        <v>885</v>
      </c>
      <c r="G784" s="255"/>
      <c r="H784" s="256" t="s">
        <v>1</v>
      </c>
      <c r="I784" s="258"/>
      <c r="J784" s="255"/>
      <c r="K784" s="255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189</v>
      </c>
      <c r="AU784" s="263" t="s">
        <v>86</v>
      </c>
      <c r="AV784" s="14" t="s">
        <v>84</v>
      </c>
      <c r="AW784" s="14" t="s">
        <v>33</v>
      </c>
      <c r="AX784" s="14" t="s">
        <v>78</v>
      </c>
      <c r="AY784" s="263" t="s">
        <v>181</v>
      </c>
    </row>
    <row r="785" s="13" customFormat="1">
      <c r="A785" s="13"/>
      <c r="B785" s="242"/>
      <c r="C785" s="243"/>
      <c r="D785" s="244" t="s">
        <v>189</v>
      </c>
      <c r="E785" s="245" t="s">
        <v>1</v>
      </c>
      <c r="F785" s="246" t="s">
        <v>1042</v>
      </c>
      <c r="G785" s="243"/>
      <c r="H785" s="247">
        <v>0.67300000000000004</v>
      </c>
      <c r="I785" s="248"/>
      <c r="J785" s="243"/>
      <c r="K785" s="243"/>
      <c r="L785" s="249"/>
      <c r="M785" s="250"/>
      <c r="N785" s="251"/>
      <c r="O785" s="251"/>
      <c r="P785" s="251"/>
      <c r="Q785" s="251"/>
      <c r="R785" s="251"/>
      <c r="S785" s="251"/>
      <c r="T785" s="25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3" t="s">
        <v>189</v>
      </c>
      <c r="AU785" s="253" t="s">
        <v>86</v>
      </c>
      <c r="AV785" s="13" t="s">
        <v>86</v>
      </c>
      <c r="AW785" s="13" t="s">
        <v>33</v>
      </c>
      <c r="AX785" s="13" t="s">
        <v>78</v>
      </c>
      <c r="AY785" s="253" t="s">
        <v>181</v>
      </c>
    </row>
    <row r="786" s="13" customFormat="1">
      <c r="A786" s="13"/>
      <c r="B786" s="242"/>
      <c r="C786" s="243"/>
      <c r="D786" s="244" t="s">
        <v>189</v>
      </c>
      <c r="E786" s="245" t="s">
        <v>1</v>
      </c>
      <c r="F786" s="246" t="s">
        <v>1043</v>
      </c>
      <c r="G786" s="243"/>
      <c r="H786" s="247">
        <v>1.915</v>
      </c>
      <c r="I786" s="248"/>
      <c r="J786" s="243"/>
      <c r="K786" s="243"/>
      <c r="L786" s="249"/>
      <c r="M786" s="250"/>
      <c r="N786" s="251"/>
      <c r="O786" s="251"/>
      <c r="P786" s="251"/>
      <c r="Q786" s="251"/>
      <c r="R786" s="251"/>
      <c r="S786" s="251"/>
      <c r="T786" s="25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3" t="s">
        <v>189</v>
      </c>
      <c r="AU786" s="253" t="s">
        <v>86</v>
      </c>
      <c r="AV786" s="13" t="s">
        <v>86</v>
      </c>
      <c r="AW786" s="13" t="s">
        <v>33</v>
      </c>
      <c r="AX786" s="13" t="s">
        <v>78</v>
      </c>
      <c r="AY786" s="253" t="s">
        <v>181</v>
      </c>
    </row>
    <row r="787" s="14" customFormat="1">
      <c r="A787" s="14"/>
      <c r="B787" s="254"/>
      <c r="C787" s="255"/>
      <c r="D787" s="244" t="s">
        <v>189</v>
      </c>
      <c r="E787" s="256" t="s">
        <v>1</v>
      </c>
      <c r="F787" s="257" t="s">
        <v>1044</v>
      </c>
      <c r="G787" s="255"/>
      <c r="H787" s="256" t="s">
        <v>1</v>
      </c>
      <c r="I787" s="258"/>
      <c r="J787" s="255"/>
      <c r="K787" s="255"/>
      <c r="L787" s="259"/>
      <c r="M787" s="260"/>
      <c r="N787" s="261"/>
      <c r="O787" s="261"/>
      <c r="P787" s="261"/>
      <c r="Q787" s="261"/>
      <c r="R787" s="261"/>
      <c r="S787" s="261"/>
      <c r="T787" s="26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3" t="s">
        <v>189</v>
      </c>
      <c r="AU787" s="263" t="s">
        <v>86</v>
      </c>
      <c r="AV787" s="14" t="s">
        <v>84</v>
      </c>
      <c r="AW787" s="14" t="s">
        <v>33</v>
      </c>
      <c r="AX787" s="14" t="s">
        <v>78</v>
      </c>
      <c r="AY787" s="263" t="s">
        <v>181</v>
      </c>
    </row>
    <row r="788" s="13" customFormat="1">
      <c r="A788" s="13"/>
      <c r="B788" s="242"/>
      <c r="C788" s="243"/>
      <c r="D788" s="244" t="s">
        <v>189</v>
      </c>
      <c r="E788" s="245" t="s">
        <v>1</v>
      </c>
      <c r="F788" s="246" t="s">
        <v>1045</v>
      </c>
      <c r="G788" s="243"/>
      <c r="H788" s="247">
        <v>0.44400000000000001</v>
      </c>
      <c r="I788" s="248"/>
      <c r="J788" s="243"/>
      <c r="K788" s="243"/>
      <c r="L788" s="249"/>
      <c r="M788" s="250"/>
      <c r="N788" s="251"/>
      <c r="O788" s="251"/>
      <c r="P788" s="251"/>
      <c r="Q788" s="251"/>
      <c r="R788" s="251"/>
      <c r="S788" s="251"/>
      <c r="T788" s="25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3" t="s">
        <v>189</v>
      </c>
      <c r="AU788" s="253" t="s">
        <v>86</v>
      </c>
      <c r="AV788" s="13" t="s">
        <v>86</v>
      </c>
      <c r="AW788" s="13" t="s">
        <v>33</v>
      </c>
      <c r="AX788" s="13" t="s">
        <v>78</v>
      </c>
      <c r="AY788" s="253" t="s">
        <v>181</v>
      </c>
    </row>
    <row r="789" s="13" customFormat="1">
      <c r="A789" s="13"/>
      <c r="B789" s="242"/>
      <c r="C789" s="243"/>
      <c r="D789" s="244" t="s">
        <v>189</v>
      </c>
      <c r="E789" s="245" t="s">
        <v>1</v>
      </c>
      <c r="F789" s="246" t="s">
        <v>1046</v>
      </c>
      <c r="G789" s="243"/>
      <c r="H789" s="247">
        <v>0.64100000000000001</v>
      </c>
      <c r="I789" s="248"/>
      <c r="J789" s="243"/>
      <c r="K789" s="243"/>
      <c r="L789" s="249"/>
      <c r="M789" s="250"/>
      <c r="N789" s="251"/>
      <c r="O789" s="251"/>
      <c r="P789" s="251"/>
      <c r="Q789" s="251"/>
      <c r="R789" s="251"/>
      <c r="S789" s="251"/>
      <c r="T789" s="25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3" t="s">
        <v>189</v>
      </c>
      <c r="AU789" s="253" t="s">
        <v>86</v>
      </c>
      <c r="AV789" s="13" t="s">
        <v>86</v>
      </c>
      <c r="AW789" s="13" t="s">
        <v>33</v>
      </c>
      <c r="AX789" s="13" t="s">
        <v>78</v>
      </c>
      <c r="AY789" s="253" t="s">
        <v>181</v>
      </c>
    </row>
    <row r="790" s="13" customFormat="1">
      <c r="A790" s="13"/>
      <c r="B790" s="242"/>
      <c r="C790" s="243"/>
      <c r="D790" s="244" t="s">
        <v>189</v>
      </c>
      <c r="E790" s="245" t="s">
        <v>1</v>
      </c>
      <c r="F790" s="246" t="s">
        <v>1047</v>
      </c>
      <c r="G790" s="243"/>
      <c r="H790" s="247">
        <v>0.089999999999999997</v>
      </c>
      <c r="I790" s="248"/>
      <c r="J790" s="243"/>
      <c r="K790" s="243"/>
      <c r="L790" s="249"/>
      <c r="M790" s="250"/>
      <c r="N790" s="251"/>
      <c r="O790" s="251"/>
      <c r="P790" s="251"/>
      <c r="Q790" s="251"/>
      <c r="R790" s="251"/>
      <c r="S790" s="251"/>
      <c r="T790" s="25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3" t="s">
        <v>189</v>
      </c>
      <c r="AU790" s="253" t="s">
        <v>86</v>
      </c>
      <c r="AV790" s="13" t="s">
        <v>86</v>
      </c>
      <c r="AW790" s="13" t="s">
        <v>33</v>
      </c>
      <c r="AX790" s="13" t="s">
        <v>78</v>
      </c>
      <c r="AY790" s="253" t="s">
        <v>181</v>
      </c>
    </row>
    <row r="791" s="13" customFormat="1">
      <c r="A791" s="13"/>
      <c r="B791" s="242"/>
      <c r="C791" s="243"/>
      <c r="D791" s="244" t="s">
        <v>189</v>
      </c>
      <c r="E791" s="245" t="s">
        <v>1</v>
      </c>
      <c r="F791" s="246" t="s">
        <v>1048</v>
      </c>
      <c r="G791" s="243"/>
      <c r="H791" s="247">
        <v>0.074999999999999997</v>
      </c>
      <c r="I791" s="248"/>
      <c r="J791" s="243"/>
      <c r="K791" s="243"/>
      <c r="L791" s="249"/>
      <c r="M791" s="250"/>
      <c r="N791" s="251"/>
      <c r="O791" s="251"/>
      <c r="P791" s="251"/>
      <c r="Q791" s="251"/>
      <c r="R791" s="251"/>
      <c r="S791" s="251"/>
      <c r="T791" s="25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3" t="s">
        <v>189</v>
      </c>
      <c r="AU791" s="253" t="s">
        <v>86</v>
      </c>
      <c r="AV791" s="13" t="s">
        <v>86</v>
      </c>
      <c r="AW791" s="13" t="s">
        <v>33</v>
      </c>
      <c r="AX791" s="13" t="s">
        <v>78</v>
      </c>
      <c r="AY791" s="253" t="s">
        <v>181</v>
      </c>
    </row>
    <row r="792" s="15" customFormat="1">
      <c r="A792" s="15"/>
      <c r="B792" s="264"/>
      <c r="C792" s="265"/>
      <c r="D792" s="244" t="s">
        <v>189</v>
      </c>
      <c r="E792" s="266" t="s">
        <v>1</v>
      </c>
      <c r="F792" s="267" t="s">
        <v>206</v>
      </c>
      <c r="G792" s="265"/>
      <c r="H792" s="268">
        <v>15.621</v>
      </c>
      <c r="I792" s="269"/>
      <c r="J792" s="265"/>
      <c r="K792" s="265"/>
      <c r="L792" s="270"/>
      <c r="M792" s="271"/>
      <c r="N792" s="272"/>
      <c r="O792" s="272"/>
      <c r="P792" s="272"/>
      <c r="Q792" s="272"/>
      <c r="R792" s="272"/>
      <c r="S792" s="272"/>
      <c r="T792" s="27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4" t="s">
        <v>189</v>
      </c>
      <c r="AU792" s="274" t="s">
        <v>86</v>
      </c>
      <c r="AV792" s="15" t="s">
        <v>187</v>
      </c>
      <c r="AW792" s="15" t="s">
        <v>33</v>
      </c>
      <c r="AX792" s="15" t="s">
        <v>84</v>
      </c>
      <c r="AY792" s="274" t="s">
        <v>181</v>
      </c>
    </row>
    <row r="793" s="2" customFormat="1" ht="21.75" customHeight="1">
      <c r="A793" s="39"/>
      <c r="B793" s="40"/>
      <c r="C793" s="228" t="s">
        <v>1049</v>
      </c>
      <c r="D793" s="228" t="s">
        <v>183</v>
      </c>
      <c r="E793" s="229" t="s">
        <v>1050</v>
      </c>
      <c r="F793" s="230" t="s">
        <v>1051</v>
      </c>
      <c r="G793" s="231" t="s">
        <v>186</v>
      </c>
      <c r="H793" s="232">
        <v>409.20499999999998</v>
      </c>
      <c r="I793" s="233"/>
      <c r="J793" s="234">
        <f>ROUND(I793*H793,2)</f>
        <v>0</v>
      </c>
      <c r="K793" s="235"/>
      <c r="L793" s="45"/>
      <c r="M793" s="236" t="s">
        <v>1</v>
      </c>
      <c r="N793" s="237" t="s">
        <v>43</v>
      </c>
      <c r="O793" s="92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0" t="s">
        <v>278</v>
      </c>
      <c r="AT793" s="240" t="s">
        <v>183</v>
      </c>
      <c r="AU793" s="240" t="s">
        <v>86</v>
      </c>
      <c r="AY793" s="18" t="s">
        <v>181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8" t="s">
        <v>84</v>
      </c>
      <c r="BK793" s="241">
        <f>ROUND(I793*H793,2)</f>
        <v>0</v>
      </c>
      <c r="BL793" s="18" t="s">
        <v>278</v>
      </c>
      <c r="BM793" s="240" t="s">
        <v>1052</v>
      </c>
    </row>
    <row r="794" s="14" customFormat="1">
      <c r="A794" s="14"/>
      <c r="B794" s="254"/>
      <c r="C794" s="255"/>
      <c r="D794" s="244" t="s">
        <v>189</v>
      </c>
      <c r="E794" s="256" t="s">
        <v>1</v>
      </c>
      <c r="F794" s="257" t="s">
        <v>1053</v>
      </c>
      <c r="G794" s="255"/>
      <c r="H794" s="256" t="s">
        <v>1</v>
      </c>
      <c r="I794" s="258"/>
      <c r="J794" s="255"/>
      <c r="K794" s="255"/>
      <c r="L794" s="259"/>
      <c r="M794" s="260"/>
      <c r="N794" s="261"/>
      <c r="O794" s="261"/>
      <c r="P794" s="261"/>
      <c r="Q794" s="261"/>
      <c r="R794" s="261"/>
      <c r="S794" s="261"/>
      <c r="T794" s="26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3" t="s">
        <v>189</v>
      </c>
      <c r="AU794" s="263" t="s">
        <v>86</v>
      </c>
      <c r="AV794" s="14" t="s">
        <v>84</v>
      </c>
      <c r="AW794" s="14" t="s">
        <v>33</v>
      </c>
      <c r="AX794" s="14" t="s">
        <v>78</v>
      </c>
      <c r="AY794" s="263" t="s">
        <v>181</v>
      </c>
    </row>
    <row r="795" s="13" customFormat="1">
      <c r="A795" s="13"/>
      <c r="B795" s="242"/>
      <c r="C795" s="243"/>
      <c r="D795" s="244" t="s">
        <v>189</v>
      </c>
      <c r="E795" s="245" t="s">
        <v>1</v>
      </c>
      <c r="F795" s="246" t="s">
        <v>1054</v>
      </c>
      <c r="G795" s="243"/>
      <c r="H795" s="247">
        <v>409.20499999999998</v>
      </c>
      <c r="I795" s="248"/>
      <c r="J795" s="243"/>
      <c r="K795" s="243"/>
      <c r="L795" s="249"/>
      <c r="M795" s="250"/>
      <c r="N795" s="251"/>
      <c r="O795" s="251"/>
      <c r="P795" s="251"/>
      <c r="Q795" s="251"/>
      <c r="R795" s="251"/>
      <c r="S795" s="251"/>
      <c r="T795" s="25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3" t="s">
        <v>189</v>
      </c>
      <c r="AU795" s="253" t="s">
        <v>86</v>
      </c>
      <c r="AV795" s="13" t="s">
        <v>86</v>
      </c>
      <c r="AW795" s="13" t="s">
        <v>33</v>
      </c>
      <c r="AX795" s="13" t="s">
        <v>84</v>
      </c>
      <c r="AY795" s="253" t="s">
        <v>181</v>
      </c>
    </row>
    <row r="796" s="2" customFormat="1" ht="16.5" customHeight="1">
      <c r="A796" s="39"/>
      <c r="B796" s="40"/>
      <c r="C796" s="275" t="s">
        <v>1055</v>
      </c>
      <c r="D796" s="275" t="s">
        <v>363</v>
      </c>
      <c r="E796" s="276" t="s">
        <v>1056</v>
      </c>
      <c r="F796" s="277" t="s">
        <v>1057</v>
      </c>
      <c r="G796" s="278" t="s">
        <v>193</v>
      </c>
      <c r="H796" s="279">
        <v>11.253</v>
      </c>
      <c r="I796" s="280"/>
      <c r="J796" s="281">
        <f>ROUND(I796*H796,2)</f>
        <v>0</v>
      </c>
      <c r="K796" s="282"/>
      <c r="L796" s="283"/>
      <c r="M796" s="284" t="s">
        <v>1</v>
      </c>
      <c r="N796" s="285" t="s">
        <v>43</v>
      </c>
      <c r="O796" s="92"/>
      <c r="P796" s="238">
        <f>O796*H796</f>
        <v>0</v>
      </c>
      <c r="Q796" s="238">
        <v>0.55000000000000004</v>
      </c>
      <c r="R796" s="238">
        <f>Q796*H796</f>
        <v>6.1891500000000006</v>
      </c>
      <c r="S796" s="238">
        <v>0</v>
      </c>
      <c r="T796" s="239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0" t="s">
        <v>369</v>
      </c>
      <c r="AT796" s="240" t="s">
        <v>363</v>
      </c>
      <c r="AU796" s="240" t="s">
        <v>86</v>
      </c>
      <c r="AY796" s="18" t="s">
        <v>181</v>
      </c>
      <c r="BE796" s="241">
        <f>IF(N796="základní",J796,0)</f>
        <v>0</v>
      </c>
      <c r="BF796" s="241">
        <f>IF(N796="snížená",J796,0)</f>
        <v>0</v>
      </c>
      <c r="BG796" s="241">
        <f>IF(N796="zákl. přenesená",J796,0)</f>
        <v>0</v>
      </c>
      <c r="BH796" s="241">
        <f>IF(N796="sníž. přenesená",J796,0)</f>
        <v>0</v>
      </c>
      <c r="BI796" s="241">
        <f>IF(N796="nulová",J796,0)</f>
        <v>0</v>
      </c>
      <c r="BJ796" s="18" t="s">
        <v>84</v>
      </c>
      <c r="BK796" s="241">
        <f>ROUND(I796*H796,2)</f>
        <v>0</v>
      </c>
      <c r="BL796" s="18" t="s">
        <v>278</v>
      </c>
      <c r="BM796" s="240" t="s">
        <v>1058</v>
      </c>
    </row>
    <row r="797" s="14" customFormat="1">
      <c r="A797" s="14"/>
      <c r="B797" s="254"/>
      <c r="C797" s="255"/>
      <c r="D797" s="244" t="s">
        <v>189</v>
      </c>
      <c r="E797" s="256" t="s">
        <v>1</v>
      </c>
      <c r="F797" s="257" t="s">
        <v>1053</v>
      </c>
      <c r="G797" s="255"/>
      <c r="H797" s="256" t="s">
        <v>1</v>
      </c>
      <c r="I797" s="258"/>
      <c r="J797" s="255"/>
      <c r="K797" s="255"/>
      <c r="L797" s="259"/>
      <c r="M797" s="260"/>
      <c r="N797" s="261"/>
      <c r="O797" s="261"/>
      <c r="P797" s="261"/>
      <c r="Q797" s="261"/>
      <c r="R797" s="261"/>
      <c r="S797" s="261"/>
      <c r="T797" s="26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3" t="s">
        <v>189</v>
      </c>
      <c r="AU797" s="263" t="s">
        <v>86</v>
      </c>
      <c r="AV797" s="14" t="s">
        <v>84</v>
      </c>
      <c r="AW797" s="14" t="s">
        <v>33</v>
      </c>
      <c r="AX797" s="14" t="s">
        <v>78</v>
      </c>
      <c r="AY797" s="263" t="s">
        <v>181</v>
      </c>
    </row>
    <row r="798" s="13" customFormat="1">
      <c r="A798" s="13"/>
      <c r="B798" s="242"/>
      <c r="C798" s="243"/>
      <c r="D798" s="244" t="s">
        <v>189</v>
      </c>
      <c r="E798" s="245" t="s">
        <v>1</v>
      </c>
      <c r="F798" s="246" t="s">
        <v>1059</v>
      </c>
      <c r="G798" s="243"/>
      <c r="H798" s="247">
        <v>11.253</v>
      </c>
      <c r="I798" s="248"/>
      <c r="J798" s="243"/>
      <c r="K798" s="243"/>
      <c r="L798" s="249"/>
      <c r="M798" s="250"/>
      <c r="N798" s="251"/>
      <c r="O798" s="251"/>
      <c r="P798" s="251"/>
      <c r="Q798" s="251"/>
      <c r="R798" s="251"/>
      <c r="S798" s="251"/>
      <c r="T798" s="25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3" t="s">
        <v>189</v>
      </c>
      <c r="AU798" s="253" t="s">
        <v>86</v>
      </c>
      <c r="AV798" s="13" t="s">
        <v>86</v>
      </c>
      <c r="AW798" s="13" t="s">
        <v>33</v>
      </c>
      <c r="AX798" s="13" t="s">
        <v>84</v>
      </c>
      <c r="AY798" s="253" t="s">
        <v>181</v>
      </c>
    </row>
    <row r="799" s="2" customFormat="1" ht="16.5" customHeight="1">
      <c r="A799" s="39"/>
      <c r="B799" s="40"/>
      <c r="C799" s="228" t="s">
        <v>1060</v>
      </c>
      <c r="D799" s="228" t="s">
        <v>183</v>
      </c>
      <c r="E799" s="229" t="s">
        <v>1061</v>
      </c>
      <c r="F799" s="230" t="s">
        <v>1062</v>
      </c>
      <c r="G799" s="231" t="s">
        <v>186</v>
      </c>
      <c r="H799" s="232">
        <v>8</v>
      </c>
      <c r="I799" s="233"/>
      <c r="J799" s="234">
        <f>ROUND(I799*H799,2)</f>
        <v>0</v>
      </c>
      <c r="K799" s="235"/>
      <c r="L799" s="45"/>
      <c r="M799" s="236" t="s">
        <v>1</v>
      </c>
      <c r="N799" s="237" t="s">
        <v>43</v>
      </c>
      <c r="O799" s="92"/>
      <c r="P799" s="238">
        <f>O799*H799</f>
        <v>0</v>
      </c>
      <c r="Q799" s="238">
        <v>0</v>
      </c>
      <c r="R799" s="238">
        <f>Q799*H799</f>
        <v>0</v>
      </c>
      <c r="S799" s="238">
        <v>0</v>
      </c>
      <c r="T799" s="239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0" t="s">
        <v>278</v>
      </c>
      <c r="AT799" s="240" t="s">
        <v>183</v>
      </c>
      <c r="AU799" s="240" t="s">
        <v>86</v>
      </c>
      <c r="AY799" s="18" t="s">
        <v>181</v>
      </c>
      <c r="BE799" s="241">
        <f>IF(N799="základní",J799,0)</f>
        <v>0</v>
      </c>
      <c r="BF799" s="241">
        <f>IF(N799="snížená",J799,0)</f>
        <v>0</v>
      </c>
      <c r="BG799" s="241">
        <f>IF(N799="zákl. přenesená",J799,0)</f>
        <v>0</v>
      </c>
      <c r="BH799" s="241">
        <f>IF(N799="sníž. přenesená",J799,0)</f>
        <v>0</v>
      </c>
      <c r="BI799" s="241">
        <f>IF(N799="nulová",J799,0)</f>
        <v>0</v>
      </c>
      <c r="BJ799" s="18" t="s">
        <v>84</v>
      </c>
      <c r="BK799" s="241">
        <f>ROUND(I799*H799,2)</f>
        <v>0</v>
      </c>
      <c r="BL799" s="18" t="s">
        <v>278</v>
      </c>
      <c r="BM799" s="240" t="s">
        <v>1063</v>
      </c>
    </row>
    <row r="800" s="13" customFormat="1">
      <c r="A800" s="13"/>
      <c r="B800" s="242"/>
      <c r="C800" s="243"/>
      <c r="D800" s="244" t="s">
        <v>189</v>
      </c>
      <c r="E800" s="245" t="s">
        <v>1</v>
      </c>
      <c r="F800" s="246" t="s">
        <v>632</v>
      </c>
      <c r="G800" s="243"/>
      <c r="H800" s="247">
        <v>8</v>
      </c>
      <c r="I800" s="248"/>
      <c r="J800" s="243"/>
      <c r="K800" s="243"/>
      <c r="L800" s="249"/>
      <c r="M800" s="250"/>
      <c r="N800" s="251"/>
      <c r="O800" s="251"/>
      <c r="P800" s="251"/>
      <c r="Q800" s="251"/>
      <c r="R800" s="251"/>
      <c r="S800" s="251"/>
      <c r="T800" s="25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3" t="s">
        <v>189</v>
      </c>
      <c r="AU800" s="253" t="s">
        <v>86</v>
      </c>
      <c r="AV800" s="13" t="s">
        <v>86</v>
      </c>
      <c r="AW800" s="13" t="s">
        <v>33</v>
      </c>
      <c r="AX800" s="13" t="s">
        <v>84</v>
      </c>
      <c r="AY800" s="253" t="s">
        <v>181</v>
      </c>
    </row>
    <row r="801" s="2" customFormat="1" ht="16.5" customHeight="1">
      <c r="A801" s="39"/>
      <c r="B801" s="40"/>
      <c r="C801" s="275" t="s">
        <v>1064</v>
      </c>
      <c r="D801" s="275" t="s">
        <v>363</v>
      </c>
      <c r="E801" s="276" t="s">
        <v>1065</v>
      </c>
      <c r="F801" s="277" t="s">
        <v>1066</v>
      </c>
      <c r="G801" s="278" t="s">
        <v>186</v>
      </c>
      <c r="H801" s="279">
        <v>8.8000000000000007</v>
      </c>
      <c r="I801" s="280"/>
      <c r="J801" s="281">
        <f>ROUND(I801*H801,2)</f>
        <v>0</v>
      </c>
      <c r="K801" s="282"/>
      <c r="L801" s="283"/>
      <c r="M801" s="284" t="s">
        <v>1</v>
      </c>
      <c r="N801" s="285" t="s">
        <v>43</v>
      </c>
      <c r="O801" s="92"/>
      <c r="P801" s="238">
        <f>O801*H801</f>
        <v>0</v>
      </c>
      <c r="Q801" s="238">
        <v>0.014999999999999999</v>
      </c>
      <c r="R801" s="238">
        <f>Q801*H801</f>
        <v>0.13200000000000001</v>
      </c>
      <c r="S801" s="238">
        <v>0</v>
      </c>
      <c r="T801" s="239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0" t="s">
        <v>369</v>
      </c>
      <c r="AT801" s="240" t="s">
        <v>363</v>
      </c>
      <c r="AU801" s="240" t="s">
        <v>86</v>
      </c>
      <c r="AY801" s="18" t="s">
        <v>181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8" t="s">
        <v>84</v>
      </c>
      <c r="BK801" s="241">
        <f>ROUND(I801*H801,2)</f>
        <v>0</v>
      </c>
      <c r="BL801" s="18" t="s">
        <v>278</v>
      </c>
      <c r="BM801" s="240" t="s">
        <v>1067</v>
      </c>
    </row>
    <row r="802" s="13" customFormat="1">
      <c r="A802" s="13"/>
      <c r="B802" s="242"/>
      <c r="C802" s="243"/>
      <c r="D802" s="244" t="s">
        <v>189</v>
      </c>
      <c r="E802" s="245" t="s">
        <v>1</v>
      </c>
      <c r="F802" s="246" t="s">
        <v>1068</v>
      </c>
      <c r="G802" s="243"/>
      <c r="H802" s="247">
        <v>8.8000000000000007</v>
      </c>
      <c r="I802" s="248"/>
      <c r="J802" s="243"/>
      <c r="K802" s="243"/>
      <c r="L802" s="249"/>
      <c r="M802" s="250"/>
      <c r="N802" s="251"/>
      <c r="O802" s="251"/>
      <c r="P802" s="251"/>
      <c r="Q802" s="251"/>
      <c r="R802" s="251"/>
      <c r="S802" s="251"/>
      <c r="T802" s="25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3" t="s">
        <v>189</v>
      </c>
      <c r="AU802" s="253" t="s">
        <v>86</v>
      </c>
      <c r="AV802" s="13" t="s">
        <v>86</v>
      </c>
      <c r="AW802" s="13" t="s">
        <v>33</v>
      </c>
      <c r="AX802" s="13" t="s">
        <v>84</v>
      </c>
      <c r="AY802" s="253" t="s">
        <v>181</v>
      </c>
    </row>
    <row r="803" s="2" customFormat="1" ht="16.5" customHeight="1">
      <c r="A803" s="39"/>
      <c r="B803" s="40"/>
      <c r="C803" s="228" t="s">
        <v>1069</v>
      </c>
      <c r="D803" s="228" t="s">
        <v>183</v>
      </c>
      <c r="E803" s="229" t="s">
        <v>1070</v>
      </c>
      <c r="F803" s="230" t="s">
        <v>1071</v>
      </c>
      <c r="G803" s="231" t="s">
        <v>247</v>
      </c>
      <c r="H803" s="232">
        <v>200.69999999999999</v>
      </c>
      <c r="I803" s="233"/>
      <c r="J803" s="234">
        <f>ROUND(I803*H803,2)</f>
        <v>0</v>
      </c>
      <c r="K803" s="235"/>
      <c r="L803" s="45"/>
      <c r="M803" s="236" t="s">
        <v>1</v>
      </c>
      <c r="N803" s="237" t="s">
        <v>43</v>
      </c>
      <c r="O803" s="92"/>
      <c r="P803" s="238">
        <f>O803*H803</f>
        <v>0</v>
      </c>
      <c r="Q803" s="238">
        <v>2.0000000000000002E-05</v>
      </c>
      <c r="R803" s="238">
        <f>Q803*H803</f>
        <v>0.0040140000000000002</v>
      </c>
      <c r="S803" s="238">
        <v>0</v>
      </c>
      <c r="T803" s="239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0" t="s">
        <v>278</v>
      </c>
      <c r="AT803" s="240" t="s">
        <v>183</v>
      </c>
      <c r="AU803" s="240" t="s">
        <v>86</v>
      </c>
      <c r="AY803" s="18" t="s">
        <v>181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8" t="s">
        <v>84</v>
      </c>
      <c r="BK803" s="241">
        <f>ROUND(I803*H803,2)</f>
        <v>0</v>
      </c>
      <c r="BL803" s="18" t="s">
        <v>278</v>
      </c>
      <c r="BM803" s="240" t="s">
        <v>1072</v>
      </c>
    </row>
    <row r="804" s="14" customFormat="1">
      <c r="A804" s="14"/>
      <c r="B804" s="254"/>
      <c r="C804" s="255"/>
      <c r="D804" s="244" t="s">
        <v>189</v>
      </c>
      <c r="E804" s="256" t="s">
        <v>1</v>
      </c>
      <c r="F804" s="257" t="s">
        <v>1073</v>
      </c>
      <c r="G804" s="255"/>
      <c r="H804" s="256" t="s">
        <v>1</v>
      </c>
      <c r="I804" s="258"/>
      <c r="J804" s="255"/>
      <c r="K804" s="255"/>
      <c r="L804" s="259"/>
      <c r="M804" s="260"/>
      <c r="N804" s="261"/>
      <c r="O804" s="261"/>
      <c r="P804" s="261"/>
      <c r="Q804" s="261"/>
      <c r="R804" s="261"/>
      <c r="S804" s="261"/>
      <c r="T804" s="26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3" t="s">
        <v>189</v>
      </c>
      <c r="AU804" s="263" t="s">
        <v>86</v>
      </c>
      <c r="AV804" s="14" t="s">
        <v>84</v>
      </c>
      <c r="AW804" s="14" t="s">
        <v>33</v>
      </c>
      <c r="AX804" s="14" t="s">
        <v>78</v>
      </c>
      <c r="AY804" s="263" t="s">
        <v>181</v>
      </c>
    </row>
    <row r="805" s="13" customFormat="1">
      <c r="A805" s="13"/>
      <c r="B805" s="242"/>
      <c r="C805" s="243"/>
      <c r="D805" s="244" t="s">
        <v>189</v>
      </c>
      <c r="E805" s="245" t="s">
        <v>1</v>
      </c>
      <c r="F805" s="246" t="s">
        <v>1074</v>
      </c>
      <c r="G805" s="243"/>
      <c r="H805" s="247">
        <v>200.69999999999999</v>
      </c>
      <c r="I805" s="248"/>
      <c r="J805" s="243"/>
      <c r="K805" s="243"/>
      <c r="L805" s="249"/>
      <c r="M805" s="250"/>
      <c r="N805" s="251"/>
      <c r="O805" s="251"/>
      <c r="P805" s="251"/>
      <c r="Q805" s="251"/>
      <c r="R805" s="251"/>
      <c r="S805" s="251"/>
      <c r="T805" s="25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3" t="s">
        <v>189</v>
      </c>
      <c r="AU805" s="253" t="s">
        <v>86</v>
      </c>
      <c r="AV805" s="13" t="s">
        <v>86</v>
      </c>
      <c r="AW805" s="13" t="s">
        <v>33</v>
      </c>
      <c r="AX805" s="13" t="s">
        <v>84</v>
      </c>
      <c r="AY805" s="253" t="s">
        <v>181</v>
      </c>
    </row>
    <row r="806" s="2" customFormat="1" ht="16.5" customHeight="1">
      <c r="A806" s="39"/>
      <c r="B806" s="40"/>
      <c r="C806" s="275" t="s">
        <v>1075</v>
      </c>
      <c r="D806" s="275" t="s">
        <v>363</v>
      </c>
      <c r="E806" s="276" t="s">
        <v>1076</v>
      </c>
      <c r="F806" s="277" t="s">
        <v>1077</v>
      </c>
      <c r="G806" s="278" t="s">
        <v>193</v>
      </c>
      <c r="H806" s="279">
        <v>0.53000000000000003</v>
      </c>
      <c r="I806" s="280"/>
      <c r="J806" s="281">
        <f>ROUND(I806*H806,2)</f>
        <v>0</v>
      </c>
      <c r="K806" s="282"/>
      <c r="L806" s="283"/>
      <c r="M806" s="284" t="s">
        <v>1</v>
      </c>
      <c r="N806" s="285" t="s">
        <v>43</v>
      </c>
      <c r="O806" s="92"/>
      <c r="P806" s="238">
        <f>O806*H806</f>
        <v>0</v>
      </c>
      <c r="Q806" s="238">
        <v>0.55000000000000004</v>
      </c>
      <c r="R806" s="238">
        <f>Q806*H806</f>
        <v>0.29150000000000004</v>
      </c>
      <c r="S806" s="238">
        <v>0</v>
      </c>
      <c r="T806" s="239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0" t="s">
        <v>369</v>
      </c>
      <c r="AT806" s="240" t="s">
        <v>363</v>
      </c>
      <c r="AU806" s="240" t="s">
        <v>86</v>
      </c>
      <c r="AY806" s="18" t="s">
        <v>181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8" t="s">
        <v>84</v>
      </c>
      <c r="BK806" s="241">
        <f>ROUND(I806*H806,2)</f>
        <v>0</v>
      </c>
      <c r="BL806" s="18" t="s">
        <v>278</v>
      </c>
      <c r="BM806" s="240" t="s">
        <v>1078</v>
      </c>
    </row>
    <row r="807" s="14" customFormat="1">
      <c r="A807" s="14"/>
      <c r="B807" s="254"/>
      <c r="C807" s="255"/>
      <c r="D807" s="244" t="s">
        <v>189</v>
      </c>
      <c r="E807" s="256" t="s">
        <v>1</v>
      </c>
      <c r="F807" s="257" t="s">
        <v>1040</v>
      </c>
      <c r="G807" s="255"/>
      <c r="H807" s="256" t="s">
        <v>1</v>
      </c>
      <c r="I807" s="258"/>
      <c r="J807" s="255"/>
      <c r="K807" s="255"/>
      <c r="L807" s="259"/>
      <c r="M807" s="260"/>
      <c r="N807" s="261"/>
      <c r="O807" s="261"/>
      <c r="P807" s="261"/>
      <c r="Q807" s="261"/>
      <c r="R807" s="261"/>
      <c r="S807" s="261"/>
      <c r="T807" s="26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3" t="s">
        <v>189</v>
      </c>
      <c r="AU807" s="263" t="s">
        <v>86</v>
      </c>
      <c r="AV807" s="14" t="s">
        <v>84</v>
      </c>
      <c r="AW807" s="14" t="s">
        <v>33</v>
      </c>
      <c r="AX807" s="14" t="s">
        <v>78</v>
      </c>
      <c r="AY807" s="263" t="s">
        <v>181</v>
      </c>
    </row>
    <row r="808" s="14" customFormat="1">
      <c r="A808" s="14"/>
      <c r="B808" s="254"/>
      <c r="C808" s="255"/>
      <c r="D808" s="244" t="s">
        <v>189</v>
      </c>
      <c r="E808" s="256" t="s">
        <v>1</v>
      </c>
      <c r="F808" s="257" t="s">
        <v>1073</v>
      </c>
      <c r="G808" s="255"/>
      <c r="H808" s="256" t="s">
        <v>1</v>
      </c>
      <c r="I808" s="258"/>
      <c r="J808" s="255"/>
      <c r="K808" s="255"/>
      <c r="L808" s="259"/>
      <c r="M808" s="260"/>
      <c r="N808" s="261"/>
      <c r="O808" s="261"/>
      <c r="P808" s="261"/>
      <c r="Q808" s="261"/>
      <c r="R808" s="261"/>
      <c r="S808" s="261"/>
      <c r="T808" s="26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3" t="s">
        <v>189</v>
      </c>
      <c r="AU808" s="263" t="s">
        <v>86</v>
      </c>
      <c r="AV808" s="14" t="s">
        <v>84</v>
      </c>
      <c r="AW808" s="14" t="s">
        <v>33</v>
      </c>
      <c r="AX808" s="14" t="s">
        <v>78</v>
      </c>
      <c r="AY808" s="263" t="s">
        <v>181</v>
      </c>
    </row>
    <row r="809" s="13" customFormat="1">
      <c r="A809" s="13"/>
      <c r="B809" s="242"/>
      <c r="C809" s="243"/>
      <c r="D809" s="244" t="s">
        <v>189</v>
      </c>
      <c r="E809" s="245" t="s">
        <v>1</v>
      </c>
      <c r="F809" s="246" t="s">
        <v>1041</v>
      </c>
      <c r="G809" s="243"/>
      <c r="H809" s="247">
        <v>0.53000000000000003</v>
      </c>
      <c r="I809" s="248"/>
      <c r="J809" s="243"/>
      <c r="K809" s="243"/>
      <c r="L809" s="249"/>
      <c r="M809" s="250"/>
      <c r="N809" s="251"/>
      <c r="O809" s="251"/>
      <c r="P809" s="251"/>
      <c r="Q809" s="251"/>
      <c r="R809" s="251"/>
      <c r="S809" s="251"/>
      <c r="T809" s="25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3" t="s">
        <v>189</v>
      </c>
      <c r="AU809" s="253" t="s">
        <v>86</v>
      </c>
      <c r="AV809" s="13" t="s">
        <v>86</v>
      </c>
      <c r="AW809" s="13" t="s">
        <v>33</v>
      </c>
      <c r="AX809" s="13" t="s">
        <v>84</v>
      </c>
      <c r="AY809" s="253" t="s">
        <v>181</v>
      </c>
    </row>
    <row r="810" s="2" customFormat="1" ht="16.5" customHeight="1">
      <c r="A810" s="39"/>
      <c r="B810" s="40"/>
      <c r="C810" s="228" t="s">
        <v>1079</v>
      </c>
      <c r="D810" s="228" t="s">
        <v>183</v>
      </c>
      <c r="E810" s="229" t="s">
        <v>1080</v>
      </c>
      <c r="F810" s="230" t="s">
        <v>1081</v>
      </c>
      <c r="G810" s="231" t="s">
        <v>193</v>
      </c>
      <c r="H810" s="232">
        <v>10.872</v>
      </c>
      <c r="I810" s="233"/>
      <c r="J810" s="234">
        <f>ROUND(I810*H810,2)</f>
        <v>0</v>
      </c>
      <c r="K810" s="235"/>
      <c r="L810" s="45"/>
      <c r="M810" s="236" t="s">
        <v>1</v>
      </c>
      <c r="N810" s="237" t="s">
        <v>43</v>
      </c>
      <c r="O810" s="92"/>
      <c r="P810" s="238">
        <f>O810*H810</f>
        <v>0</v>
      </c>
      <c r="Q810" s="238">
        <v>0.023369999999999998</v>
      </c>
      <c r="R810" s="238">
        <f>Q810*H810</f>
        <v>0.25407863999999997</v>
      </c>
      <c r="S810" s="238">
        <v>0</v>
      </c>
      <c r="T810" s="239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0" t="s">
        <v>278</v>
      </c>
      <c r="AT810" s="240" t="s">
        <v>183</v>
      </c>
      <c r="AU810" s="240" t="s">
        <v>86</v>
      </c>
      <c r="AY810" s="18" t="s">
        <v>181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8" t="s">
        <v>84</v>
      </c>
      <c r="BK810" s="241">
        <f>ROUND(I810*H810,2)</f>
        <v>0</v>
      </c>
      <c r="BL810" s="18" t="s">
        <v>278</v>
      </c>
      <c r="BM810" s="240" t="s">
        <v>1082</v>
      </c>
    </row>
    <row r="811" s="14" customFormat="1">
      <c r="A811" s="14"/>
      <c r="B811" s="254"/>
      <c r="C811" s="255"/>
      <c r="D811" s="244" t="s">
        <v>189</v>
      </c>
      <c r="E811" s="256" t="s">
        <v>1</v>
      </c>
      <c r="F811" s="257" t="s">
        <v>1038</v>
      </c>
      <c r="G811" s="255"/>
      <c r="H811" s="256" t="s">
        <v>1</v>
      </c>
      <c r="I811" s="258"/>
      <c r="J811" s="255"/>
      <c r="K811" s="255"/>
      <c r="L811" s="259"/>
      <c r="M811" s="260"/>
      <c r="N811" s="261"/>
      <c r="O811" s="261"/>
      <c r="P811" s="261"/>
      <c r="Q811" s="261"/>
      <c r="R811" s="261"/>
      <c r="S811" s="261"/>
      <c r="T811" s="26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3" t="s">
        <v>189</v>
      </c>
      <c r="AU811" s="263" t="s">
        <v>86</v>
      </c>
      <c r="AV811" s="14" t="s">
        <v>84</v>
      </c>
      <c r="AW811" s="14" t="s">
        <v>33</v>
      </c>
      <c r="AX811" s="14" t="s">
        <v>78</v>
      </c>
      <c r="AY811" s="263" t="s">
        <v>181</v>
      </c>
    </row>
    <row r="812" s="13" customFormat="1">
      <c r="A812" s="13"/>
      <c r="B812" s="242"/>
      <c r="C812" s="243"/>
      <c r="D812" s="244" t="s">
        <v>189</v>
      </c>
      <c r="E812" s="245" t="s">
        <v>1</v>
      </c>
      <c r="F812" s="246" t="s">
        <v>1083</v>
      </c>
      <c r="G812" s="243"/>
      <c r="H812" s="247">
        <v>10.23</v>
      </c>
      <c r="I812" s="248"/>
      <c r="J812" s="243"/>
      <c r="K812" s="243"/>
      <c r="L812" s="249"/>
      <c r="M812" s="250"/>
      <c r="N812" s="251"/>
      <c r="O812" s="251"/>
      <c r="P812" s="251"/>
      <c r="Q812" s="251"/>
      <c r="R812" s="251"/>
      <c r="S812" s="251"/>
      <c r="T812" s="25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3" t="s">
        <v>189</v>
      </c>
      <c r="AU812" s="253" t="s">
        <v>86</v>
      </c>
      <c r="AV812" s="13" t="s">
        <v>86</v>
      </c>
      <c r="AW812" s="13" t="s">
        <v>33</v>
      </c>
      <c r="AX812" s="13" t="s">
        <v>78</v>
      </c>
      <c r="AY812" s="253" t="s">
        <v>181</v>
      </c>
    </row>
    <row r="813" s="14" customFormat="1">
      <c r="A813" s="14"/>
      <c r="B813" s="254"/>
      <c r="C813" s="255"/>
      <c r="D813" s="244" t="s">
        <v>189</v>
      </c>
      <c r="E813" s="256" t="s">
        <v>1</v>
      </c>
      <c r="F813" s="257" t="s">
        <v>1040</v>
      </c>
      <c r="G813" s="255"/>
      <c r="H813" s="256" t="s">
        <v>1</v>
      </c>
      <c r="I813" s="258"/>
      <c r="J813" s="255"/>
      <c r="K813" s="255"/>
      <c r="L813" s="259"/>
      <c r="M813" s="260"/>
      <c r="N813" s="261"/>
      <c r="O813" s="261"/>
      <c r="P813" s="261"/>
      <c r="Q813" s="261"/>
      <c r="R813" s="261"/>
      <c r="S813" s="261"/>
      <c r="T813" s="26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3" t="s">
        <v>189</v>
      </c>
      <c r="AU813" s="263" t="s">
        <v>86</v>
      </c>
      <c r="AV813" s="14" t="s">
        <v>84</v>
      </c>
      <c r="AW813" s="14" t="s">
        <v>33</v>
      </c>
      <c r="AX813" s="14" t="s">
        <v>78</v>
      </c>
      <c r="AY813" s="263" t="s">
        <v>181</v>
      </c>
    </row>
    <row r="814" s="13" customFormat="1">
      <c r="A814" s="13"/>
      <c r="B814" s="242"/>
      <c r="C814" s="243"/>
      <c r="D814" s="244" t="s">
        <v>189</v>
      </c>
      <c r="E814" s="245" t="s">
        <v>1</v>
      </c>
      <c r="F814" s="246" t="s">
        <v>1084</v>
      </c>
      <c r="G814" s="243"/>
      <c r="H814" s="247">
        <v>0.48199999999999998</v>
      </c>
      <c r="I814" s="248"/>
      <c r="J814" s="243"/>
      <c r="K814" s="243"/>
      <c r="L814" s="249"/>
      <c r="M814" s="250"/>
      <c r="N814" s="251"/>
      <c r="O814" s="251"/>
      <c r="P814" s="251"/>
      <c r="Q814" s="251"/>
      <c r="R814" s="251"/>
      <c r="S814" s="251"/>
      <c r="T814" s="25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3" t="s">
        <v>189</v>
      </c>
      <c r="AU814" s="253" t="s">
        <v>86</v>
      </c>
      <c r="AV814" s="13" t="s">
        <v>86</v>
      </c>
      <c r="AW814" s="13" t="s">
        <v>33</v>
      </c>
      <c r="AX814" s="13" t="s">
        <v>78</v>
      </c>
      <c r="AY814" s="253" t="s">
        <v>181</v>
      </c>
    </row>
    <row r="815" s="13" customFormat="1">
      <c r="A815" s="13"/>
      <c r="B815" s="242"/>
      <c r="C815" s="243"/>
      <c r="D815" s="244" t="s">
        <v>189</v>
      </c>
      <c r="E815" s="245" t="s">
        <v>1</v>
      </c>
      <c r="F815" s="246" t="s">
        <v>1085</v>
      </c>
      <c r="G815" s="243"/>
      <c r="H815" s="247">
        <v>0.16</v>
      </c>
      <c r="I815" s="248"/>
      <c r="J815" s="243"/>
      <c r="K815" s="243"/>
      <c r="L815" s="249"/>
      <c r="M815" s="250"/>
      <c r="N815" s="251"/>
      <c r="O815" s="251"/>
      <c r="P815" s="251"/>
      <c r="Q815" s="251"/>
      <c r="R815" s="251"/>
      <c r="S815" s="251"/>
      <c r="T815" s="25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3" t="s">
        <v>189</v>
      </c>
      <c r="AU815" s="253" t="s">
        <v>86</v>
      </c>
      <c r="AV815" s="13" t="s">
        <v>86</v>
      </c>
      <c r="AW815" s="13" t="s">
        <v>33</v>
      </c>
      <c r="AX815" s="13" t="s">
        <v>78</v>
      </c>
      <c r="AY815" s="253" t="s">
        <v>181</v>
      </c>
    </row>
    <row r="816" s="15" customFormat="1">
      <c r="A816" s="15"/>
      <c r="B816" s="264"/>
      <c r="C816" s="265"/>
      <c r="D816" s="244" t="s">
        <v>189</v>
      </c>
      <c r="E816" s="266" t="s">
        <v>1</v>
      </c>
      <c r="F816" s="267" t="s">
        <v>206</v>
      </c>
      <c r="G816" s="265"/>
      <c r="H816" s="268">
        <v>10.872</v>
      </c>
      <c r="I816" s="269"/>
      <c r="J816" s="265"/>
      <c r="K816" s="265"/>
      <c r="L816" s="270"/>
      <c r="M816" s="271"/>
      <c r="N816" s="272"/>
      <c r="O816" s="272"/>
      <c r="P816" s="272"/>
      <c r="Q816" s="272"/>
      <c r="R816" s="272"/>
      <c r="S816" s="272"/>
      <c r="T816" s="273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74" t="s">
        <v>189</v>
      </c>
      <c r="AU816" s="274" t="s">
        <v>86</v>
      </c>
      <c r="AV816" s="15" t="s">
        <v>187</v>
      </c>
      <c r="AW816" s="15" t="s">
        <v>33</v>
      </c>
      <c r="AX816" s="15" t="s">
        <v>84</v>
      </c>
      <c r="AY816" s="274" t="s">
        <v>181</v>
      </c>
    </row>
    <row r="817" s="2" customFormat="1" ht="16.5" customHeight="1">
      <c r="A817" s="39"/>
      <c r="B817" s="40"/>
      <c r="C817" s="228" t="s">
        <v>1086</v>
      </c>
      <c r="D817" s="228" t="s">
        <v>183</v>
      </c>
      <c r="E817" s="229" t="s">
        <v>1087</v>
      </c>
      <c r="F817" s="230" t="s">
        <v>1088</v>
      </c>
      <c r="G817" s="231" t="s">
        <v>186</v>
      </c>
      <c r="H817" s="232">
        <v>25.536000000000001</v>
      </c>
      <c r="I817" s="233"/>
      <c r="J817" s="234">
        <f>ROUND(I817*H817,2)</f>
        <v>0</v>
      </c>
      <c r="K817" s="235"/>
      <c r="L817" s="45"/>
      <c r="M817" s="236" t="s">
        <v>1</v>
      </c>
      <c r="N817" s="237" t="s">
        <v>43</v>
      </c>
      <c r="O817" s="92"/>
      <c r="P817" s="238">
        <f>O817*H817</f>
        <v>0</v>
      </c>
      <c r="Q817" s="238">
        <v>0</v>
      </c>
      <c r="R817" s="238">
        <f>Q817*H817</f>
        <v>0</v>
      </c>
      <c r="S817" s="238">
        <v>0</v>
      </c>
      <c r="T817" s="239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0" t="s">
        <v>278</v>
      </c>
      <c r="AT817" s="240" t="s">
        <v>183</v>
      </c>
      <c r="AU817" s="240" t="s">
        <v>86</v>
      </c>
      <c r="AY817" s="18" t="s">
        <v>181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8" t="s">
        <v>84</v>
      </c>
      <c r="BK817" s="241">
        <f>ROUND(I817*H817,2)</f>
        <v>0</v>
      </c>
      <c r="BL817" s="18" t="s">
        <v>278</v>
      </c>
      <c r="BM817" s="240" t="s">
        <v>1089</v>
      </c>
    </row>
    <row r="818" s="13" customFormat="1">
      <c r="A818" s="13"/>
      <c r="B818" s="242"/>
      <c r="C818" s="243"/>
      <c r="D818" s="244" t="s">
        <v>189</v>
      </c>
      <c r="E818" s="245" t="s">
        <v>1</v>
      </c>
      <c r="F818" s="246" t="s">
        <v>1090</v>
      </c>
      <c r="G818" s="243"/>
      <c r="H818" s="247">
        <v>25.536000000000001</v>
      </c>
      <c r="I818" s="248"/>
      <c r="J818" s="243"/>
      <c r="K818" s="243"/>
      <c r="L818" s="249"/>
      <c r="M818" s="250"/>
      <c r="N818" s="251"/>
      <c r="O818" s="251"/>
      <c r="P818" s="251"/>
      <c r="Q818" s="251"/>
      <c r="R818" s="251"/>
      <c r="S818" s="251"/>
      <c r="T818" s="25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3" t="s">
        <v>189</v>
      </c>
      <c r="AU818" s="253" t="s">
        <v>86</v>
      </c>
      <c r="AV818" s="13" t="s">
        <v>86</v>
      </c>
      <c r="AW818" s="13" t="s">
        <v>33</v>
      </c>
      <c r="AX818" s="13" t="s">
        <v>84</v>
      </c>
      <c r="AY818" s="253" t="s">
        <v>181</v>
      </c>
    </row>
    <row r="819" s="2" customFormat="1" ht="16.5" customHeight="1">
      <c r="A819" s="39"/>
      <c r="B819" s="40"/>
      <c r="C819" s="275" t="s">
        <v>1091</v>
      </c>
      <c r="D819" s="275" t="s">
        <v>363</v>
      </c>
      <c r="E819" s="276" t="s">
        <v>1065</v>
      </c>
      <c r="F819" s="277" t="s">
        <v>1066</v>
      </c>
      <c r="G819" s="278" t="s">
        <v>186</v>
      </c>
      <c r="H819" s="279">
        <v>28.09</v>
      </c>
      <c r="I819" s="280"/>
      <c r="J819" s="281">
        <f>ROUND(I819*H819,2)</f>
        <v>0</v>
      </c>
      <c r="K819" s="282"/>
      <c r="L819" s="283"/>
      <c r="M819" s="284" t="s">
        <v>1</v>
      </c>
      <c r="N819" s="285" t="s">
        <v>43</v>
      </c>
      <c r="O819" s="92"/>
      <c r="P819" s="238">
        <f>O819*H819</f>
        <v>0</v>
      </c>
      <c r="Q819" s="238">
        <v>0.014999999999999999</v>
      </c>
      <c r="R819" s="238">
        <f>Q819*H819</f>
        <v>0.42135</v>
      </c>
      <c r="S819" s="238">
        <v>0</v>
      </c>
      <c r="T819" s="239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0" t="s">
        <v>369</v>
      </c>
      <c r="AT819" s="240" t="s">
        <v>363</v>
      </c>
      <c r="AU819" s="240" t="s">
        <v>86</v>
      </c>
      <c r="AY819" s="18" t="s">
        <v>181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84</v>
      </c>
      <c r="BK819" s="241">
        <f>ROUND(I819*H819,2)</f>
        <v>0</v>
      </c>
      <c r="BL819" s="18" t="s">
        <v>278</v>
      </c>
      <c r="BM819" s="240" t="s">
        <v>1092</v>
      </c>
    </row>
    <row r="820" s="13" customFormat="1">
      <c r="A820" s="13"/>
      <c r="B820" s="242"/>
      <c r="C820" s="243"/>
      <c r="D820" s="244" t="s">
        <v>189</v>
      </c>
      <c r="E820" s="245" t="s">
        <v>1</v>
      </c>
      <c r="F820" s="246" t="s">
        <v>1093</v>
      </c>
      <c r="G820" s="243"/>
      <c r="H820" s="247">
        <v>28.09</v>
      </c>
      <c r="I820" s="248"/>
      <c r="J820" s="243"/>
      <c r="K820" s="243"/>
      <c r="L820" s="249"/>
      <c r="M820" s="250"/>
      <c r="N820" s="251"/>
      <c r="O820" s="251"/>
      <c r="P820" s="251"/>
      <c r="Q820" s="251"/>
      <c r="R820" s="251"/>
      <c r="S820" s="251"/>
      <c r="T820" s="25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3" t="s">
        <v>189</v>
      </c>
      <c r="AU820" s="253" t="s">
        <v>86</v>
      </c>
      <c r="AV820" s="13" t="s">
        <v>86</v>
      </c>
      <c r="AW820" s="13" t="s">
        <v>33</v>
      </c>
      <c r="AX820" s="13" t="s">
        <v>84</v>
      </c>
      <c r="AY820" s="253" t="s">
        <v>181</v>
      </c>
    </row>
    <row r="821" s="2" customFormat="1" ht="16.5" customHeight="1">
      <c r="A821" s="39"/>
      <c r="B821" s="40"/>
      <c r="C821" s="228" t="s">
        <v>1094</v>
      </c>
      <c r="D821" s="228" t="s">
        <v>183</v>
      </c>
      <c r="E821" s="229" t="s">
        <v>1095</v>
      </c>
      <c r="F821" s="230" t="s">
        <v>1096</v>
      </c>
      <c r="G821" s="231" t="s">
        <v>247</v>
      </c>
      <c r="H821" s="232">
        <v>606.45399999999995</v>
      </c>
      <c r="I821" s="233"/>
      <c r="J821" s="234">
        <f>ROUND(I821*H821,2)</f>
        <v>0</v>
      </c>
      <c r="K821" s="235"/>
      <c r="L821" s="45"/>
      <c r="M821" s="236" t="s">
        <v>1</v>
      </c>
      <c r="N821" s="237" t="s">
        <v>43</v>
      </c>
      <c r="O821" s="92"/>
      <c r="P821" s="238">
        <f>O821*H821</f>
        <v>0</v>
      </c>
      <c r="Q821" s="238">
        <v>3.0000000000000001E-05</v>
      </c>
      <c r="R821" s="238">
        <f>Q821*H821</f>
        <v>0.018193620000000001</v>
      </c>
      <c r="S821" s="238">
        <v>0</v>
      </c>
      <c r="T821" s="239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0" t="s">
        <v>278</v>
      </c>
      <c r="AT821" s="240" t="s">
        <v>183</v>
      </c>
      <c r="AU821" s="240" t="s">
        <v>86</v>
      </c>
      <c r="AY821" s="18" t="s">
        <v>181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8" t="s">
        <v>84</v>
      </c>
      <c r="BK821" s="241">
        <f>ROUND(I821*H821,2)</f>
        <v>0</v>
      </c>
      <c r="BL821" s="18" t="s">
        <v>278</v>
      </c>
      <c r="BM821" s="240" t="s">
        <v>1097</v>
      </c>
    </row>
    <row r="822" s="14" customFormat="1">
      <c r="A822" s="14"/>
      <c r="B822" s="254"/>
      <c r="C822" s="255"/>
      <c r="D822" s="244" t="s">
        <v>189</v>
      </c>
      <c r="E822" s="256" t="s">
        <v>1</v>
      </c>
      <c r="F822" s="257" t="s">
        <v>885</v>
      </c>
      <c r="G822" s="255"/>
      <c r="H822" s="256" t="s">
        <v>1</v>
      </c>
      <c r="I822" s="258"/>
      <c r="J822" s="255"/>
      <c r="K822" s="255"/>
      <c r="L822" s="259"/>
      <c r="M822" s="260"/>
      <c r="N822" s="261"/>
      <c r="O822" s="261"/>
      <c r="P822" s="261"/>
      <c r="Q822" s="261"/>
      <c r="R822" s="261"/>
      <c r="S822" s="261"/>
      <c r="T822" s="26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3" t="s">
        <v>189</v>
      </c>
      <c r="AU822" s="263" t="s">
        <v>86</v>
      </c>
      <c r="AV822" s="14" t="s">
        <v>84</v>
      </c>
      <c r="AW822" s="14" t="s">
        <v>33</v>
      </c>
      <c r="AX822" s="14" t="s">
        <v>78</v>
      </c>
      <c r="AY822" s="263" t="s">
        <v>181</v>
      </c>
    </row>
    <row r="823" s="13" customFormat="1">
      <c r="A823" s="13"/>
      <c r="B823" s="242"/>
      <c r="C823" s="243"/>
      <c r="D823" s="244" t="s">
        <v>189</v>
      </c>
      <c r="E823" s="245" t="s">
        <v>1</v>
      </c>
      <c r="F823" s="246" t="s">
        <v>1098</v>
      </c>
      <c r="G823" s="243"/>
      <c r="H823" s="247">
        <v>272</v>
      </c>
      <c r="I823" s="248"/>
      <c r="J823" s="243"/>
      <c r="K823" s="243"/>
      <c r="L823" s="249"/>
      <c r="M823" s="250"/>
      <c r="N823" s="251"/>
      <c r="O823" s="251"/>
      <c r="P823" s="251"/>
      <c r="Q823" s="251"/>
      <c r="R823" s="251"/>
      <c r="S823" s="251"/>
      <c r="T823" s="25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3" t="s">
        <v>189</v>
      </c>
      <c r="AU823" s="253" t="s">
        <v>86</v>
      </c>
      <c r="AV823" s="13" t="s">
        <v>86</v>
      </c>
      <c r="AW823" s="13" t="s">
        <v>33</v>
      </c>
      <c r="AX823" s="13" t="s">
        <v>78</v>
      </c>
      <c r="AY823" s="253" t="s">
        <v>181</v>
      </c>
    </row>
    <row r="824" s="13" customFormat="1">
      <c r="A824" s="13"/>
      <c r="B824" s="242"/>
      <c r="C824" s="243"/>
      <c r="D824" s="244" t="s">
        <v>189</v>
      </c>
      <c r="E824" s="245" t="s">
        <v>1</v>
      </c>
      <c r="F824" s="246" t="s">
        <v>1099</v>
      </c>
      <c r="G824" s="243"/>
      <c r="H824" s="247">
        <v>255</v>
      </c>
      <c r="I824" s="248"/>
      <c r="J824" s="243"/>
      <c r="K824" s="243"/>
      <c r="L824" s="249"/>
      <c r="M824" s="250"/>
      <c r="N824" s="251"/>
      <c r="O824" s="251"/>
      <c r="P824" s="251"/>
      <c r="Q824" s="251"/>
      <c r="R824" s="251"/>
      <c r="S824" s="251"/>
      <c r="T824" s="25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3" t="s">
        <v>189</v>
      </c>
      <c r="AU824" s="253" t="s">
        <v>86</v>
      </c>
      <c r="AV824" s="13" t="s">
        <v>86</v>
      </c>
      <c r="AW824" s="13" t="s">
        <v>33</v>
      </c>
      <c r="AX824" s="13" t="s">
        <v>78</v>
      </c>
      <c r="AY824" s="253" t="s">
        <v>181</v>
      </c>
    </row>
    <row r="825" s="13" customFormat="1">
      <c r="A825" s="13"/>
      <c r="B825" s="242"/>
      <c r="C825" s="243"/>
      <c r="D825" s="244" t="s">
        <v>189</v>
      </c>
      <c r="E825" s="245" t="s">
        <v>1</v>
      </c>
      <c r="F825" s="246" t="s">
        <v>1100</v>
      </c>
      <c r="G825" s="243"/>
      <c r="H825" s="247">
        <v>51.072000000000003</v>
      </c>
      <c r="I825" s="248"/>
      <c r="J825" s="243"/>
      <c r="K825" s="243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189</v>
      </c>
      <c r="AU825" s="253" t="s">
        <v>86</v>
      </c>
      <c r="AV825" s="13" t="s">
        <v>86</v>
      </c>
      <c r="AW825" s="13" t="s">
        <v>33</v>
      </c>
      <c r="AX825" s="13" t="s">
        <v>78</v>
      </c>
      <c r="AY825" s="253" t="s">
        <v>181</v>
      </c>
    </row>
    <row r="826" s="13" customFormat="1">
      <c r="A826" s="13"/>
      <c r="B826" s="242"/>
      <c r="C826" s="243"/>
      <c r="D826" s="244" t="s">
        <v>189</v>
      </c>
      <c r="E826" s="245" t="s">
        <v>1</v>
      </c>
      <c r="F826" s="246" t="s">
        <v>1101</v>
      </c>
      <c r="G826" s="243"/>
      <c r="H826" s="247">
        <v>28.382000000000001</v>
      </c>
      <c r="I826" s="248"/>
      <c r="J826" s="243"/>
      <c r="K826" s="243"/>
      <c r="L826" s="249"/>
      <c r="M826" s="250"/>
      <c r="N826" s="251"/>
      <c r="O826" s="251"/>
      <c r="P826" s="251"/>
      <c r="Q826" s="251"/>
      <c r="R826" s="251"/>
      <c r="S826" s="251"/>
      <c r="T826" s="25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3" t="s">
        <v>189</v>
      </c>
      <c r="AU826" s="253" t="s">
        <v>86</v>
      </c>
      <c r="AV826" s="13" t="s">
        <v>86</v>
      </c>
      <c r="AW826" s="13" t="s">
        <v>33</v>
      </c>
      <c r="AX826" s="13" t="s">
        <v>78</v>
      </c>
      <c r="AY826" s="253" t="s">
        <v>181</v>
      </c>
    </row>
    <row r="827" s="15" customFormat="1">
      <c r="A827" s="15"/>
      <c r="B827" s="264"/>
      <c r="C827" s="265"/>
      <c r="D827" s="244" t="s">
        <v>189</v>
      </c>
      <c r="E827" s="266" t="s">
        <v>1</v>
      </c>
      <c r="F827" s="267" t="s">
        <v>206</v>
      </c>
      <c r="G827" s="265"/>
      <c r="H827" s="268">
        <v>606.45399999999995</v>
      </c>
      <c r="I827" s="269"/>
      <c r="J827" s="265"/>
      <c r="K827" s="265"/>
      <c r="L827" s="270"/>
      <c r="M827" s="271"/>
      <c r="N827" s="272"/>
      <c r="O827" s="272"/>
      <c r="P827" s="272"/>
      <c r="Q827" s="272"/>
      <c r="R827" s="272"/>
      <c r="S827" s="272"/>
      <c r="T827" s="273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74" t="s">
        <v>189</v>
      </c>
      <c r="AU827" s="274" t="s">
        <v>86</v>
      </c>
      <c r="AV827" s="15" t="s">
        <v>187</v>
      </c>
      <c r="AW827" s="15" t="s">
        <v>33</v>
      </c>
      <c r="AX827" s="15" t="s">
        <v>84</v>
      </c>
      <c r="AY827" s="274" t="s">
        <v>181</v>
      </c>
    </row>
    <row r="828" s="2" customFormat="1" ht="16.5" customHeight="1">
      <c r="A828" s="39"/>
      <c r="B828" s="40"/>
      <c r="C828" s="275" t="s">
        <v>1102</v>
      </c>
      <c r="D828" s="275" t="s">
        <v>363</v>
      </c>
      <c r="E828" s="276" t="s">
        <v>1103</v>
      </c>
      <c r="F828" s="277" t="s">
        <v>1104</v>
      </c>
      <c r="G828" s="278" t="s">
        <v>193</v>
      </c>
      <c r="H828" s="279">
        <v>0.748</v>
      </c>
      <c r="I828" s="280"/>
      <c r="J828" s="281">
        <f>ROUND(I828*H828,2)</f>
        <v>0</v>
      </c>
      <c r="K828" s="282"/>
      <c r="L828" s="283"/>
      <c r="M828" s="284" t="s">
        <v>1</v>
      </c>
      <c r="N828" s="285" t="s">
        <v>43</v>
      </c>
      <c r="O828" s="92"/>
      <c r="P828" s="238">
        <f>O828*H828</f>
        <v>0</v>
      </c>
      <c r="Q828" s="238">
        <v>0.44</v>
      </c>
      <c r="R828" s="238">
        <f>Q828*H828</f>
        <v>0.32912000000000002</v>
      </c>
      <c r="S828" s="238">
        <v>0</v>
      </c>
      <c r="T828" s="239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0" t="s">
        <v>369</v>
      </c>
      <c r="AT828" s="240" t="s">
        <v>363</v>
      </c>
      <c r="AU828" s="240" t="s">
        <v>86</v>
      </c>
      <c r="AY828" s="18" t="s">
        <v>181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8" t="s">
        <v>84</v>
      </c>
      <c r="BK828" s="241">
        <f>ROUND(I828*H828,2)</f>
        <v>0</v>
      </c>
      <c r="BL828" s="18" t="s">
        <v>278</v>
      </c>
      <c r="BM828" s="240" t="s">
        <v>1105</v>
      </c>
    </row>
    <row r="829" s="14" customFormat="1">
      <c r="A829" s="14"/>
      <c r="B829" s="254"/>
      <c r="C829" s="255"/>
      <c r="D829" s="244" t="s">
        <v>189</v>
      </c>
      <c r="E829" s="256" t="s">
        <v>1</v>
      </c>
      <c r="F829" s="257" t="s">
        <v>885</v>
      </c>
      <c r="G829" s="255"/>
      <c r="H829" s="256" t="s">
        <v>1</v>
      </c>
      <c r="I829" s="258"/>
      <c r="J829" s="255"/>
      <c r="K829" s="255"/>
      <c r="L829" s="259"/>
      <c r="M829" s="260"/>
      <c r="N829" s="261"/>
      <c r="O829" s="261"/>
      <c r="P829" s="261"/>
      <c r="Q829" s="261"/>
      <c r="R829" s="261"/>
      <c r="S829" s="261"/>
      <c r="T829" s="26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3" t="s">
        <v>189</v>
      </c>
      <c r="AU829" s="263" t="s">
        <v>86</v>
      </c>
      <c r="AV829" s="14" t="s">
        <v>84</v>
      </c>
      <c r="AW829" s="14" t="s">
        <v>33</v>
      </c>
      <c r="AX829" s="14" t="s">
        <v>78</v>
      </c>
      <c r="AY829" s="263" t="s">
        <v>181</v>
      </c>
    </row>
    <row r="830" s="13" customFormat="1">
      <c r="A830" s="13"/>
      <c r="B830" s="242"/>
      <c r="C830" s="243"/>
      <c r="D830" s="244" t="s">
        <v>189</v>
      </c>
      <c r="E830" s="245" t="s">
        <v>1</v>
      </c>
      <c r="F830" s="246" t="s">
        <v>1042</v>
      </c>
      <c r="G830" s="243"/>
      <c r="H830" s="247">
        <v>0.67300000000000004</v>
      </c>
      <c r="I830" s="248"/>
      <c r="J830" s="243"/>
      <c r="K830" s="243"/>
      <c r="L830" s="249"/>
      <c r="M830" s="250"/>
      <c r="N830" s="251"/>
      <c r="O830" s="251"/>
      <c r="P830" s="251"/>
      <c r="Q830" s="251"/>
      <c r="R830" s="251"/>
      <c r="S830" s="251"/>
      <c r="T830" s="25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3" t="s">
        <v>189</v>
      </c>
      <c r="AU830" s="253" t="s">
        <v>86</v>
      </c>
      <c r="AV830" s="13" t="s">
        <v>86</v>
      </c>
      <c r="AW830" s="13" t="s">
        <v>33</v>
      </c>
      <c r="AX830" s="13" t="s">
        <v>78</v>
      </c>
      <c r="AY830" s="253" t="s">
        <v>181</v>
      </c>
    </row>
    <row r="831" s="13" customFormat="1">
      <c r="A831" s="13"/>
      <c r="B831" s="242"/>
      <c r="C831" s="243"/>
      <c r="D831" s="244" t="s">
        <v>189</v>
      </c>
      <c r="E831" s="245" t="s">
        <v>1</v>
      </c>
      <c r="F831" s="246" t="s">
        <v>1048</v>
      </c>
      <c r="G831" s="243"/>
      <c r="H831" s="247">
        <v>0.074999999999999997</v>
      </c>
      <c r="I831" s="248"/>
      <c r="J831" s="243"/>
      <c r="K831" s="243"/>
      <c r="L831" s="249"/>
      <c r="M831" s="250"/>
      <c r="N831" s="251"/>
      <c r="O831" s="251"/>
      <c r="P831" s="251"/>
      <c r="Q831" s="251"/>
      <c r="R831" s="251"/>
      <c r="S831" s="251"/>
      <c r="T831" s="25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3" t="s">
        <v>189</v>
      </c>
      <c r="AU831" s="253" t="s">
        <v>86</v>
      </c>
      <c r="AV831" s="13" t="s">
        <v>86</v>
      </c>
      <c r="AW831" s="13" t="s">
        <v>33</v>
      </c>
      <c r="AX831" s="13" t="s">
        <v>78</v>
      </c>
      <c r="AY831" s="253" t="s">
        <v>181</v>
      </c>
    </row>
    <row r="832" s="15" customFormat="1">
      <c r="A832" s="15"/>
      <c r="B832" s="264"/>
      <c r="C832" s="265"/>
      <c r="D832" s="244" t="s">
        <v>189</v>
      </c>
      <c r="E832" s="266" t="s">
        <v>1</v>
      </c>
      <c r="F832" s="267" t="s">
        <v>206</v>
      </c>
      <c r="G832" s="265"/>
      <c r="H832" s="268">
        <v>0.748</v>
      </c>
      <c r="I832" s="269"/>
      <c r="J832" s="265"/>
      <c r="K832" s="265"/>
      <c r="L832" s="270"/>
      <c r="M832" s="271"/>
      <c r="N832" s="272"/>
      <c r="O832" s="272"/>
      <c r="P832" s="272"/>
      <c r="Q832" s="272"/>
      <c r="R832" s="272"/>
      <c r="S832" s="272"/>
      <c r="T832" s="273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4" t="s">
        <v>189</v>
      </c>
      <c r="AU832" s="274" t="s">
        <v>86</v>
      </c>
      <c r="AV832" s="15" t="s">
        <v>187</v>
      </c>
      <c r="AW832" s="15" t="s">
        <v>33</v>
      </c>
      <c r="AX832" s="15" t="s">
        <v>84</v>
      </c>
      <c r="AY832" s="274" t="s">
        <v>181</v>
      </c>
    </row>
    <row r="833" s="2" customFormat="1" ht="16.5" customHeight="1">
      <c r="A833" s="39"/>
      <c r="B833" s="40"/>
      <c r="C833" s="275" t="s">
        <v>1106</v>
      </c>
      <c r="D833" s="275" t="s">
        <v>363</v>
      </c>
      <c r="E833" s="276" t="s">
        <v>1107</v>
      </c>
      <c r="F833" s="277" t="s">
        <v>1108</v>
      </c>
      <c r="G833" s="278" t="s">
        <v>193</v>
      </c>
      <c r="H833" s="279">
        <v>1.915</v>
      </c>
      <c r="I833" s="280"/>
      <c r="J833" s="281">
        <f>ROUND(I833*H833,2)</f>
        <v>0</v>
      </c>
      <c r="K833" s="282"/>
      <c r="L833" s="283"/>
      <c r="M833" s="284" t="s">
        <v>1</v>
      </c>
      <c r="N833" s="285" t="s">
        <v>43</v>
      </c>
      <c r="O833" s="92"/>
      <c r="P833" s="238">
        <f>O833*H833</f>
        <v>0</v>
      </c>
      <c r="Q833" s="238">
        <v>0.44</v>
      </c>
      <c r="R833" s="238">
        <f>Q833*H833</f>
        <v>0.84260000000000002</v>
      </c>
      <c r="S833" s="238">
        <v>0</v>
      </c>
      <c r="T833" s="239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0" t="s">
        <v>369</v>
      </c>
      <c r="AT833" s="240" t="s">
        <v>363</v>
      </c>
      <c r="AU833" s="240" t="s">
        <v>86</v>
      </c>
      <c r="AY833" s="18" t="s">
        <v>181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8" t="s">
        <v>84</v>
      </c>
      <c r="BK833" s="241">
        <f>ROUND(I833*H833,2)</f>
        <v>0</v>
      </c>
      <c r="BL833" s="18" t="s">
        <v>278</v>
      </c>
      <c r="BM833" s="240" t="s">
        <v>1109</v>
      </c>
    </row>
    <row r="834" s="14" customFormat="1">
      <c r="A834" s="14"/>
      <c r="B834" s="254"/>
      <c r="C834" s="255"/>
      <c r="D834" s="244" t="s">
        <v>189</v>
      </c>
      <c r="E834" s="256" t="s">
        <v>1</v>
      </c>
      <c r="F834" s="257" t="s">
        <v>885</v>
      </c>
      <c r="G834" s="255"/>
      <c r="H834" s="256" t="s">
        <v>1</v>
      </c>
      <c r="I834" s="258"/>
      <c r="J834" s="255"/>
      <c r="K834" s="255"/>
      <c r="L834" s="259"/>
      <c r="M834" s="260"/>
      <c r="N834" s="261"/>
      <c r="O834" s="261"/>
      <c r="P834" s="261"/>
      <c r="Q834" s="261"/>
      <c r="R834" s="261"/>
      <c r="S834" s="261"/>
      <c r="T834" s="26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3" t="s">
        <v>189</v>
      </c>
      <c r="AU834" s="263" t="s">
        <v>86</v>
      </c>
      <c r="AV834" s="14" t="s">
        <v>84</v>
      </c>
      <c r="AW834" s="14" t="s">
        <v>33</v>
      </c>
      <c r="AX834" s="14" t="s">
        <v>78</v>
      </c>
      <c r="AY834" s="263" t="s">
        <v>181</v>
      </c>
    </row>
    <row r="835" s="13" customFormat="1">
      <c r="A835" s="13"/>
      <c r="B835" s="242"/>
      <c r="C835" s="243"/>
      <c r="D835" s="244" t="s">
        <v>189</v>
      </c>
      <c r="E835" s="245" t="s">
        <v>1</v>
      </c>
      <c r="F835" s="246" t="s">
        <v>1043</v>
      </c>
      <c r="G835" s="243"/>
      <c r="H835" s="247">
        <v>1.915</v>
      </c>
      <c r="I835" s="248"/>
      <c r="J835" s="243"/>
      <c r="K835" s="243"/>
      <c r="L835" s="249"/>
      <c r="M835" s="250"/>
      <c r="N835" s="251"/>
      <c r="O835" s="251"/>
      <c r="P835" s="251"/>
      <c r="Q835" s="251"/>
      <c r="R835" s="251"/>
      <c r="S835" s="251"/>
      <c r="T835" s="25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3" t="s">
        <v>189</v>
      </c>
      <c r="AU835" s="253" t="s">
        <v>86</v>
      </c>
      <c r="AV835" s="13" t="s">
        <v>86</v>
      </c>
      <c r="AW835" s="13" t="s">
        <v>33</v>
      </c>
      <c r="AX835" s="13" t="s">
        <v>84</v>
      </c>
      <c r="AY835" s="253" t="s">
        <v>181</v>
      </c>
    </row>
    <row r="836" s="2" customFormat="1" ht="16.5" customHeight="1">
      <c r="A836" s="39"/>
      <c r="B836" s="40"/>
      <c r="C836" s="275" t="s">
        <v>1110</v>
      </c>
      <c r="D836" s="275" t="s">
        <v>363</v>
      </c>
      <c r="E836" s="276" t="s">
        <v>1111</v>
      </c>
      <c r="F836" s="277" t="s">
        <v>1112</v>
      </c>
      <c r="G836" s="278" t="s">
        <v>193</v>
      </c>
      <c r="H836" s="279">
        <v>0.089999999999999997</v>
      </c>
      <c r="I836" s="280"/>
      <c r="J836" s="281">
        <f>ROUND(I836*H836,2)</f>
        <v>0</v>
      </c>
      <c r="K836" s="282"/>
      <c r="L836" s="283"/>
      <c r="M836" s="284" t="s">
        <v>1</v>
      </c>
      <c r="N836" s="285" t="s">
        <v>43</v>
      </c>
      <c r="O836" s="92"/>
      <c r="P836" s="238">
        <f>O836*H836</f>
        <v>0</v>
      </c>
      <c r="Q836" s="238">
        <v>0.55000000000000004</v>
      </c>
      <c r="R836" s="238">
        <f>Q836*H836</f>
        <v>0.049500000000000002</v>
      </c>
      <c r="S836" s="238">
        <v>0</v>
      </c>
      <c r="T836" s="239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0" t="s">
        <v>369</v>
      </c>
      <c r="AT836" s="240" t="s">
        <v>363</v>
      </c>
      <c r="AU836" s="240" t="s">
        <v>86</v>
      </c>
      <c r="AY836" s="18" t="s">
        <v>181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8" t="s">
        <v>84</v>
      </c>
      <c r="BK836" s="241">
        <f>ROUND(I836*H836,2)</f>
        <v>0</v>
      </c>
      <c r="BL836" s="18" t="s">
        <v>278</v>
      </c>
      <c r="BM836" s="240" t="s">
        <v>1113</v>
      </c>
    </row>
    <row r="837" s="13" customFormat="1">
      <c r="A837" s="13"/>
      <c r="B837" s="242"/>
      <c r="C837" s="243"/>
      <c r="D837" s="244" t="s">
        <v>189</v>
      </c>
      <c r="E837" s="245" t="s">
        <v>1</v>
      </c>
      <c r="F837" s="246" t="s">
        <v>1047</v>
      </c>
      <c r="G837" s="243"/>
      <c r="H837" s="247">
        <v>0.089999999999999997</v>
      </c>
      <c r="I837" s="248"/>
      <c r="J837" s="243"/>
      <c r="K837" s="243"/>
      <c r="L837" s="249"/>
      <c r="M837" s="250"/>
      <c r="N837" s="251"/>
      <c r="O837" s="251"/>
      <c r="P837" s="251"/>
      <c r="Q837" s="251"/>
      <c r="R837" s="251"/>
      <c r="S837" s="251"/>
      <c r="T837" s="25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3" t="s">
        <v>189</v>
      </c>
      <c r="AU837" s="253" t="s">
        <v>86</v>
      </c>
      <c r="AV837" s="13" t="s">
        <v>86</v>
      </c>
      <c r="AW837" s="13" t="s">
        <v>33</v>
      </c>
      <c r="AX837" s="13" t="s">
        <v>84</v>
      </c>
      <c r="AY837" s="253" t="s">
        <v>181</v>
      </c>
    </row>
    <row r="838" s="2" customFormat="1" ht="16.5" customHeight="1">
      <c r="A838" s="39"/>
      <c r="B838" s="40"/>
      <c r="C838" s="228" t="s">
        <v>1114</v>
      </c>
      <c r="D838" s="228" t="s">
        <v>183</v>
      </c>
      <c r="E838" s="229" t="s">
        <v>1115</v>
      </c>
      <c r="F838" s="230" t="s">
        <v>1116</v>
      </c>
      <c r="G838" s="231" t="s">
        <v>186</v>
      </c>
      <c r="H838" s="232">
        <v>30.52</v>
      </c>
      <c r="I838" s="233"/>
      <c r="J838" s="234">
        <f>ROUND(I838*H838,2)</f>
        <v>0</v>
      </c>
      <c r="K838" s="235"/>
      <c r="L838" s="45"/>
      <c r="M838" s="236" t="s">
        <v>1</v>
      </c>
      <c r="N838" s="237" t="s">
        <v>43</v>
      </c>
      <c r="O838" s="92"/>
      <c r="P838" s="238">
        <f>O838*H838</f>
        <v>0</v>
      </c>
      <c r="Q838" s="238">
        <v>0</v>
      </c>
      <c r="R838" s="238">
        <f>Q838*H838</f>
        <v>0</v>
      </c>
      <c r="S838" s="238">
        <v>0</v>
      </c>
      <c r="T838" s="239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0" t="s">
        <v>278</v>
      </c>
      <c r="AT838" s="240" t="s">
        <v>183</v>
      </c>
      <c r="AU838" s="240" t="s">
        <v>86</v>
      </c>
      <c r="AY838" s="18" t="s">
        <v>181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8" t="s">
        <v>84</v>
      </c>
      <c r="BK838" s="241">
        <f>ROUND(I838*H838,2)</f>
        <v>0</v>
      </c>
      <c r="BL838" s="18" t="s">
        <v>278</v>
      </c>
      <c r="BM838" s="240" t="s">
        <v>1117</v>
      </c>
    </row>
    <row r="839" s="14" customFormat="1">
      <c r="A839" s="14"/>
      <c r="B839" s="254"/>
      <c r="C839" s="255"/>
      <c r="D839" s="244" t="s">
        <v>189</v>
      </c>
      <c r="E839" s="256" t="s">
        <v>1</v>
      </c>
      <c r="F839" s="257" t="s">
        <v>547</v>
      </c>
      <c r="G839" s="255"/>
      <c r="H839" s="256" t="s">
        <v>1</v>
      </c>
      <c r="I839" s="258"/>
      <c r="J839" s="255"/>
      <c r="K839" s="255"/>
      <c r="L839" s="259"/>
      <c r="M839" s="260"/>
      <c r="N839" s="261"/>
      <c r="O839" s="261"/>
      <c r="P839" s="261"/>
      <c r="Q839" s="261"/>
      <c r="R839" s="261"/>
      <c r="S839" s="261"/>
      <c r="T839" s="26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3" t="s">
        <v>189</v>
      </c>
      <c r="AU839" s="263" t="s">
        <v>86</v>
      </c>
      <c r="AV839" s="14" t="s">
        <v>84</v>
      </c>
      <c r="AW839" s="14" t="s">
        <v>33</v>
      </c>
      <c r="AX839" s="14" t="s">
        <v>78</v>
      </c>
      <c r="AY839" s="263" t="s">
        <v>181</v>
      </c>
    </row>
    <row r="840" s="13" customFormat="1">
      <c r="A840" s="13"/>
      <c r="B840" s="242"/>
      <c r="C840" s="243"/>
      <c r="D840" s="244" t="s">
        <v>189</v>
      </c>
      <c r="E840" s="245" t="s">
        <v>1</v>
      </c>
      <c r="F840" s="246" t="s">
        <v>1118</v>
      </c>
      <c r="G840" s="243"/>
      <c r="H840" s="247">
        <v>4.8300000000000001</v>
      </c>
      <c r="I840" s="248"/>
      <c r="J840" s="243"/>
      <c r="K840" s="243"/>
      <c r="L840" s="249"/>
      <c r="M840" s="250"/>
      <c r="N840" s="251"/>
      <c r="O840" s="251"/>
      <c r="P840" s="251"/>
      <c r="Q840" s="251"/>
      <c r="R840" s="251"/>
      <c r="S840" s="251"/>
      <c r="T840" s="25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3" t="s">
        <v>189</v>
      </c>
      <c r="AU840" s="253" t="s">
        <v>86</v>
      </c>
      <c r="AV840" s="13" t="s">
        <v>86</v>
      </c>
      <c r="AW840" s="13" t="s">
        <v>33</v>
      </c>
      <c r="AX840" s="13" t="s">
        <v>78</v>
      </c>
      <c r="AY840" s="253" t="s">
        <v>181</v>
      </c>
    </row>
    <row r="841" s="14" customFormat="1">
      <c r="A841" s="14"/>
      <c r="B841" s="254"/>
      <c r="C841" s="255"/>
      <c r="D841" s="244" t="s">
        <v>189</v>
      </c>
      <c r="E841" s="256" t="s">
        <v>1</v>
      </c>
      <c r="F841" s="257" t="s">
        <v>549</v>
      </c>
      <c r="G841" s="255"/>
      <c r="H841" s="256" t="s">
        <v>1</v>
      </c>
      <c r="I841" s="258"/>
      <c r="J841" s="255"/>
      <c r="K841" s="255"/>
      <c r="L841" s="259"/>
      <c r="M841" s="260"/>
      <c r="N841" s="261"/>
      <c r="O841" s="261"/>
      <c r="P841" s="261"/>
      <c r="Q841" s="261"/>
      <c r="R841" s="261"/>
      <c r="S841" s="261"/>
      <c r="T841" s="26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3" t="s">
        <v>189</v>
      </c>
      <c r="AU841" s="263" t="s">
        <v>86</v>
      </c>
      <c r="AV841" s="14" t="s">
        <v>84</v>
      </c>
      <c r="AW841" s="14" t="s">
        <v>33</v>
      </c>
      <c r="AX841" s="14" t="s">
        <v>78</v>
      </c>
      <c r="AY841" s="263" t="s">
        <v>181</v>
      </c>
    </row>
    <row r="842" s="13" customFormat="1">
      <c r="A842" s="13"/>
      <c r="B842" s="242"/>
      <c r="C842" s="243"/>
      <c r="D842" s="244" t="s">
        <v>189</v>
      </c>
      <c r="E842" s="245" t="s">
        <v>1</v>
      </c>
      <c r="F842" s="246" t="s">
        <v>1119</v>
      </c>
      <c r="G842" s="243"/>
      <c r="H842" s="247">
        <v>0.68999999999999995</v>
      </c>
      <c r="I842" s="248"/>
      <c r="J842" s="243"/>
      <c r="K842" s="243"/>
      <c r="L842" s="249"/>
      <c r="M842" s="250"/>
      <c r="N842" s="251"/>
      <c r="O842" s="251"/>
      <c r="P842" s="251"/>
      <c r="Q842" s="251"/>
      <c r="R842" s="251"/>
      <c r="S842" s="251"/>
      <c r="T842" s="25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3" t="s">
        <v>189</v>
      </c>
      <c r="AU842" s="253" t="s">
        <v>86</v>
      </c>
      <c r="AV842" s="13" t="s">
        <v>86</v>
      </c>
      <c r="AW842" s="13" t="s">
        <v>33</v>
      </c>
      <c r="AX842" s="13" t="s">
        <v>78</v>
      </c>
      <c r="AY842" s="253" t="s">
        <v>181</v>
      </c>
    </row>
    <row r="843" s="14" customFormat="1">
      <c r="A843" s="14"/>
      <c r="B843" s="254"/>
      <c r="C843" s="255"/>
      <c r="D843" s="244" t="s">
        <v>189</v>
      </c>
      <c r="E843" s="256" t="s">
        <v>1</v>
      </c>
      <c r="F843" s="257" t="s">
        <v>1044</v>
      </c>
      <c r="G843" s="255"/>
      <c r="H843" s="256" t="s">
        <v>1</v>
      </c>
      <c r="I843" s="258"/>
      <c r="J843" s="255"/>
      <c r="K843" s="255"/>
      <c r="L843" s="259"/>
      <c r="M843" s="260"/>
      <c r="N843" s="261"/>
      <c r="O843" s="261"/>
      <c r="P843" s="261"/>
      <c r="Q843" s="261"/>
      <c r="R843" s="261"/>
      <c r="S843" s="261"/>
      <c r="T843" s="26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3" t="s">
        <v>189</v>
      </c>
      <c r="AU843" s="263" t="s">
        <v>86</v>
      </c>
      <c r="AV843" s="14" t="s">
        <v>84</v>
      </c>
      <c r="AW843" s="14" t="s">
        <v>33</v>
      </c>
      <c r="AX843" s="14" t="s">
        <v>78</v>
      </c>
      <c r="AY843" s="263" t="s">
        <v>181</v>
      </c>
    </row>
    <row r="844" s="13" customFormat="1">
      <c r="A844" s="13"/>
      <c r="B844" s="242"/>
      <c r="C844" s="243"/>
      <c r="D844" s="244" t="s">
        <v>189</v>
      </c>
      <c r="E844" s="245" t="s">
        <v>1</v>
      </c>
      <c r="F844" s="246" t="s">
        <v>1120</v>
      </c>
      <c r="G844" s="243"/>
      <c r="H844" s="247">
        <v>25</v>
      </c>
      <c r="I844" s="248"/>
      <c r="J844" s="243"/>
      <c r="K844" s="243"/>
      <c r="L844" s="249"/>
      <c r="M844" s="250"/>
      <c r="N844" s="251"/>
      <c r="O844" s="251"/>
      <c r="P844" s="251"/>
      <c r="Q844" s="251"/>
      <c r="R844" s="251"/>
      <c r="S844" s="251"/>
      <c r="T844" s="25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3" t="s">
        <v>189</v>
      </c>
      <c r="AU844" s="253" t="s">
        <v>86</v>
      </c>
      <c r="AV844" s="13" t="s">
        <v>86</v>
      </c>
      <c r="AW844" s="13" t="s">
        <v>33</v>
      </c>
      <c r="AX844" s="13" t="s">
        <v>78</v>
      </c>
      <c r="AY844" s="253" t="s">
        <v>181</v>
      </c>
    </row>
    <row r="845" s="15" customFormat="1">
      <c r="A845" s="15"/>
      <c r="B845" s="264"/>
      <c r="C845" s="265"/>
      <c r="D845" s="244" t="s">
        <v>189</v>
      </c>
      <c r="E845" s="266" t="s">
        <v>1</v>
      </c>
      <c r="F845" s="267" t="s">
        <v>206</v>
      </c>
      <c r="G845" s="265"/>
      <c r="H845" s="268">
        <v>30.52</v>
      </c>
      <c r="I845" s="269"/>
      <c r="J845" s="265"/>
      <c r="K845" s="265"/>
      <c r="L845" s="270"/>
      <c r="M845" s="271"/>
      <c r="N845" s="272"/>
      <c r="O845" s="272"/>
      <c r="P845" s="272"/>
      <c r="Q845" s="272"/>
      <c r="R845" s="272"/>
      <c r="S845" s="272"/>
      <c r="T845" s="273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74" t="s">
        <v>189</v>
      </c>
      <c r="AU845" s="274" t="s">
        <v>86</v>
      </c>
      <c r="AV845" s="15" t="s">
        <v>187</v>
      </c>
      <c r="AW845" s="15" t="s">
        <v>33</v>
      </c>
      <c r="AX845" s="15" t="s">
        <v>84</v>
      </c>
      <c r="AY845" s="274" t="s">
        <v>181</v>
      </c>
    </row>
    <row r="846" s="2" customFormat="1" ht="16.5" customHeight="1">
      <c r="A846" s="39"/>
      <c r="B846" s="40"/>
      <c r="C846" s="275" t="s">
        <v>1121</v>
      </c>
      <c r="D846" s="275" t="s">
        <v>363</v>
      </c>
      <c r="E846" s="276" t="s">
        <v>1065</v>
      </c>
      <c r="F846" s="277" t="s">
        <v>1066</v>
      </c>
      <c r="G846" s="278" t="s">
        <v>186</v>
      </c>
      <c r="H846" s="279">
        <v>33.572000000000003</v>
      </c>
      <c r="I846" s="280"/>
      <c r="J846" s="281">
        <f>ROUND(I846*H846,2)</f>
        <v>0</v>
      </c>
      <c r="K846" s="282"/>
      <c r="L846" s="283"/>
      <c r="M846" s="284" t="s">
        <v>1</v>
      </c>
      <c r="N846" s="285" t="s">
        <v>43</v>
      </c>
      <c r="O846" s="92"/>
      <c r="P846" s="238">
        <f>O846*H846</f>
        <v>0</v>
      </c>
      <c r="Q846" s="238">
        <v>0.014999999999999999</v>
      </c>
      <c r="R846" s="238">
        <f>Q846*H846</f>
        <v>0.50358000000000003</v>
      </c>
      <c r="S846" s="238">
        <v>0</v>
      </c>
      <c r="T846" s="239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0" t="s">
        <v>369</v>
      </c>
      <c r="AT846" s="240" t="s">
        <v>363</v>
      </c>
      <c r="AU846" s="240" t="s">
        <v>86</v>
      </c>
      <c r="AY846" s="18" t="s">
        <v>181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8" t="s">
        <v>84</v>
      </c>
      <c r="BK846" s="241">
        <f>ROUND(I846*H846,2)</f>
        <v>0</v>
      </c>
      <c r="BL846" s="18" t="s">
        <v>278</v>
      </c>
      <c r="BM846" s="240" t="s">
        <v>1122</v>
      </c>
    </row>
    <row r="847" s="14" customFormat="1">
      <c r="A847" s="14"/>
      <c r="B847" s="254"/>
      <c r="C847" s="255"/>
      <c r="D847" s="244" t="s">
        <v>189</v>
      </c>
      <c r="E847" s="256" t="s">
        <v>1</v>
      </c>
      <c r="F847" s="257" t="s">
        <v>547</v>
      </c>
      <c r="G847" s="255"/>
      <c r="H847" s="256" t="s">
        <v>1</v>
      </c>
      <c r="I847" s="258"/>
      <c r="J847" s="255"/>
      <c r="K847" s="255"/>
      <c r="L847" s="259"/>
      <c r="M847" s="260"/>
      <c r="N847" s="261"/>
      <c r="O847" s="261"/>
      <c r="P847" s="261"/>
      <c r="Q847" s="261"/>
      <c r="R847" s="261"/>
      <c r="S847" s="261"/>
      <c r="T847" s="26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3" t="s">
        <v>189</v>
      </c>
      <c r="AU847" s="263" t="s">
        <v>86</v>
      </c>
      <c r="AV847" s="14" t="s">
        <v>84</v>
      </c>
      <c r="AW847" s="14" t="s">
        <v>33</v>
      </c>
      <c r="AX847" s="14" t="s">
        <v>78</v>
      </c>
      <c r="AY847" s="263" t="s">
        <v>181</v>
      </c>
    </row>
    <row r="848" s="13" customFormat="1">
      <c r="A848" s="13"/>
      <c r="B848" s="242"/>
      <c r="C848" s="243"/>
      <c r="D848" s="244" t="s">
        <v>189</v>
      </c>
      <c r="E848" s="245" t="s">
        <v>1</v>
      </c>
      <c r="F848" s="246" t="s">
        <v>1123</v>
      </c>
      <c r="G848" s="243"/>
      <c r="H848" s="247">
        <v>5.3129999999999997</v>
      </c>
      <c r="I848" s="248"/>
      <c r="J848" s="243"/>
      <c r="K848" s="243"/>
      <c r="L848" s="249"/>
      <c r="M848" s="250"/>
      <c r="N848" s="251"/>
      <c r="O848" s="251"/>
      <c r="P848" s="251"/>
      <c r="Q848" s="251"/>
      <c r="R848" s="251"/>
      <c r="S848" s="251"/>
      <c r="T848" s="25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3" t="s">
        <v>189</v>
      </c>
      <c r="AU848" s="253" t="s">
        <v>86</v>
      </c>
      <c r="AV848" s="13" t="s">
        <v>86</v>
      </c>
      <c r="AW848" s="13" t="s">
        <v>33</v>
      </c>
      <c r="AX848" s="13" t="s">
        <v>78</v>
      </c>
      <c r="AY848" s="253" t="s">
        <v>181</v>
      </c>
    </row>
    <row r="849" s="14" customFormat="1">
      <c r="A849" s="14"/>
      <c r="B849" s="254"/>
      <c r="C849" s="255"/>
      <c r="D849" s="244" t="s">
        <v>189</v>
      </c>
      <c r="E849" s="256" t="s">
        <v>1</v>
      </c>
      <c r="F849" s="257" t="s">
        <v>549</v>
      </c>
      <c r="G849" s="255"/>
      <c r="H849" s="256" t="s">
        <v>1</v>
      </c>
      <c r="I849" s="258"/>
      <c r="J849" s="255"/>
      <c r="K849" s="255"/>
      <c r="L849" s="259"/>
      <c r="M849" s="260"/>
      <c r="N849" s="261"/>
      <c r="O849" s="261"/>
      <c r="P849" s="261"/>
      <c r="Q849" s="261"/>
      <c r="R849" s="261"/>
      <c r="S849" s="261"/>
      <c r="T849" s="26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3" t="s">
        <v>189</v>
      </c>
      <c r="AU849" s="263" t="s">
        <v>86</v>
      </c>
      <c r="AV849" s="14" t="s">
        <v>84</v>
      </c>
      <c r="AW849" s="14" t="s">
        <v>33</v>
      </c>
      <c r="AX849" s="14" t="s">
        <v>78</v>
      </c>
      <c r="AY849" s="263" t="s">
        <v>181</v>
      </c>
    </row>
    <row r="850" s="13" customFormat="1">
      <c r="A850" s="13"/>
      <c r="B850" s="242"/>
      <c r="C850" s="243"/>
      <c r="D850" s="244" t="s">
        <v>189</v>
      </c>
      <c r="E850" s="245" t="s">
        <v>1</v>
      </c>
      <c r="F850" s="246" t="s">
        <v>1124</v>
      </c>
      <c r="G850" s="243"/>
      <c r="H850" s="247">
        <v>0.75900000000000001</v>
      </c>
      <c r="I850" s="248"/>
      <c r="J850" s="243"/>
      <c r="K850" s="243"/>
      <c r="L850" s="249"/>
      <c r="M850" s="250"/>
      <c r="N850" s="251"/>
      <c r="O850" s="251"/>
      <c r="P850" s="251"/>
      <c r="Q850" s="251"/>
      <c r="R850" s="251"/>
      <c r="S850" s="251"/>
      <c r="T850" s="25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3" t="s">
        <v>189</v>
      </c>
      <c r="AU850" s="253" t="s">
        <v>86</v>
      </c>
      <c r="AV850" s="13" t="s">
        <v>86</v>
      </c>
      <c r="AW850" s="13" t="s">
        <v>33</v>
      </c>
      <c r="AX850" s="13" t="s">
        <v>78</v>
      </c>
      <c r="AY850" s="253" t="s">
        <v>181</v>
      </c>
    </row>
    <row r="851" s="14" customFormat="1">
      <c r="A851" s="14"/>
      <c r="B851" s="254"/>
      <c r="C851" s="255"/>
      <c r="D851" s="244" t="s">
        <v>189</v>
      </c>
      <c r="E851" s="256" t="s">
        <v>1</v>
      </c>
      <c r="F851" s="257" t="s">
        <v>1044</v>
      </c>
      <c r="G851" s="255"/>
      <c r="H851" s="256" t="s">
        <v>1</v>
      </c>
      <c r="I851" s="258"/>
      <c r="J851" s="255"/>
      <c r="K851" s="255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189</v>
      </c>
      <c r="AU851" s="263" t="s">
        <v>86</v>
      </c>
      <c r="AV851" s="14" t="s">
        <v>84</v>
      </c>
      <c r="AW851" s="14" t="s">
        <v>33</v>
      </c>
      <c r="AX851" s="14" t="s">
        <v>78</v>
      </c>
      <c r="AY851" s="263" t="s">
        <v>181</v>
      </c>
    </row>
    <row r="852" s="13" customFormat="1">
      <c r="A852" s="13"/>
      <c r="B852" s="242"/>
      <c r="C852" s="243"/>
      <c r="D852" s="244" t="s">
        <v>189</v>
      </c>
      <c r="E852" s="245" t="s">
        <v>1</v>
      </c>
      <c r="F852" s="246" t="s">
        <v>1125</v>
      </c>
      <c r="G852" s="243"/>
      <c r="H852" s="247">
        <v>27.5</v>
      </c>
      <c r="I852" s="248"/>
      <c r="J852" s="243"/>
      <c r="K852" s="243"/>
      <c r="L852" s="249"/>
      <c r="M852" s="250"/>
      <c r="N852" s="251"/>
      <c r="O852" s="251"/>
      <c r="P852" s="251"/>
      <c r="Q852" s="251"/>
      <c r="R852" s="251"/>
      <c r="S852" s="251"/>
      <c r="T852" s="25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3" t="s">
        <v>189</v>
      </c>
      <c r="AU852" s="253" t="s">
        <v>86</v>
      </c>
      <c r="AV852" s="13" t="s">
        <v>86</v>
      </c>
      <c r="AW852" s="13" t="s">
        <v>33</v>
      </c>
      <c r="AX852" s="13" t="s">
        <v>78</v>
      </c>
      <c r="AY852" s="253" t="s">
        <v>181</v>
      </c>
    </row>
    <row r="853" s="15" customFormat="1">
      <c r="A853" s="15"/>
      <c r="B853" s="264"/>
      <c r="C853" s="265"/>
      <c r="D853" s="244" t="s">
        <v>189</v>
      </c>
      <c r="E853" s="266" t="s">
        <v>1</v>
      </c>
      <c r="F853" s="267" t="s">
        <v>206</v>
      </c>
      <c r="G853" s="265"/>
      <c r="H853" s="268">
        <v>33.572000000000003</v>
      </c>
      <c r="I853" s="269"/>
      <c r="J853" s="265"/>
      <c r="K853" s="265"/>
      <c r="L853" s="270"/>
      <c r="M853" s="271"/>
      <c r="N853" s="272"/>
      <c r="O853" s="272"/>
      <c r="P853" s="272"/>
      <c r="Q853" s="272"/>
      <c r="R853" s="272"/>
      <c r="S853" s="272"/>
      <c r="T853" s="273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4" t="s">
        <v>189</v>
      </c>
      <c r="AU853" s="274" t="s">
        <v>86</v>
      </c>
      <c r="AV853" s="15" t="s">
        <v>187</v>
      </c>
      <c r="AW853" s="15" t="s">
        <v>33</v>
      </c>
      <c r="AX853" s="15" t="s">
        <v>84</v>
      </c>
      <c r="AY853" s="274" t="s">
        <v>181</v>
      </c>
    </row>
    <row r="854" s="2" customFormat="1" ht="16.5" customHeight="1">
      <c r="A854" s="39"/>
      <c r="B854" s="40"/>
      <c r="C854" s="228" t="s">
        <v>1126</v>
      </c>
      <c r="D854" s="228" t="s">
        <v>183</v>
      </c>
      <c r="E854" s="229" t="s">
        <v>1127</v>
      </c>
      <c r="F854" s="230" t="s">
        <v>1128</v>
      </c>
      <c r="G854" s="231" t="s">
        <v>247</v>
      </c>
      <c r="H854" s="232">
        <v>108</v>
      </c>
      <c r="I854" s="233"/>
      <c r="J854" s="234">
        <f>ROUND(I854*H854,2)</f>
        <v>0</v>
      </c>
      <c r="K854" s="235"/>
      <c r="L854" s="45"/>
      <c r="M854" s="236" t="s">
        <v>1</v>
      </c>
      <c r="N854" s="237" t="s">
        <v>43</v>
      </c>
      <c r="O854" s="92"/>
      <c r="P854" s="238">
        <f>O854*H854</f>
        <v>0</v>
      </c>
      <c r="Q854" s="238">
        <v>3.0000000000000001E-05</v>
      </c>
      <c r="R854" s="238">
        <f>Q854*H854</f>
        <v>0.0032400000000000003</v>
      </c>
      <c r="S854" s="238">
        <v>0</v>
      </c>
      <c r="T854" s="239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0" t="s">
        <v>278</v>
      </c>
      <c r="AT854" s="240" t="s">
        <v>183</v>
      </c>
      <c r="AU854" s="240" t="s">
        <v>86</v>
      </c>
      <c r="AY854" s="18" t="s">
        <v>181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8" t="s">
        <v>84</v>
      </c>
      <c r="BK854" s="241">
        <f>ROUND(I854*H854,2)</f>
        <v>0</v>
      </c>
      <c r="BL854" s="18" t="s">
        <v>278</v>
      </c>
      <c r="BM854" s="240" t="s">
        <v>1129</v>
      </c>
    </row>
    <row r="855" s="14" customFormat="1">
      <c r="A855" s="14"/>
      <c r="B855" s="254"/>
      <c r="C855" s="255"/>
      <c r="D855" s="244" t="s">
        <v>189</v>
      </c>
      <c r="E855" s="256" t="s">
        <v>1</v>
      </c>
      <c r="F855" s="257" t="s">
        <v>1044</v>
      </c>
      <c r="G855" s="255"/>
      <c r="H855" s="256" t="s">
        <v>1</v>
      </c>
      <c r="I855" s="258"/>
      <c r="J855" s="255"/>
      <c r="K855" s="255"/>
      <c r="L855" s="259"/>
      <c r="M855" s="260"/>
      <c r="N855" s="261"/>
      <c r="O855" s="261"/>
      <c r="P855" s="261"/>
      <c r="Q855" s="261"/>
      <c r="R855" s="261"/>
      <c r="S855" s="261"/>
      <c r="T855" s="26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3" t="s">
        <v>189</v>
      </c>
      <c r="AU855" s="263" t="s">
        <v>86</v>
      </c>
      <c r="AV855" s="14" t="s">
        <v>84</v>
      </c>
      <c r="AW855" s="14" t="s">
        <v>33</v>
      </c>
      <c r="AX855" s="14" t="s">
        <v>78</v>
      </c>
      <c r="AY855" s="263" t="s">
        <v>181</v>
      </c>
    </row>
    <row r="856" s="13" customFormat="1">
      <c r="A856" s="13"/>
      <c r="B856" s="242"/>
      <c r="C856" s="243"/>
      <c r="D856" s="244" t="s">
        <v>189</v>
      </c>
      <c r="E856" s="245" t="s">
        <v>1</v>
      </c>
      <c r="F856" s="246" t="s">
        <v>1130</v>
      </c>
      <c r="G856" s="243"/>
      <c r="H856" s="247">
        <v>52</v>
      </c>
      <c r="I856" s="248"/>
      <c r="J856" s="243"/>
      <c r="K856" s="243"/>
      <c r="L856" s="249"/>
      <c r="M856" s="250"/>
      <c r="N856" s="251"/>
      <c r="O856" s="251"/>
      <c r="P856" s="251"/>
      <c r="Q856" s="251"/>
      <c r="R856" s="251"/>
      <c r="S856" s="251"/>
      <c r="T856" s="25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3" t="s">
        <v>189</v>
      </c>
      <c r="AU856" s="253" t="s">
        <v>86</v>
      </c>
      <c r="AV856" s="13" t="s">
        <v>86</v>
      </c>
      <c r="AW856" s="13" t="s">
        <v>33</v>
      </c>
      <c r="AX856" s="13" t="s">
        <v>78</v>
      </c>
      <c r="AY856" s="253" t="s">
        <v>181</v>
      </c>
    </row>
    <row r="857" s="13" customFormat="1">
      <c r="A857" s="13"/>
      <c r="B857" s="242"/>
      <c r="C857" s="243"/>
      <c r="D857" s="244" t="s">
        <v>189</v>
      </c>
      <c r="E857" s="245" t="s">
        <v>1</v>
      </c>
      <c r="F857" s="246" t="s">
        <v>1131</v>
      </c>
      <c r="G857" s="243"/>
      <c r="H857" s="247">
        <v>56</v>
      </c>
      <c r="I857" s="248"/>
      <c r="J857" s="243"/>
      <c r="K857" s="243"/>
      <c r="L857" s="249"/>
      <c r="M857" s="250"/>
      <c r="N857" s="251"/>
      <c r="O857" s="251"/>
      <c r="P857" s="251"/>
      <c r="Q857" s="251"/>
      <c r="R857" s="251"/>
      <c r="S857" s="251"/>
      <c r="T857" s="25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3" t="s">
        <v>189</v>
      </c>
      <c r="AU857" s="253" t="s">
        <v>86</v>
      </c>
      <c r="AV857" s="13" t="s">
        <v>86</v>
      </c>
      <c r="AW857" s="13" t="s">
        <v>33</v>
      </c>
      <c r="AX857" s="13" t="s">
        <v>78</v>
      </c>
      <c r="AY857" s="253" t="s">
        <v>181</v>
      </c>
    </row>
    <row r="858" s="15" customFormat="1">
      <c r="A858" s="15"/>
      <c r="B858" s="264"/>
      <c r="C858" s="265"/>
      <c r="D858" s="244" t="s">
        <v>189</v>
      </c>
      <c r="E858" s="266" t="s">
        <v>1</v>
      </c>
      <c r="F858" s="267" t="s">
        <v>206</v>
      </c>
      <c r="G858" s="265"/>
      <c r="H858" s="268">
        <v>108</v>
      </c>
      <c r="I858" s="269"/>
      <c r="J858" s="265"/>
      <c r="K858" s="265"/>
      <c r="L858" s="270"/>
      <c r="M858" s="271"/>
      <c r="N858" s="272"/>
      <c r="O858" s="272"/>
      <c r="P858" s="272"/>
      <c r="Q858" s="272"/>
      <c r="R858" s="272"/>
      <c r="S858" s="272"/>
      <c r="T858" s="273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4" t="s">
        <v>189</v>
      </c>
      <c r="AU858" s="274" t="s">
        <v>86</v>
      </c>
      <c r="AV858" s="15" t="s">
        <v>187</v>
      </c>
      <c r="AW858" s="15" t="s">
        <v>33</v>
      </c>
      <c r="AX858" s="15" t="s">
        <v>84</v>
      </c>
      <c r="AY858" s="274" t="s">
        <v>181</v>
      </c>
    </row>
    <row r="859" s="2" customFormat="1" ht="16.5" customHeight="1">
      <c r="A859" s="39"/>
      <c r="B859" s="40"/>
      <c r="C859" s="275" t="s">
        <v>1132</v>
      </c>
      <c r="D859" s="275" t="s">
        <v>363</v>
      </c>
      <c r="E859" s="276" t="s">
        <v>1133</v>
      </c>
      <c r="F859" s="277" t="s">
        <v>1134</v>
      </c>
      <c r="G859" s="278" t="s">
        <v>193</v>
      </c>
      <c r="H859" s="279">
        <v>0.44400000000000001</v>
      </c>
      <c r="I859" s="280"/>
      <c r="J859" s="281">
        <f>ROUND(I859*H859,2)</f>
        <v>0</v>
      </c>
      <c r="K859" s="282"/>
      <c r="L859" s="283"/>
      <c r="M859" s="284" t="s">
        <v>1</v>
      </c>
      <c r="N859" s="285" t="s">
        <v>43</v>
      </c>
      <c r="O859" s="92"/>
      <c r="P859" s="238">
        <f>O859*H859</f>
        <v>0</v>
      </c>
      <c r="Q859" s="238">
        <v>0.44</v>
      </c>
      <c r="R859" s="238">
        <f>Q859*H859</f>
        <v>0.19536000000000001</v>
      </c>
      <c r="S859" s="238">
        <v>0</v>
      </c>
      <c r="T859" s="239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0" t="s">
        <v>369</v>
      </c>
      <c r="AT859" s="240" t="s">
        <v>363</v>
      </c>
      <c r="AU859" s="240" t="s">
        <v>86</v>
      </c>
      <c r="AY859" s="18" t="s">
        <v>181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8" t="s">
        <v>84</v>
      </c>
      <c r="BK859" s="241">
        <f>ROUND(I859*H859,2)</f>
        <v>0</v>
      </c>
      <c r="BL859" s="18" t="s">
        <v>278</v>
      </c>
      <c r="BM859" s="240" t="s">
        <v>1135</v>
      </c>
    </row>
    <row r="860" s="14" customFormat="1">
      <c r="A860" s="14"/>
      <c r="B860" s="254"/>
      <c r="C860" s="255"/>
      <c r="D860" s="244" t="s">
        <v>189</v>
      </c>
      <c r="E860" s="256" t="s">
        <v>1</v>
      </c>
      <c r="F860" s="257" t="s">
        <v>1044</v>
      </c>
      <c r="G860" s="255"/>
      <c r="H860" s="256" t="s">
        <v>1</v>
      </c>
      <c r="I860" s="258"/>
      <c r="J860" s="255"/>
      <c r="K860" s="255"/>
      <c r="L860" s="259"/>
      <c r="M860" s="260"/>
      <c r="N860" s="261"/>
      <c r="O860" s="261"/>
      <c r="P860" s="261"/>
      <c r="Q860" s="261"/>
      <c r="R860" s="261"/>
      <c r="S860" s="261"/>
      <c r="T860" s="26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3" t="s">
        <v>189</v>
      </c>
      <c r="AU860" s="263" t="s">
        <v>86</v>
      </c>
      <c r="AV860" s="14" t="s">
        <v>84</v>
      </c>
      <c r="AW860" s="14" t="s">
        <v>33</v>
      </c>
      <c r="AX860" s="14" t="s">
        <v>78</v>
      </c>
      <c r="AY860" s="263" t="s">
        <v>181</v>
      </c>
    </row>
    <row r="861" s="13" customFormat="1">
      <c r="A861" s="13"/>
      <c r="B861" s="242"/>
      <c r="C861" s="243"/>
      <c r="D861" s="244" t="s">
        <v>189</v>
      </c>
      <c r="E861" s="245" t="s">
        <v>1</v>
      </c>
      <c r="F861" s="246" t="s">
        <v>1045</v>
      </c>
      <c r="G861" s="243"/>
      <c r="H861" s="247">
        <v>0.44400000000000001</v>
      </c>
      <c r="I861" s="248"/>
      <c r="J861" s="243"/>
      <c r="K861" s="243"/>
      <c r="L861" s="249"/>
      <c r="M861" s="250"/>
      <c r="N861" s="251"/>
      <c r="O861" s="251"/>
      <c r="P861" s="251"/>
      <c r="Q861" s="251"/>
      <c r="R861" s="251"/>
      <c r="S861" s="251"/>
      <c r="T861" s="25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3" t="s">
        <v>189</v>
      </c>
      <c r="AU861" s="253" t="s">
        <v>86</v>
      </c>
      <c r="AV861" s="13" t="s">
        <v>86</v>
      </c>
      <c r="AW861" s="13" t="s">
        <v>33</v>
      </c>
      <c r="AX861" s="13" t="s">
        <v>84</v>
      </c>
      <c r="AY861" s="253" t="s">
        <v>181</v>
      </c>
    </row>
    <row r="862" s="2" customFormat="1" ht="16.5" customHeight="1">
      <c r="A862" s="39"/>
      <c r="B862" s="40"/>
      <c r="C862" s="275" t="s">
        <v>1136</v>
      </c>
      <c r="D862" s="275" t="s">
        <v>363</v>
      </c>
      <c r="E862" s="276" t="s">
        <v>1107</v>
      </c>
      <c r="F862" s="277" t="s">
        <v>1108</v>
      </c>
      <c r="G862" s="278" t="s">
        <v>193</v>
      </c>
      <c r="H862" s="279">
        <v>0.64100000000000001</v>
      </c>
      <c r="I862" s="280"/>
      <c r="J862" s="281">
        <f>ROUND(I862*H862,2)</f>
        <v>0</v>
      </c>
      <c r="K862" s="282"/>
      <c r="L862" s="283"/>
      <c r="M862" s="284" t="s">
        <v>1</v>
      </c>
      <c r="N862" s="285" t="s">
        <v>43</v>
      </c>
      <c r="O862" s="92"/>
      <c r="P862" s="238">
        <f>O862*H862</f>
        <v>0</v>
      </c>
      <c r="Q862" s="238">
        <v>0.44</v>
      </c>
      <c r="R862" s="238">
        <f>Q862*H862</f>
        <v>0.28204000000000001</v>
      </c>
      <c r="S862" s="238">
        <v>0</v>
      </c>
      <c r="T862" s="239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0" t="s">
        <v>369</v>
      </c>
      <c r="AT862" s="240" t="s">
        <v>363</v>
      </c>
      <c r="AU862" s="240" t="s">
        <v>86</v>
      </c>
      <c r="AY862" s="18" t="s">
        <v>181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8" t="s">
        <v>84</v>
      </c>
      <c r="BK862" s="241">
        <f>ROUND(I862*H862,2)</f>
        <v>0</v>
      </c>
      <c r="BL862" s="18" t="s">
        <v>278</v>
      </c>
      <c r="BM862" s="240" t="s">
        <v>1137</v>
      </c>
    </row>
    <row r="863" s="14" customFormat="1">
      <c r="A863" s="14"/>
      <c r="B863" s="254"/>
      <c r="C863" s="255"/>
      <c r="D863" s="244" t="s">
        <v>189</v>
      </c>
      <c r="E863" s="256" t="s">
        <v>1</v>
      </c>
      <c r="F863" s="257" t="s">
        <v>1044</v>
      </c>
      <c r="G863" s="255"/>
      <c r="H863" s="256" t="s">
        <v>1</v>
      </c>
      <c r="I863" s="258"/>
      <c r="J863" s="255"/>
      <c r="K863" s="255"/>
      <c r="L863" s="259"/>
      <c r="M863" s="260"/>
      <c r="N863" s="261"/>
      <c r="O863" s="261"/>
      <c r="P863" s="261"/>
      <c r="Q863" s="261"/>
      <c r="R863" s="261"/>
      <c r="S863" s="261"/>
      <c r="T863" s="26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3" t="s">
        <v>189</v>
      </c>
      <c r="AU863" s="263" t="s">
        <v>86</v>
      </c>
      <c r="AV863" s="14" t="s">
        <v>84</v>
      </c>
      <c r="AW863" s="14" t="s">
        <v>33</v>
      </c>
      <c r="AX863" s="14" t="s">
        <v>78</v>
      </c>
      <c r="AY863" s="263" t="s">
        <v>181</v>
      </c>
    </row>
    <row r="864" s="13" customFormat="1">
      <c r="A864" s="13"/>
      <c r="B864" s="242"/>
      <c r="C864" s="243"/>
      <c r="D864" s="244" t="s">
        <v>189</v>
      </c>
      <c r="E864" s="245" t="s">
        <v>1</v>
      </c>
      <c r="F864" s="246" t="s">
        <v>1046</v>
      </c>
      <c r="G864" s="243"/>
      <c r="H864" s="247">
        <v>0.64100000000000001</v>
      </c>
      <c r="I864" s="248"/>
      <c r="J864" s="243"/>
      <c r="K864" s="243"/>
      <c r="L864" s="249"/>
      <c r="M864" s="250"/>
      <c r="N864" s="251"/>
      <c r="O864" s="251"/>
      <c r="P864" s="251"/>
      <c r="Q864" s="251"/>
      <c r="R864" s="251"/>
      <c r="S864" s="251"/>
      <c r="T864" s="25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3" t="s">
        <v>189</v>
      </c>
      <c r="AU864" s="253" t="s">
        <v>86</v>
      </c>
      <c r="AV864" s="13" t="s">
        <v>86</v>
      </c>
      <c r="AW864" s="13" t="s">
        <v>33</v>
      </c>
      <c r="AX864" s="13" t="s">
        <v>84</v>
      </c>
      <c r="AY864" s="253" t="s">
        <v>181</v>
      </c>
    </row>
    <row r="865" s="2" customFormat="1" ht="16.5" customHeight="1">
      <c r="A865" s="39"/>
      <c r="B865" s="40"/>
      <c r="C865" s="228" t="s">
        <v>1138</v>
      </c>
      <c r="D865" s="228" t="s">
        <v>183</v>
      </c>
      <c r="E865" s="229" t="s">
        <v>1139</v>
      </c>
      <c r="F865" s="230" t="s">
        <v>1140</v>
      </c>
      <c r="G865" s="231" t="s">
        <v>186</v>
      </c>
      <c r="H865" s="232">
        <v>392.24700000000001</v>
      </c>
      <c r="I865" s="233"/>
      <c r="J865" s="234">
        <f>ROUND(I865*H865,2)</f>
        <v>0</v>
      </c>
      <c r="K865" s="235"/>
      <c r="L865" s="45"/>
      <c r="M865" s="236" t="s">
        <v>1</v>
      </c>
      <c r="N865" s="237" t="s">
        <v>43</v>
      </c>
      <c r="O865" s="92"/>
      <c r="P865" s="238">
        <f>O865*H865</f>
        <v>0</v>
      </c>
      <c r="Q865" s="238">
        <v>0.00018000000000000001</v>
      </c>
      <c r="R865" s="238">
        <f>Q865*H865</f>
        <v>0.070604460000000008</v>
      </c>
      <c r="S865" s="238">
        <v>0</v>
      </c>
      <c r="T865" s="23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0" t="s">
        <v>278</v>
      </c>
      <c r="AT865" s="240" t="s">
        <v>183</v>
      </c>
      <c r="AU865" s="240" t="s">
        <v>86</v>
      </c>
      <c r="AY865" s="18" t="s">
        <v>181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8" t="s">
        <v>84</v>
      </c>
      <c r="BK865" s="241">
        <f>ROUND(I865*H865,2)</f>
        <v>0</v>
      </c>
      <c r="BL865" s="18" t="s">
        <v>278</v>
      </c>
      <c r="BM865" s="240" t="s">
        <v>1141</v>
      </c>
    </row>
    <row r="866" s="14" customFormat="1">
      <c r="A866" s="14"/>
      <c r="B866" s="254"/>
      <c r="C866" s="255"/>
      <c r="D866" s="244" t="s">
        <v>189</v>
      </c>
      <c r="E866" s="256" t="s">
        <v>1</v>
      </c>
      <c r="F866" s="257" t="s">
        <v>885</v>
      </c>
      <c r="G866" s="255"/>
      <c r="H866" s="256" t="s">
        <v>1</v>
      </c>
      <c r="I866" s="258"/>
      <c r="J866" s="255"/>
      <c r="K866" s="255"/>
      <c r="L866" s="259"/>
      <c r="M866" s="260"/>
      <c r="N866" s="261"/>
      <c r="O866" s="261"/>
      <c r="P866" s="261"/>
      <c r="Q866" s="261"/>
      <c r="R866" s="261"/>
      <c r="S866" s="261"/>
      <c r="T866" s="26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3" t="s">
        <v>189</v>
      </c>
      <c r="AU866" s="263" t="s">
        <v>86</v>
      </c>
      <c r="AV866" s="14" t="s">
        <v>84</v>
      </c>
      <c r="AW866" s="14" t="s">
        <v>33</v>
      </c>
      <c r="AX866" s="14" t="s">
        <v>78</v>
      </c>
      <c r="AY866" s="263" t="s">
        <v>181</v>
      </c>
    </row>
    <row r="867" s="13" customFormat="1">
      <c r="A867" s="13"/>
      <c r="B867" s="242"/>
      <c r="C867" s="243"/>
      <c r="D867" s="244" t="s">
        <v>189</v>
      </c>
      <c r="E867" s="245" t="s">
        <v>1</v>
      </c>
      <c r="F867" s="246" t="s">
        <v>1142</v>
      </c>
      <c r="G867" s="243"/>
      <c r="H867" s="247">
        <v>136</v>
      </c>
      <c r="I867" s="248"/>
      <c r="J867" s="243"/>
      <c r="K867" s="243"/>
      <c r="L867" s="249"/>
      <c r="M867" s="250"/>
      <c r="N867" s="251"/>
      <c r="O867" s="251"/>
      <c r="P867" s="251"/>
      <c r="Q867" s="251"/>
      <c r="R867" s="251"/>
      <c r="S867" s="251"/>
      <c r="T867" s="25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3" t="s">
        <v>189</v>
      </c>
      <c r="AU867" s="253" t="s">
        <v>86</v>
      </c>
      <c r="AV867" s="13" t="s">
        <v>86</v>
      </c>
      <c r="AW867" s="13" t="s">
        <v>33</v>
      </c>
      <c r="AX867" s="13" t="s">
        <v>78</v>
      </c>
      <c r="AY867" s="253" t="s">
        <v>181</v>
      </c>
    </row>
    <row r="868" s="13" customFormat="1">
      <c r="A868" s="13"/>
      <c r="B868" s="242"/>
      <c r="C868" s="243"/>
      <c r="D868" s="244" t="s">
        <v>189</v>
      </c>
      <c r="E868" s="245" t="s">
        <v>1</v>
      </c>
      <c r="F868" s="246" t="s">
        <v>1143</v>
      </c>
      <c r="G868" s="243"/>
      <c r="H868" s="247">
        <v>136</v>
      </c>
      <c r="I868" s="248"/>
      <c r="J868" s="243"/>
      <c r="K868" s="243"/>
      <c r="L868" s="249"/>
      <c r="M868" s="250"/>
      <c r="N868" s="251"/>
      <c r="O868" s="251"/>
      <c r="P868" s="251"/>
      <c r="Q868" s="251"/>
      <c r="R868" s="251"/>
      <c r="S868" s="251"/>
      <c r="T868" s="25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3" t="s">
        <v>189</v>
      </c>
      <c r="AU868" s="253" t="s">
        <v>86</v>
      </c>
      <c r="AV868" s="13" t="s">
        <v>86</v>
      </c>
      <c r="AW868" s="13" t="s">
        <v>33</v>
      </c>
      <c r="AX868" s="13" t="s">
        <v>78</v>
      </c>
      <c r="AY868" s="253" t="s">
        <v>181</v>
      </c>
    </row>
    <row r="869" s="14" customFormat="1">
      <c r="A869" s="14"/>
      <c r="B869" s="254"/>
      <c r="C869" s="255"/>
      <c r="D869" s="244" t="s">
        <v>189</v>
      </c>
      <c r="E869" s="256" t="s">
        <v>1</v>
      </c>
      <c r="F869" s="257" t="s">
        <v>547</v>
      </c>
      <c r="G869" s="255"/>
      <c r="H869" s="256" t="s">
        <v>1</v>
      </c>
      <c r="I869" s="258"/>
      <c r="J869" s="255"/>
      <c r="K869" s="255"/>
      <c r="L869" s="259"/>
      <c r="M869" s="260"/>
      <c r="N869" s="261"/>
      <c r="O869" s="261"/>
      <c r="P869" s="261"/>
      <c r="Q869" s="261"/>
      <c r="R869" s="261"/>
      <c r="S869" s="261"/>
      <c r="T869" s="26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3" t="s">
        <v>189</v>
      </c>
      <c r="AU869" s="263" t="s">
        <v>86</v>
      </c>
      <c r="AV869" s="14" t="s">
        <v>84</v>
      </c>
      <c r="AW869" s="14" t="s">
        <v>33</v>
      </c>
      <c r="AX869" s="14" t="s">
        <v>78</v>
      </c>
      <c r="AY869" s="263" t="s">
        <v>181</v>
      </c>
    </row>
    <row r="870" s="13" customFormat="1">
      <c r="A870" s="13"/>
      <c r="B870" s="242"/>
      <c r="C870" s="243"/>
      <c r="D870" s="244" t="s">
        <v>189</v>
      </c>
      <c r="E870" s="245" t="s">
        <v>1</v>
      </c>
      <c r="F870" s="246" t="s">
        <v>1118</v>
      </c>
      <c r="G870" s="243"/>
      <c r="H870" s="247">
        <v>4.8300000000000001</v>
      </c>
      <c r="I870" s="248"/>
      <c r="J870" s="243"/>
      <c r="K870" s="243"/>
      <c r="L870" s="249"/>
      <c r="M870" s="250"/>
      <c r="N870" s="251"/>
      <c r="O870" s="251"/>
      <c r="P870" s="251"/>
      <c r="Q870" s="251"/>
      <c r="R870" s="251"/>
      <c r="S870" s="251"/>
      <c r="T870" s="25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3" t="s">
        <v>189</v>
      </c>
      <c r="AU870" s="253" t="s">
        <v>86</v>
      </c>
      <c r="AV870" s="13" t="s">
        <v>86</v>
      </c>
      <c r="AW870" s="13" t="s">
        <v>33</v>
      </c>
      <c r="AX870" s="13" t="s">
        <v>78</v>
      </c>
      <c r="AY870" s="253" t="s">
        <v>181</v>
      </c>
    </row>
    <row r="871" s="14" customFormat="1">
      <c r="A871" s="14"/>
      <c r="B871" s="254"/>
      <c r="C871" s="255"/>
      <c r="D871" s="244" t="s">
        <v>189</v>
      </c>
      <c r="E871" s="256" t="s">
        <v>1</v>
      </c>
      <c r="F871" s="257" t="s">
        <v>549</v>
      </c>
      <c r="G871" s="255"/>
      <c r="H871" s="256" t="s">
        <v>1</v>
      </c>
      <c r="I871" s="258"/>
      <c r="J871" s="255"/>
      <c r="K871" s="255"/>
      <c r="L871" s="259"/>
      <c r="M871" s="260"/>
      <c r="N871" s="261"/>
      <c r="O871" s="261"/>
      <c r="P871" s="261"/>
      <c r="Q871" s="261"/>
      <c r="R871" s="261"/>
      <c r="S871" s="261"/>
      <c r="T871" s="26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3" t="s">
        <v>189</v>
      </c>
      <c r="AU871" s="263" t="s">
        <v>86</v>
      </c>
      <c r="AV871" s="14" t="s">
        <v>84</v>
      </c>
      <c r="AW871" s="14" t="s">
        <v>33</v>
      </c>
      <c r="AX871" s="14" t="s">
        <v>78</v>
      </c>
      <c r="AY871" s="263" t="s">
        <v>181</v>
      </c>
    </row>
    <row r="872" s="13" customFormat="1">
      <c r="A872" s="13"/>
      <c r="B872" s="242"/>
      <c r="C872" s="243"/>
      <c r="D872" s="244" t="s">
        <v>189</v>
      </c>
      <c r="E872" s="245" t="s">
        <v>1</v>
      </c>
      <c r="F872" s="246" t="s">
        <v>1119</v>
      </c>
      <c r="G872" s="243"/>
      <c r="H872" s="247">
        <v>0.68999999999999995</v>
      </c>
      <c r="I872" s="248"/>
      <c r="J872" s="243"/>
      <c r="K872" s="243"/>
      <c r="L872" s="249"/>
      <c r="M872" s="250"/>
      <c r="N872" s="251"/>
      <c r="O872" s="251"/>
      <c r="P872" s="251"/>
      <c r="Q872" s="251"/>
      <c r="R872" s="251"/>
      <c r="S872" s="251"/>
      <c r="T872" s="25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3" t="s">
        <v>189</v>
      </c>
      <c r="AU872" s="253" t="s">
        <v>86</v>
      </c>
      <c r="AV872" s="13" t="s">
        <v>86</v>
      </c>
      <c r="AW872" s="13" t="s">
        <v>33</v>
      </c>
      <c r="AX872" s="13" t="s">
        <v>78</v>
      </c>
      <c r="AY872" s="253" t="s">
        <v>181</v>
      </c>
    </row>
    <row r="873" s="14" customFormat="1">
      <c r="A873" s="14"/>
      <c r="B873" s="254"/>
      <c r="C873" s="255"/>
      <c r="D873" s="244" t="s">
        <v>189</v>
      </c>
      <c r="E873" s="256" t="s">
        <v>1</v>
      </c>
      <c r="F873" s="257" t="s">
        <v>1044</v>
      </c>
      <c r="G873" s="255"/>
      <c r="H873" s="256" t="s">
        <v>1</v>
      </c>
      <c r="I873" s="258"/>
      <c r="J873" s="255"/>
      <c r="K873" s="255"/>
      <c r="L873" s="259"/>
      <c r="M873" s="260"/>
      <c r="N873" s="261"/>
      <c r="O873" s="261"/>
      <c r="P873" s="261"/>
      <c r="Q873" s="261"/>
      <c r="R873" s="261"/>
      <c r="S873" s="261"/>
      <c r="T873" s="26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3" t="s">
        <v>189</v>
      </c>
      <c r="AU873" s="263" t="s">
        <v>86</v>
      </c>
      <c r="AV873" s="14" t="s">
        <v>84</v>
      </c>
      <c r="AW873" s="14" t="s">
        <v>33</v>
      </c>
      <c r="AX873" s="14" t="s">
        <v>78</v>
      </c>
      <c r="AY873" s="263" t="s">
        <v>181</v>
      </c>
    </row>
    <row r="874" s="13" customFormat="1">
      <c r="A874" s="13"/>
      <c r="B874" s="242"/>
      <c r="C874" s="243"/>
      <c r="D874" s="244" t="s">
        <v>189</v>
      </c>
      <c r="E874" s="245" t="s">
        <v>1</v>
      </c>
      <c r="F874" s="246" t="s">
        <v>1120</v>
      </c>
      <c r="G874" s="243"/>
      <c r="H874" s="247">
        <v>25</v>
      </c>
      <c r="I874" s="248"/>
      <c r="J874" s="243"/>
      <c r="K874" s="243"/>
      <c r="L874" s="249"/>
      <c r="M874" s="250"/>
      <c r="N874" s="251"/>
      <c r="O874" s="251"/>
      <c r="P874" s="251"/>
      <c r="Q874" s="251"/>
      <c r="R874" s="251"/>
      <c r="S874" s="251"/>
      <c r="T874" s="25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3" t="s">
        <v>189</v>
      </c>
      <c r="AU874" s="253" t="s">
        <v>86</v>
      </c>
      <c r="AV874" s="13" t="s">
        <v>86</v>
      </c>
      <c r="AW874" s="13" t="s">
        <v>33</v>
      </c>
      <c r="AX874" s="13" t="s">
        <v>78</v>
      </c>
      <c r="AY874" s="253" t="s">
        <v>181</v>
      </c>
    </row>
    <row r="875" s="14" customFormat="1">
      <c r="A875" s="14"/>
      <c r="B875" s="254"/>
      <c r="C875" s="255"/>
      <c r="D875" s="244" t="s">
        <v>189</v>
      </c>
      <c r="E875" s="256" t="s">
        <v>1</v>
      </c>
      <c r="F875" s="257" t="s">
        <v>1044</v>
      </c>
      <c r="G875" s="255"/>
      <c r="H875" s="256" t="s">
        <v>1</v>
      </c>
      <c r="I875" s="258"/>
      <c r="J875" s="255"/>
      <c r="K875" s="255"/>
      <c r="L875" s="259"/>
      <c r="M875" s="260"/>
      <c r="N875" s="261"/>
      <c r="O875" s="261"/>
      <c r="P875" s="261"/>
      <c r="Q875" s="261"/>
      <c r="R875" s="261"/>
      <c r="S875" s="261"/>
      <c r="T875" s="26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3" t="s">
        <v>189</v>
      </c>
      <c r="AU875" s="263" t="s">
        <v>86</v>
      </c>
      <c r="AV875" s="14" t="s">
        <v>84</v>
      </c>
      <c r="AW875" s="14" t="s">
        <v>33</v>
      </c>
      <c r="AX875" s="14" t="s">
        <v>78</v>
      </c>
      <c r="AY875" s="263" t="s">
        <v>181</v>
      </c>
    </row>
    <row r="876" s="13" customFormat="1">
      <c r="A876" s="13"/>
      <c r="B876" s="242"/>
      <c r="C876" s="243"/>
      <c r="D876" s="244" t="s">
        <v>189</v>
      </c>
      <c r="E876" s="245" t="s">
        <v>1</v>
      </c>
      <c r="F876" s="246" t="s">
        <v>1144</v>
      </c>
      <c r="G876" s="243"/>
      <c r="H876" s="247">
        <v>25</v>
      </c>
      <c r="I876" s="248"/>
      <c r="J876" s="243"/>
      <c r="K876" s="243"/>
      <c r="L876" s="249"/>
      <c r="M876" s="250"/>
      <c r="N876" s="251"/>
      <c r="O876" s="251"/>
      <c r="P876" s="251"/>
      <c r="Q876" s="251"/>
      <c r="R876" s="251"/>
      <c r="S876" s="251"/>
      <c r="T876" s="25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3" t="s">
        <v>189</v>
      </c>
      <c r="AU876" s="253" t="s">
        <v>86</v>
      </c>
      <c r="AV876" s="13" t="s">
        <v>86</v>
      </c>
      <c r="AW876" s="13" t="s">
        <v>33</v>
      </c>
      <c r="AX876" s="13" t="s">
        <v>78</v>
      </c>
      <c r="AY876" s="253" t="s">
        <v>181</v>
      </c>
    </row>
    <row r="877" s="13" customFormat="1">
      <c r="A877" s="13"/>
      <c r="B877" s="242"/>
      <c r="C877" s="243"/>
      <c r="D877" s="244" t="s">
        <v>189</v>
      </c>
      <c r="E877" s="245" t="s">
        <v>1</v>
      </c>
      <c r="F877" s="246" t="s">
        <v>1145</v>
      </c>
      <c r="G877" s="243"/>
      <c r="H877" s="247">
        <v>25</v>
      </c>
      <c r="I877" s="248"/>
      <c r="J877" s="243"/>
      <c r="K877" s="243"/>
      <c r="L877" s="249"/>
      <c r="M877" s="250"/>
      <c r="N877" s="251"/>
      <c r="O877" s="251"/>
      <c r="P877" s="251"/>
      <c r="Q877" s="251"/>
      <c r="R877" s="251"/>
      <c r="S877" s="251"/>
      <c r="T877" s="25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3" t="s">
        <v>189</v>
      </c>
      <c r="AU877" s="253" t="s">
        <v>86</v>
      </c>
      <c r="AV877" s="13" t="s">
        <v>86</v>
      </c>
      <c r="AW877" s="13" t="s">
        <v>33</v>
      </c>
      <c r="AX877" s="13" t="s">
        <v>78</v>
      </c>
      <c r="AY877" s="253" t="s">
        <v>181</v>
      </c>
    </row>
    <row r="878" s="13" customFormat="1">
      <c r="A878" s="13"/>
      <c r="B878" s="242"/>
      <c r="C878" s="243"/>
      <c r="D878" s="244" t="s">
        <v>189</v>
      </c>
      <c r="E878" s="245" t="s">
        <v>1</v>
      </c>
      <c r="F878" s="246" t="s">
        <v>1090</v>
      </c>
      <c r="G878" s="243"/>
      <c r="H878" s="247">
        <v>25.536000000000001</v>
      </c>
      <c r="I878" s="248"/>
      <c r="J878" s="243"/>
      <c r="K878" s="243"/>
      <c r="L878" s="249"/>
      <c r="M878" s="250"/>
      <c r="N878" s="251"/>
      <c r="O878" s="251"/>
      <c r="P878" s="251"/>
      <c r="Q878" s="251"/>
      <c r="R878" s="251"/>
      <c r="S878" s="251"/>
      <c r="T878" s="25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3" t="s">
        <v>189</v>
      </c>
      <c r="AU878" s="253" t="s">
        <v>86</v>
      </c>
      <c r="AV878" s="13" t="s">
        <v>86</v>
      </c>
      <c r="AW878" s="13" t="s">
        <v>33</v>
      </c>
      <c r="AX878" s="13" t="s">
        <v>78</v>
      </c>
      <c r="AY878" s="253" t="s">
        <v>181</v>
      </c>
    </row>
    <row r="879" s="13" customFormat="1">
      <c r="A879" s="13"/>
      <c r="B879" s="242"/>
      <c r="C879" s="243"/>
      <c r="D879" s="244" t="s">
        <v>189</v>
      </c>
      <c r="E879" s="245" t="s">
        <v>1</v>
      </c>
      <c r="F879" s="246" t="s">
        <v>1146</v>
      </c>
      <c r="G879" s="243"/>
      <c r="H879" s="247">
        <v>14.191000000000001</v>
      </c>
      <c r="I879" s="248"/>
      <c r="J879" s="243"/>
      <c r="K879" s="243"/>
      <c r="L879" s="249"/>
      <c r="M879" s="250"/>
      <c r="N879" s="251"/>
      <c r="O879" s="251"/>
      <c r="P879" s="251"/>
      <c r="Q879" s="251"/>
      <c r="R879" s="251"/>
      <c r="S879" s="251"/>
      <c r="T879" s="25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3" t="s">
        <v>189</v>
      </c>
      <c r="AU879" s="253" t="s">
        <v>86</v>
      </c>
      <c r="AV879" s="13" t="s">
        <v>86</v>
      </c>
      <c r="AW879" s="13" t="s">
        <v>33</v>
      </c>
      <c r="AX879" s="13" t="s">
        <v>78</v>
      </c>
      <c r="AY879" s="253" t="s">
        <v>181</v>
      </c>
    </row>
    <row r="880" s="15" customFormat="1">
      <c r="A880" s="15"/>
      <c r="B880" s="264"/>
      <c r="C880" s="265"/>
      <c r="D880" s="244" t="s">
        <v>189</v>
      </c>
      <c r="E880" s="266" t="s">
        <v>1</v>
      </c>
      <c r="F880" s="267" t="s">
        <v>206</v>
      </c>
      <c r="G880" s="265"/>
      <c r="H880" s="268">
        <v>392.24700000000001</v>
      </c>
      <c r="I880" s="269"/>
      <c r="J880" s="265"/>
      <c r="K880" s="265"/>
      <c r="L880" s="270"/>
      <c r="M880" s="271"/>
      <c r="N880" s="272"/>
      <c r="O880" s="272"/>
      <c r="P880" s="272"/>
      <c r="Q880" s="272"/>
      <c r="R880" s="272"/>
      <c r="S880" s="272"/>
      <c r="T880" s="273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4" t="s">
        <v>189</v>
      </c>
      <c r="AU880" s="274" t="s">
        <v>86</v>
      </c>
      <c r="AV880" s="15" t="s">
        <v>187</v>
      </c>
      <c r="AW880" s="15" t="s">
        <v>33</v>
      </c>
      <c r="AX880" s="15" t="s">
        <v>84</v>
      </c>
      <c r="AY880" s="274" t="s">
        <v>181</v>
      </c>
    </row>
    <row r="881" s="2" customFormat="1" ht="16.5" customHeight="1">
      <c r="A881" s="39"/>
      <c r="B881" s="40"/>
      <c r="C881" s="228" t="s">
        <v>1147</v>
      </c>
      <c r="D881" s="228" t="s">
        <v>183</v>
      </c>
      <c r="E881" s="229" t="s">
        <v>1148</v>
      </c>
      <c r="F881" s="230" t="s">
        <v>1149</v>
      </c>
      <c r="G881" s="231" t="s">
        <v>186</v>
      </c>
      <c r="H881" s="232">
        <v>53.280000000000001</v>
      </c>
      <c r="I881" s="233"/>
      <c r="J881" s="234">
        <f>ROUND(I881*H881,2)</f>
        <v>0</v>
      </c>
      <c r="K881" s="235"/>
      <c r="L881" s="45"/>
      <c r="M881" s="236" t="s">
        <v>1</v>
      </c>
      <c r="N881" s="237" t="s">
        <v>43</v>
      </c>
      <c r="O881" s="92"/>
      <c r="P881" s="238">
        <f>O881*H881</f>
        <v>0</v>
      </c>
      <c r="Q881" s="238">
        <v>0.015789999999999998</v>
      </c>
      <c r="R881" s="238">
        <f>Q881*H881</f>
        <v>0.84129119999999991</v>
      </c>
      <c r="S881" s="238">
        <v>0</v>
      </c>
      <c r="T881" s="239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0" t="s">
        <v>278</v>
      </c>
      <c r="AT881" s="240" t="s">
        <v>183</v>
      </c>
      <c r="AU881" s="240" t="s">
        <v>86</v>
      </c>
      <c r="AY881" s="18" t="s">
        <v>181</v>
      </c>
      <c r="BE881" s="241">
        <f>IF(N881="základní",J881,0)</f>
        <v>0</v>
      </c>
      <c r="BF881" s="241">
        <f>IF(N881="snížená",J881,0)</f>
        <v>0</v>
      </c>
      <c r="BG881" s="241">
        <f>IF(N881="zákl. přenesená",J881,0)</f>
        <v>0</v>
      </c>
      <c r="BH881" s="241">
        <f>IF(N881="sníž. přenesená",J881,0)</f>
        <v>0</v>
      </c>
      <c r="BI881" s="241">
        <f>IF(N881="nulová",J881,0)</f>
        <v>0</v>
      </c>
      <c r="BJ881" s="18" t="s">
        <v>84</v>
      </c>
      <c r="BK881" s="241">
        <f>ROUND(I881*H881,2)</f>
        <v>0</v>
      </c>
      <c r="BL881" s="18" t="s">
        <v>278</v>
      </c>
      <c r="BM881" s="240" t="s">
        <v>1150</v>
      </c>
    </row>
    <row r="882" s="14" customFormat="1">
      <c r="A882" s="14"/>
      <c r="B882" s="254"/>
      <c r="C882" s="255"/>
      <c r="D882" s="244" t="s">
        <v>189</v>
      </c>
      <c r="E882" s="256" t="s">
        <v>1</v>
      </c>
      <c r="F882" s="257" t="s">
        <v>1151</v>
      </c>
      <c r="G882" s="255"/>
      <c r="H882" s="256" t="s">
        <v>1</v>
      </c>
      <c r="I882" s="258"/>
      <c r="J882" s="255"/>
      <c r="K882" s="255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189</v>
      </c>
      <c r="AU882" s="263" t="s">
        <v>86</v>
      </c>
      <c r="AV882" s="14" t="s">
        <v>84</v>
      </c>
      <c r="AW882" s="14" t="s">
        <v>33</v>
      </c>
      <c r="AX882" s="14" t="s">
        <v>78</v>
      </c>
      <c r="AY882" s="263" t="s">
        <v>181</v>
      </c>
    </row>
    <row r="883" s="13" customFormat="1">
      <c r="A883" s="13"/>
      <c r="B883" s="242"/>
      <c r="C883" s="243"/>
      <c r="D883" s="244" t="s">
        <v>189</v>
      </c>
      <c r="E883" s="245" t="s">
        <v>1</v>
      </c>
      <c r="F883" s="246" t="s">
        <v>1152</v>
      </c>
      <c r="G883" s="243"/>
      <c r="H883" s="247">
        <v>53.280000000000001</v>
      </c>
      <c r="I883" s="248"/>
      <c r="J883" s="243"/>
      <c r="K883" s="243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189</v>
      </c>
      <c r="AU883" s="253" t="s">
        <v>86</v>
      </c>
      <c r="AV883" s="13" t="s">
        <v>86</v>
      </c>
      <c r="AW883" s="13" t="s">
        <v>33</v>
      </c>
      <c r="AX883" s="13" t="s">
        <v>84</v>
      </c>
      <c r="AY883" s="253" t="s">
        <v>181</v>
      </c>
    </row>
    <row r="884" s="2" customFormat="1" ht="24.15" customHeight="1">
      <c r="A884" s="39"/>
      <c r="B884" s="40"/>
      <c r="C884" s="228" t="s">
        <v>1153</v>
      </c>
      <c r="D884" s="228" t="s">
        <v>183</v>
      </c>
      <c r="E884" s="229" t="s">
        <v>1154</v>
      </c>
      <c r="F884" s="230" t="s">
        <v>1155</v>
      </c>
      <c r="G884" s="231" t="s">
        <v>186</v>
      </c>
      <c r="H884" s="232">
        <v>36.719999999999999</v>
      </c>
      <c r="I884" s="233"/>
      <c r="J884" s="234">
        <f>ROUND(I884*H884,2)</f>
        <v>0</v>
      </c>
      <c r="K884" s="235"/>
      <c r="L884" s="45"/>
      <c r="M884" s="236" t="s">
        <v>1</v>
      </c>
      <c r="N884" s="237" t="s">
        <v>43</v>
      </c>
      <c r="O884" s="92"/>
      <c r="P884" s="238">
        <f>O884*H884</f>
        <v>0</v>
      </c>
      <c r="Q884" s="238">
        <v>0.037179999999999998</v>
      </c>
      <c r="R884" s="238">
        <f>Q884*H884</f>
        <v>1.3652495999999998</v>
      </c>
      <c r="S884" s="238">
        <v>0</v>
      </c>
      <c r="T884" s="239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0" t="s">
        <v>278</v>
      </c>
      <c r="AT884" s="240" t="s">
        <v>183</v>
      </c>
      <c r="AU884" s="240" t="s">
        <v>86</v>
      </c>
      <c r="AY884" s="18" t="s">
        <v>181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8" t="s">
        <v>84</v>
      </c>
      <c r="BK884" s="241">
        <f>ROUND(I884*H884,2)</f>
        <v>0</v>
      </c>
      <c r="BL884" s="18" t="s">
        <v>278</v>
      </c>
      <c r="BM884" s="240" t="s">
        <v>1156</v>
      </c>
    </row>
    <row r="885" s="14" customFormat="1">
      <c r="A885" s="14"/>
      <c r="B885" s="254"/>
      <c r="C885" s="255"/>
      <c r="D885" s="244" t="s">
        <v>189</v>
      </c>
      <c r="E885" s="256" t="s">
        <v>1</v>
      </c>
      <c r="F885" s="257" t="s">
        <v>793</v>
      </c>
      <c r="G885" s="255"/>
      <c r="H885" s="256" t="s">
        <v>1</v>
      </c>
      <c r="I885" s="258"/>
      <c r="J885" s="255"/>
      <c r="K885" s="255"/>
      <c r="L885" s="259"/>
      <c r="M885" s="260"/>
      <c r="N885" s="261"/>
      <c r="O885" s="261"/>
      <c r="P885" s="261"/>
      <c r="Q885" s="261"/>
      <c r="R885" s="261"/>
      <c r="S885" s="261"/>
      <c r="T885" s="26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3" t="s">
        <v>189</v>
      </c>
      <c r="AU885" s="263" t="s">
        <v>86</v>
      </c>
      <c r="AV885" s="14" t="s">
        <v>84</v>
      </c>
      <c r="AW885" s="14" t="s">
        <v>33</v>
      </c>
      <c r="AX885" s="14" t="s">
        <v>78</v>
      </c>
      <c r="AY885" s="263" t="s">
        <v>181</v>
      </c>
    </row>
    <row r="886" s="13" customFormat="1">
      <c r="A886" s="13"/>
      <c r="B886" s="242"/>
      <c r="C886" s="243"/>
      <c r="D886" s="244" t="s">
        <v>189</v>
      </c>
      <c r="E886" s="245" t="s">
        <v>1</v>
      </c>
      <c r="F886" s="246" t="s">
        <v>1157</v>
      </c>
      <c r="G886" s="243"/>
      <c r="H886" s="247">
        <v>36.719999999999999</v>
      </c>
      <c r="I886" s="248"/>
      <c r="J886" s="243"/>
      <c r="K886" s="243"/>
      <c r="L886" s="249"/>
      <c r="M886" s="250"/>
      <c r="N886" s="251"/>
      <c r="O886" s="251"/>
      <c r="P886" s="251"/>
      <c r="Q886" s="251"/>
      <c r="R886" s="251"/>
      <c r="S886" s="251"/>
      <c r="T886" s="25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3" t="s">
        <v>189</v>
      </c>
      <c r="AU886" s="253" t="s">
        <v>86</v>
      </c>
      <c r="AV886" s="13" t="s">
        <v>86</v>
      </c>
      <c r="AW886" s="13" t="s">
        <v>33</v>
      </c>
      <c r="AX886" s="13" t="s">
        <v>84</v>
      </c>
      <c r="AY886" s="253" t="s">
        <v>181</v>
      </c>
    </row>
    <row r="887" s="2" customFormat="1" ht="16.5" customHeight="1">
      <c r="A887" s="39"/>
      <c r="B887" s="40"/>
      <c r="C887" s="228" t="s">
        <v>1158</v>
      </c>
      <c r="D887" s="228" t="s">
        <v>183</v>
      </c>
      <c r="E887" s="229" t="s">
        <v>1159</v>
      </c>
      <c r="F887" s="230" t="s">
        <v>1160</v>
      </c>
      <c r="G887" s="231" t="s">
        <v>193</v>
      </c>
      <c r="H887" s="232">
        <v>2.2130000000000001</v>
      </c>
      <c r="I887" s="233"/>
      <c r="J887" s="234">
        <f>ROUND(I887*H887,2)</f>
        <v>0</v>
      </c>
      <c r="K887" s="235"/>
      <c r="L887" s="45"/>
      <c r="M887" s="236" t="s">
        <v>1</v>
      </c>
      <c r="N887" s="237" t="s">
        <v>43</v>
      </c>
      <c r="O887" s="92"/>
      <c r="P887" s="238">
        <f>O887*H887</f>
        <v>0</v>
      </c>
      <c r="Q887" s="238">
        <v>0.00281</v>
      </c>
      <c r="R887" s="238">
        <f>Q887*H887</f>
        <v>0.0062185299999999999</v>
      </c>
      <c r="S887" s="238">
        <v>0</v>
      </c>
      <c r="T887" s="239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0" t="s">
        <v>278</v>
      </c>
      <c r="AT887" s="240" t="s">
        <v>183</v>
      </c>
      <c r="AU887" s="240" t="s">
        <v>86</v>
      </c>
      <c r="AY887" s="18" t="s">
        <v>181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8" t="s">
        <v>84</v>
      </c>
      <c r="BK887" s="241">
        <f>ROUND(I887*H887,2)</f>
        <v>0</v>
      </c>
      <c r="BL887" s="18" t="s">
        <v>278</v>
      </c>
      <c r="BM887" s="240" t="s">
        <v>1161</v>
      </c>
    </row>
    <row r="888" s="14" customFormat="1">
      <c r="A888" s="14"/>
      <c r="B888" s="254"/>
      <c r="C888" s="255"/>
      <c r="D888" s="244" t="s">
        <v>189</v>
      </c>
      <c r="E888" s="256" t="s">
        <v>1</v>
      </c>
      <c r="F888" s="257" t="s">
        <v>1151</v>
      </c>
      <c r="G888" s="255"/>
      <c r="H888" s="256" t="s">
        <v>1</v>
      </c>
      <c r="I888" s="258"/>
      <c r="J888" s="255"/>
      <c r="K888" s="255"/>
      <c r="L888" s="259"/>
      <c r="M888" s="260"/>
      <c r="N888" s="261"/>
      <c r="O888" s="261"/>
      <c r="P888" s="261"/>
      <c r="Q888" s="261"/>
      <c r="R888" s="261"/>
      <c r="S888" s="261"/>
      <c r="T888" s="26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3" t="s">
        <v>189</v>
      </c>
      <c r="AU888" s="263" t="s">
        <v>86</v>
      </c>
      <c r="AV888" s="14" t="s">
        <v>84</v>
      </c>
      <c r="AW888" s="14" t="s">
        <v>33</v>
      </c>
      <c r="AX888" s="14" t="s">
        <v>78</v>
      </c>
      <c r="AY888" s="263" t="s">
        <v>181</v>
      </c>
    </row>
    <row r="889" s="13" customFormat="1">
      <c r="A889" s="13"/>
      <c r="B889" s="242"/>
      <c r="C889" s="243"/>
      <c r="D889" s="244" t="s">
        <v>189</v>
      </c>
      <c r="E889" s="245" t="s">
        <v>1</v>
      </c>
      <c r="F889" s="246" t="s">
        <v>1162</v>
      </c>
      <c r="G889" s="243"/>
      <c r="H889" s="247">
        <v>1.3320000000000001</v>
      </c>
      <c r="I889" s="248"/>
      <c r="J889" s="243"/>
      <c r="K889" s="243"/>
      <c r="L889" s="249"/>
      <c r="M889" s="250"/>
      <c r="N889" s="251"/>
      <c r="O889" s="251"/>
      <c r="P889" s="251"/>
      <c r="Q889" s="251"/>
      <c r="R889" s="251"/>
      <c r="S889" s="251"/>
      <c r="T889" s="25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3" t="s">
        <v>189</v>
      </c>
      <c r="AU889" s="253" t="s">
        <v>86</v>
      </c>
      <c r="AV889" s="13" t="s">
        <v>86</v>
      </c>
      <c r="AW889" s="13" t="s">
        <v>33</v>
      </c>
      <c r="AX889" s="13" t="s">
        <v>78</v>
      </c>
      <c r="AY889" s="253" t="s">
        <v>181</v>
      </c>
    </row>
    <row r="890" s="14" customFormat="1">
      <c r="A890" s="14"/>
      <c r="B890" s="254"/>
      <c r="C890" s="255"/>
      <c r="D890" s="244" t="s">
        <v>189</v>
      </c>
      <c r="E890" s="256" t="s">
        <v>1</v>
      </c>
      <c r="F890" s="257" t="s">
        <v>793</v>
      </c>
      <c r="G890" s="255"/>
      <c r="H890" s="256" t="s">
        <v>1</v>
      </c>
      <c r="I890" s="258"/>
      <c r="J890" s="255"/>
      <c r="K890" s="255"/>
      <c r="L890" s="259"/>
      <c r="M890" s="260"/>
      <c r="N890" s="261"/>
      <c r="O890" s="261"/>
      <c r="P890" s="261"/>
      <c r="Q890" s="261"/>
      <c r="R890" s="261"/>
      <c r="S890" s="261"/>
      <c r="T890" s="26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3" t="s">
        <v>189</v>
      </c>
      <c r="AU890" s="263" t="s">
        <v>86</v>
      </c>
      <c r="AV890" s="14" t="s">
        <v>84</v>
      </c>
      <c r="AW890" s="14" t="s">
        <v>33</v>
      </c>
      <c r="AX890" s="14" t="s">
        <v>78</v>
      </c>
      <c r="AY890" s="263" t="s">
        <v>181</v>
      </c>
    </row>
    <row r="891" s="13" customFormat="1">
      <c r="A891" s="13"/>
      <c r="B891" s="242"/>
      <c r="C891" s="243"/>
      <c r="D891" s="244" t="s">
        <v>189</v>
      </c>
      <c r="E891" s="245" t="s">
        <v>1</v>
      </c>
      <c r="F891" s="246" t="s">
        <v>1163</v>
      </c>
      <c r="G891" s="243"/>
      <c r="H891" s="247">
        <v>0.88100000000000001</v>
      </c>
      <c r="I891" s="248"/>
      <c r="J891" s="243"/>
      <c r="K891" s="243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189</v>
      </c>
      <c r="AU891" s="253" t="s">
        <v>86</v>
      </c>
      <c r="AV891" s="13" t="s">
        <v>86</v>
      </c>
      <c r="AW891" s="13" t="s">
        <v>33</v>
      </c>
      <c r="AX891" s="13" t="s">
        <v>78</v>
      </c>
      <c r="AY891" s="253" t="s">
        <v>181</v>
      </c>
    </row>
    <row r="892" s="15" customFormat="1">
      <c r="A892" s="15"/>
      <c r="B892" s="264"/>
      <c r="C892" s="265"/>
      <c r="D892" s="244" t="s">
        <v>189</v>
      </c>
      <c r="E892" s="266" t="s">
        <v>1</v>
      </c>
      <c r="F892" s="267" t="s">
        <v>206</v>
      </c>
      <c r="G892" s="265"/>
      <c r="H892" s="268">
        <v>2.2130000000000001</v>
      </c>
      <c r="I892" s="269"/>
      <c r="J892" s="265"/>
      <c r="K892" s="265"/>
      <c r="L892" s="270"/>
      <c r="M892" s="271"/>
      <c r="N892" s="272"/>
      <c r="O892" s="272"/>
      <c r="P892" s="272"/>
      <c r="Q892" s="272"/>
      <c r="R892" s="272"/>
      <c r="S892" s="272"/>
      <c r="T892" s="273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4" t="s">
        <v>189</v>
      </c>
      <c r="AU892" s="274" t="s">
        <v>86</v>
      </c>
      <c r="AV892" s="15" t="s">
        <v>187</v>
      </c>
      <c r="AW892" s="15" t="s">
        <v>33</v>
      </c>
      <c r="AX892" s="15" t="s">
        <v>84</v>
      </c>
      <c r="AY892" s="274" t="s">
        <v>181</v>
      </c>
    </row>
    <row r="893" s="2" customFormat="1" ht="37.8" customHeight="1">
      <c r="A893" s="39"/>
      <c r="B893" s="40"/>
      <c r="C893" s="228" t="s">
        <v>1164</v>
      </c>
      <c r="D893" s="228" t="s">
        <v>183</v>
      </c>
      <c r="E893" s="229" t="s">
        <v>1165</v>
      </c>
      <c r="F893" s="230" t="s">
        <v>1166</v>
      </c>
      <c r="G893" s="231" t="s">
        <v>247</v>
      </c>
      <c r="H893" s="232">
        <v>22.800000000000001</v>
      </c>
      <c r="I893" s="233"/>
      <c r="J893" s="234">
        <f>ROUND(I893*H893,2)</f>
        <v>0</v>
      </c>
      <c r="K893" s="235"/>
      <c r="L893" s="45"/>
      <c r="M893" s="236" t="s">
        <v>1</v>
      </c>
      <c r="N893" s="237" t="s">
        <v>43</v>
      </c>
      <c r="O893" s="92"/>
      <c r="P893" s="238">
        <f>O893*H893</f>
        <v>0</v>
      </c>
      <c r="Q893" s="238">
        <v>0</v>
      </c>
      <c r="R893" s="238">
        <f>Q893*H893</f>
        <v>0</v>
      </c>
      <c r="S893" s="238">
        <v>0</v>
      </c>
      <c r="T893" s="239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0" t="s">
        <v>278</v>
      </c>
      <c r="AT893" s="240" t="s">
        <v>183</v>
      </c>
      <c r="AU893" s="240" t="s">
        <v>86</v>
      </c>
      <c r="AY893" s="18" t="s">
        <v>181</v>
      </c>
      <c r="BE893" s="241">
        <f>IF(N893="základní",J893,0)</f>
        <v>0</v>
      </c>
      <c r="BF893" s="241">
        <f>IF(N893="snížená",J893,0)</f>
        <v>0</v>
      </c>
      <c r="BG893" s="241">
        <f>IF(N893="zákl. přenesená",J893,0)</f>
        <v>0</v>
      </c>
      <c r="BH893" s="241">
        <f>IF(N893="sníž. přenesená",J893,0)</f>
        <v>0</v>
      </c>
      <c r="BI893" s="241">
        <f>IF(N893="nulová",J893,0)</f>
        <v>0</v>
      </c>
      <c r="BJ893" s="18" t="s">
        <v>84</v>
      </c>
      <c r="BK893" s="241">
        <f>ROUND(I893*H893,2)</f>
        <v>0</v>
      </c>
      <c r="BL893" s="18" t="s">
        <v>278</v>
      </c>
      <c r="BM893" s="240" t="s">
        <v>1167</v>
      </c>
    </row>
    <row r="894" s="13" customFormat="1">
      <c r="A894" s="13"/>
      <c r="B894" s="242"/>
      <c r="C894" s="243"/>
      <c r="D894" s="244" t="s">
        <v>189</v>
      </c>
      <c r="E894" s="245" t="s">
        <v>1</v>
      </c>
      <c r="F894" s="246" t="s">
        <v>1168</v>
      </c>
      <c r="G894" s="243"/>
      <c r="H894" s="247">
        <v>22.800000000000001</v>
      </c>
      <c r="I894" s="248"/>
      <c r="J894" s="243"/>
      <c r="K894" s="243"/>
      <c r="L894" s="249"/>
      <c r="M894" s="250"/>
      <c r="N894" s="251"/>
      <c r="O894" s="251"/>
      <c r="P894" s="251"/>
      <c r="Q894" s="251"/>
      <c r="R894" s="251"/>
      <c r="S894" s="251"/>
      <c r="T894" s="25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3" t="s">
        <v>189</v>
      </c>
      <c r="AU894" s="253" t="s">
        <v>86</v>
      </c>
      <c r="AV894" s="13" t="s">
        <v>86</v>
      </c>
      <c r="AW894" s="13" t="s">
        <v>33</v>
      </c>
      <c r="AX894" s="13" t="s">
        <v>84</v>
      </c>
      <c r="AY894" s="253" t="s">
        <v>181</v>
      </c>
    </row>
    <row r="895" s="2" customFormat="1" ht="16.5" customHeight="1">
      <c r="A895" s="39"/>
      <c r="B895" s="40"/>
      <c r="C895" s="228" t="s">
        <v>1169</v>
      </c>
      <c r="D895" s="228" t="s">
        <v>183</v>
      </c>
      <c r="E895" s="229" t="s">
        <v>1170</v>
      </c>
      <c r="F895" s="230" t="s">
        <v>1171</v>
      </c>
      <c r="G895" s="231" t="s">
        <v>783</v>
      </c>
      <c r="H895" s="286"/>
      <c r="I895" s="233"/>
      <c r="J895" s="234">
        <f>ROUND(I895*H895,2)</f>
        <v>0</v>
      </c>
      <c r="K895" s="235"/>
      <c r="L895" s="45"/>
      <c r="M895" s="236" t="s">
        <v>1</v>
      </c>
      <c r="N895" s="237" t="s">
        <v>43</v>
      </c>
      <c r="O895" s="92"/>
      <c r="P895" s="238">
        <f>O895*H895</f>
        <v>0</v>
      </c>
      <c r="Q895" s="238">
        <v>0</v>
      </c>
      <c r="R895" s="238">
        <f>Q895*H895</f>
        <v>0</v>
      </c>
      <c r="S895" s="238">
        <v>0</v>
      </c>
      <c r="T895" s="239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0" t="s">
        <v>278</v>
      </c>
      <c r="AT895" s="240" t="s">
        <v>183</v>
      </c>
      <c r="AU895" s="240" t="s">
        <v>86</v>
      </c>
      <c r="AY895" s="18" t="s">
        <v>181</v>
      </c>
      <c r="BE895" s="241">
        <f>IF(N895="základní",J895,0)</f>
        <v>0</v>
      </c>
      <c r="BF895" s="241">
        <f>IF(N895="snížená",J895,0)</f>
        <v>0</v>
      </c>
      <c r="BG895" s="241">
        <f>IF(N895="zákl. přenesená",J895,0)</f>
        <v>0</v>
      </c>
      <c r="BH895" s="241">
        <f>IF(N895="sníž. přenesená",J895,0)</f>
        <v>0</v>
      </c>
      <c r="BI895" s="241">
        <f>IF(N895="nulová",J895,0)</f>
        <v>0</v>
      </c>
      <c r="BJ895" s="18" t="s">
        <v>84</v>
      </c>
      <c r="BK895" s="241">
        <f>ROUND(I895*H895,2)</f>
        <v>0</v>
      </c>
      <c r="BL895" s="18" t="s">
        <v>278</v>
      </c>
      <c r="BM895" s="240" t="s">
        <v>1172</v>
      </c>
    </row>
    <row r="896" s="12" customFormat="1" ht="22.8" customHeight="1">
      <c r="A896" s="12"/>
      <c r="B896" s="212"/>
      <c r="C896" s="213"/>
      <c r="D896" s="214" t="s">
        <v>77</v>
      </c>
      <c r="E896" s="226" t="s">
        <v>1173</v>
      </c>
      <c r="F896" s="226" t="s">
        <v>1174</v>
      </c>
      <c r="G896" s="213"/>
      <c r="H896" s="213"/>
      <c r="I896" s="216"/>
      <c r="J896" s="227">
        <f>BK896</f>
        <v>0</v>
      </c>
      <c r="K896" s="213"/>
      <c r="L896" s="218"/>
      <c r="M896" s="219"/>
      <c r="N896" s="220"/>
      <c r="O896" s="220"/>
      <c r="P896" s="221">
        <f>SUM(P897:P968)</f>
        <v>0</v>
      </c>
      <c r="Q896" s="220"/>
      <c r="R896" s="221">
        <f>SUM(R897:R968)</f>
        <v>7.3327216200000009</v>
      </c>
      <c r="S896" s="220"/>
      <c r="T896" s="222">
        <f>SUM(T897:T968)</f>
        <v>0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223" t="s">
        <v>86</v>
      </c>
      <c r="AT896" s="224" t="s">
        <v>77</v>
      </c>
      <c r="AU896" s="224" t="s">
        <v>84</v>
      </c>
      <c r="AY896" s="223" t="s">
        <v>181</v>
      </c>
      <c r="BK896" s="225">
        <f>SUM(BK897:BK968)</f>
        <v>0</v>
      </c>
    </row>
    <row r="897" s="2" customFormat="1" ht="24.15" customHeight="1">
      <c r="A897" s="39"/>
      <c r="B897" s="40"/>
      <c r="C897" s="228" t="s">
        <v>1175</v>
      </c>
      <c r="D897" s="228" t="s">
        <v>183</v>
      </c>
      <c r="E897" s="229" t="s">
        <v>1176</v>
      </c>
      <c r="F897" s="230" t="s">
        <v>1177</v>
      </c>
      <c r="G897" s="231" t="s">
        <v>186</v>
      </c>
      <c r="H897" s="232">
        <v>7.3019999999999996</v>
      </c>
      <c r="I897" s="233"/>
      <c r="J897" s="234">
        <f>ROUND(I897*H897,2)</f>
        <v>0</v>
      </c>
      <c r="K897" s="235"/>
      <c r="L897" s="45"/>
      <c r="M897" s="236" t="s">
        <v>1</v>
      </c>
      <c r="N897" s="237" t="s">
        <v>43</v>
      </c>
      <c r="O897" s="92"/>
      <c r="P897" s="238">
        <f>O897*H897</f>
        <v>0</v>
      </c>
      <c r="Q897" s="238">
        <v>0.025510000000000001</v>
      </c>
      <c r="R897" s="238">
        <f>Q897*H897</f>
        <v>0.18627402000000001</v>
      </c>
      <c r="S897" s="238">
        <v>0</v>
      </c>
      <c r="T897" s="239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0" t="s">
        <v>278</v>
      </c>
      <c r="AT897" s="240" t="s">
        <v>183</v>
      </c>
      <c r="AU897" s="240" t="s">
        <v>86</v>
      </c>
      <c r="AY897" s="18" t="s">
        <v>181</v>
      </c>
      <c r="BE897" s="241">
        <f>IF(N897="základní",J897,0)</f>
        <v>0</v>
      </c>
      <c r="BF897" s="241">
        <f>IF(N897="snížená",J897,0)</f>
        <v>0</v>
      </c>
      <c r="BG897" s="241">
        <f>IF(N897="zákl. přenesená",J897,0)</f>
        <v>0</v>
      </c>
      <c r="BH897" s="241">
        <f>IF(N897="sníž. přenesená",J897,0)</f>
        <v>0</v>
      </c>
      <c r="BI897" s="241">
        <f>IF(N897="nulová",J897,0)</f>
        <v>0</v>
      </c>
      <c r="BJ897" s="18" t="s">
        <v>84</v>
      </c>
      <c r="BK897" s="241">
        <f>ROUND(I897*H897,2)</f>
        <v>0</v>
      </c>
      <c r="BL897" s="18" t="s">
        <v>278</v>
      </c>
      <c r="BM897" s="240" t="s">
        <v>1178</v>
      </c>
    </row>
    <row r="898" s="14" customFormat="1">
      <c r="A898" s="14"/>
      <c r="B898" s="254"/>
      <c r="C898" s="255"/>
      <c r="D898" s="244" t="s">
        <v>189</v>
      </c>
      <c r="E898" s="256" t="s">
        <v>1</v>
      </c>
      <c r="F898" s="257" t="s">
        <v>1179</v>
      </c>
      <c r="G898" s="255"/>
      <c r="H898" s="256" t="s">
        <v>1</v>
      </c>
      <c r="I898" s="258"/>
      <c r="J898" s="255"/>
      <c r="K898" s="255"/>
      <c r="L898" s="259"/>
      <c r="M898" s="260"/>
      <c r="N898" s="261"/>
      <c r="O898" s="261"/>
      <c r="P898" s="261"/>
      <c r="Q898" s="261"/>
      <c r="R898" s="261"/>
      <c r="S898" s="261"/>
      <c r="T898" s="26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3" t="s">
        <v>189</v>
      </c>
      <c r="AU898" s="263" t="s">
        <v>86</v>
      </c>
      <c r="AV898" s="14" t="s">
        <v>84</v>
      </c>
      <c r="AW898" s="14" t="s">
        <v>33</v>
      </c>
      <c r="AX898" s="14" t="s">
        <v>78</v>
      </c>
      <c r="AY898" s="263" t="s">
        <v>181</v>
      </c>
    </row>
    <row r="899" s="13" customFormat="1">
      <c r="A899" s="13"/>
      <c r="B899" s="242"/>
      <c r="C899" s="243"/>
      <c r="D899" s="244" t="s">
        <v>189</v>
      </c>
      <c r="E899" s="245" t="s">
        <v>1</v>
      </c>
      <c r="F899" s="246" t="s">
        <v>1180</v>
      </c>
      <c r="G899" s="243"/>
      <c r="H899" s="247">
        <v>7.3019999999999996</v>
      </c>
      <c r="I899" s="248"/>
      <c r="J899" s="243"/>
      <c r="K899" s="243"/>
      <c r="L899" s="249"/>
      <c r="M899" s="250"/>
      <c r="N899" s="251"/>
      <c r="O899" s="251"/>
      <c r="P899" s="251"/>
      <c r="Q899" s="251"/>
      <c r="R899" s="251"/>
      <c r="S899" s="251"/>
      <c r="T899" s="25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3" t="s">
        <v>189</v>
      </c>
      <c r="AU899" s="253" t="s">
        <v>86</v>
      </c>
      <c r="AV899" s="13" t="s">
        <v>86</v>
      </c>
      <c r="AW899" s="13" t="s">
        <v>33</v>
      </c>
      <c r="AX899" s="13" t="s">
        <v>84</v>
      </c>
      <c r="AY899" s="253" t="s">
        <v>181</v>
      </c>
    </row>
    <row r="900" s="2" customFormat="1" ht="24.15" customHeight="1">
      <c r="A900" s="39"/>
      <c r="B900" s="40"/>
      <c r="C900" s="228" t="s">
        <v>1181</v>
      </c>
      <c r="D900" s="228" t="s">
        <v>183</v>
      </c>
      <c r="E900" s="229" t="s">
        <v>1182</v>
      </c>
      <c r="F900" s="230" t="s">
        <v>1183</v>
      </c>
      <c r="G900" s="231" t="s">
        <v>186</v>
      </c>
      <c r="H900" s="232">
        <v>8.0869999999999997</v>
      </c>
      <c r="I900" s="233"/>
      <c r="J900" s="234">
        <f>ROUND(I900*H900,2)</f>
        <v>0</v>
      </c>
      <c r="K900" s="235"/>
      <c r="L900" s="45"/>
      <c r="M900" s="236" t="s">
        <v>1</v>
      </c>
      <c r="N900" s="237" t="s">
        <v>43</v>
      </c>
      <c r="O900" s="92"/>
      <c r="P900" s="238">
        <f>O900*H900</f>
        <v>0</v>
      </c>
      <c r="Q900" s="238">
        <v>0.058500000000000003</v>
      </c>
      <c r="R900" s="238">
        <f>Q900*H900</f>
        <v>0.4730895</v>
      </c>
      <c r="S900" s="238">
        <v>0</v>
      </c>
      <c r="T900" s="239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0" t="s">
        <v>278</v>
      </c>
      <c r="AT900" s="240" t="s">
        <v>183</v>
      </c>
      <c r="AU900" s="240" t="s">
        <v>86</v>
      </c>
      <c r="AY900" s="18" t="s">
        <v>181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8" t="s">
        <v>84</v>
      </c>
      <c r="BK900" s="241">
        <f>ROUND(I900*H900,2)</f>
        <v>0</v>
      </c>
      <c r="BL900" s="18" t="s">
        <v>278</v>
      </c>
      <c r="BM900" s="240" t="s">
        <v>1184</v>
      </c>
    </row>
    <row r="901" s="14" customFormat="1">
      <c r="A901" s="14"/>
      <c r="B901" s="254"/>
      <c r="C901" s="255"/>
      <c r="D901" s="244" t="s">
        <v>189</v>
      </c>
      <c r="E901" s="256" t="s">
        <v>1</v>
      </c>
      <c r="F901" s="257" t="s">
        <v>1185</v>
      </c>
      <c r="G901" s="255"/>
      <c r="H901" s="256" t="s">
        <v>1</v>
      </c>
      <c r="I901" s="258"/>
      <c r="J901" s="255"/>
      <c r="K901" s="255"/>
      <c r="L901" s="259"/>
      <c r="M901" s="260"/>
      <c r="N901" s="261"/>
      <c r="O901" s="261"/>
      <c r="P901" s="261"/>
      <c r="Q901" s="261"/>
      <c r="R901" s="261"/>
      <c r="S901" s="261"/>
      <c r="T901" s="26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3" t="s">
        <v>189</v>
      </c>
      <c r="AU901" s="263" t="s">
        <v>86</v>
      </c>
      <c r="AV901" s="14" t="s">
        <v>84</v>
      </c>
      <c r="AW901" s="14" t="s">
        <v>33</v>
      </c>
      <c r="AX901" s="14" t="s">
        <v>78</v>
      </c>
      <c r="AY901" s="263" t="s">
        <v>181</v>
      </c>
    </row>
    <row r="902" s="13" customFormat="1">
      <c r="A902" s="13"/>
      <c r="B902" s="242"/>
      <c r="C902" s="243"/>
      <c r="D902" s="244" t="s">
        <v>189</v>
      </c>
      <c r="E902" s="245" t="s">
        <v>1</v>
      </c>
      <c r="F902" s="246" t="s">
        <v>1186</v>
      </c>
      <c r="G902" s="243"/>
      <c r="H902" s="247">
        <v>4.9909999999999997</v>
      </c>
      <c r="I902" s="248"/>
      <c r="J902" s="243"/>
      <c r="K902" s="243"/>
      <c r="L902" s="249"/>
      <c r="M902" s="250"/>
      <c r="N902" s="251"/>
      <c r="O902" s="251"/>
      <c r="P902" s="251"/>
      <c r="Q902" s="251"/>
      <c r="R902" s="251"/>
      <c r="S902" s="251"/>
      <c r="T902" s="25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3" t="s">
        <v>189</v>
      </c>
      <c r="AU902" s="253" t="s">
        <v>86</v>
      </c>
      <c r="AV902" s="13" t="s">
        <v>86</v>
      </c>
      <c r="AW902" s="13" t="s">
        <v>33</v>
      </c>
      <c r="AX902" s="13" t="s">
        <v>78</v>
      </c>
      <c r="AY902" s="253" t="s">
        <v>181</v>
      </c>
    </row>
    <row r="903" s="13" customFormat="1">
      <c r="A903" s="13"/>
      <c r="B903" s="242"/>
      <c r="C903" s="243"/>
      <c r="D903" s="244" t="s">
        <v>189</v>
      </c>
      <c r="E903" s="245" t="s">
        <v>1</v>
      </c>
      <c r="F903" s="246" t="s">
        <v>1187</v>
      </c>
      <c r="G903" s="243"/>
      <c r="H903" s="247">
        <v>3.0960000000000001</v>
      </c>
      <c r="I903" s="248"/>
      <c r="J903" s="243"/>
      <c r="K903" s="243"/>
      <c r="L903" s="249"/>
      <c r="M903" s="250"/>
      <c r="N903" s="251"/>
      <c r="O903" s="251"/>
      <c r="P903" s="251"/>
      <c r="Q903" s="251"/>
      <c r="R903" s="251"/>
      <c r="S903" s="251"/>
      <c r="T903" s="25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3" t="s">
        <v>189</v>
      </c>
      <c r="AU903" s="253" t="s">
        <v>86</v>
      </c>
      <c r="AV903" s="13" t="s">
        <v>86</v>
      </c>
      <c r="AW903" s="13" t="s">
        <v>33</v>
      </c>
      <c r="AX903" s="13" t="s">
        <v>78</v>
      </c>
      <c r="AY903" s="253" t="s">
        <v>181</v>
      </c>
    </row>
    <row r="904" s="15" customFormat="1">
      <c r="A904" s="15"/>
      <c r="B904" s="264"/>
      <c r="C904" s="265"/>
      <c r="D904" s="244" t="s">
        <v>189</v>
      </c>
      <c r="E904" s="266" t="s">
        <v>1</v>
      </c>
      <c r="F904" s="267" t="s">
        <v>206</v>
      </c>
      <c r="G904" s="265"/>
      <c r="H904" s="268">
        <v>8.0869999999999997</v>
      </c>
      <c r="I904" s="269"/>
      <c r="J904" s="265"/>
      <c r="K904" s="265"/>
      <c r="L904" s="270"/>
      <c r="M904" s="271"/>
      <c r="N904" s="272"/>
      <c r="O904" s="272"/>
      <c r="P904" s="272"/>
      <c r="Q904" s="272"/>
      <c r="R904" s="272"/>
      <c r="S904" s="272"/>
      <c r="T904" s="273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74" t="s">
        <v>189</v>
      </c>
      <c r="AU904" s="274" t="s">
        <v>86</v>
      </c>
      <c r="AV904" s="15" t="s">
        <v>187</v>
      </c>
      <c r="AW904" s="15" t="s">
        <v>33</v>
      </c>
      <c r="AX904" s="15" t="s">
        <v>84</v>
      </c>
      <c r="AY904" s="274" t="s">
        <v>181</v>
      </c>
    </row>
    <row r="905" s="2" customFormat="1" ht="24.15" customHeight="1">
      <c r="A905" s="39"/>
      <c r="B905" s="40"/>
      <c r="C905" s="228" t="s">
        <v>1188</v>
      </c>
      <c r="D905" s="228" t="s">
        <v>183</v>
      </c>
      <c r="E905" s="229" t="s">
        <v>1189</v>
      </c>
      <c r="F905" s="230" t="s">
        <v>1190</v>
      </c>
      <c r="G905" s="231" t="s">
        <v>186</v>
      </c>
      <c r="H905" s="232">
        <v>9.1289999999999996</v>
      </c>
      <c r="I905" s="233"/>
      <c r="J905" s="234">
        <f>ROUND(I905*H905,2)</f>
        <v>0</v>
      </c>
      <c r="K905" s="235"/>
      <c r="L905" s="45"/>
      <c r="M905" s="236" t="s">
        <v>1</v>
      </c>
      <c r="N905" s="237" t="s">
        <v>43</v>
      </c>
      <c r="O905" s="92"/>
      <c r="P905" s="238">
        <f>O905*H905</f>
        <v>0</v>
      </c>
      <c r="Q905" s="238">
        <v>0.058500000000000003</v>
      </c>
      <c r="R905" s="238">
        <f>Q905*H905</f>
        <v>0.53404649999999998</v>
      </c>
      <c r="S905" s="238">
        <v>0</v>
      </c>
      <c r="T905" s="239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0" t="s">
        <v>278</v>
      </c>
      <c r="AT905" s="240" t="s">
        <v>183</v>
      </c>
      <c r="AU905" s="240" t="s">
        <v>86</v>
      </c>
      <c r="AY905" s="18" t="s">
        <v>181</v>
      </c>
      <c r="BE905" s="241">
        <f>IF(N905="základní",J905,0)</f>
        <v>0</v>
      </c>
      <c r="BF905" s="241">
        <f>IF(N905="snížená",J905,0)</f>
        <v>0</v>
      </c>
      <c r="BG905" s="241">
        <f>IF(N905="zákl. přenesená",J905,0)</f>
        <v>0</v>
      </c>
      <c r="BH905" s="241">
        <f>IF(N905="sníž. přenesená",J905,0)</f>
        <v>0</v>
      </c>
      <c r="BI905" s="241">
        <f>IF(N905="nulová",J905,0)</f>
        <v>0</v>
      </c>
      <c r="BJ905" s="18" t="s">
        <v>84</v>
      </c>
      <c r="BK905" s="241">
        <f>ROUND(I905*H905,2)</f>
        <v>0</v>
      </c>
      <c r="BL905" s="18" t="s">
        <v>278</v>
      </c>
      <c r="BM905" s="240" t="s">
        <v>1191</v>
      </c>
    </row>
    <row r="906" s="14" customFormat="1">
      <c r="A906" s="14"/>
      <c r="B906" s="254"/>
      <c r="C906" s="255"/>
      <c r="D906" s="244" t="s">
        <v>189</v>
      </c>
      <c r="E906" s="256" t="s">
        <v>1</v>
      </c>
      <c r="F906" s="257" t="s">
        <v>1192</v>
      </c>
      <c r="G906" s="255"/>
      <c r="H906" s="256" t="s">
        <v>1</v>
      </c>
      <c r="I906" s="258"/>
      <c r="J906" s="255"/>
      <c r="K906" s="255"/>
      <c r="L906" s="259"/>
      <c r="M906" s="260"/>
      <c r="N906" s="261"/>
      <c r="O906" s="261"/>
      <c r="P906" s="261"/>
      <c r="Q906" s="261"/>
      <c r="R906" s="261"/>
      <c r="S906" s="261"/>
      <c r="T906" s="26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3" t="s">
        <v>189</v>
      </c>
      <c r="AU906" s="263" t="s">
        <v>86</v>
      </c>
      <c r="AV906" s="14" t="s">
        <v>84</v>
      </c>
      <c r="AW906" s="14" t="s">
        <v>33</v>
      </c>
      <c r="AX906" s="14" t="s">
        <v>78</v>
      </c>
      <c r="AY906" s="263" t="s">
        <v>181</v>
      </c>
    </row>
    <row r="907" s="13" customFormat="1">
      <c r="A907" s="13"/>
      <c r="B907" s="242"/>
      <c r="C907" s="243"/>
      <c r="D907" s="244" t="s">
        <v>189</v>
      </c>
      <c r="E907" s="245" t="s">
        <v>1</v>
      </c>
      <c r="F907" s="246" t="s">
        <v>1193</v>
      </c>
      <c r="G907" s="243"/>
      <c r="H907" s="247">
        <v>9.1289999999999996</v>
      </c>
      <c r="I907" s="248"/>
      <c r="J907" s="243"/>
      <c r="K907" s="243"/>
      <c r="L907" s="249"/>
      <c r="M907" s="250"/>
      <c r="N907" s="251"/>
      <c r="O907" s="251"/>
      <c r="P907" s="251"/>
      <c r="Q907" s="251"/>
      <c r="R907" s="251"/>
      <c r="S907" s="251"/>
      <c r="T907" s="25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3" t="s">
        <v>189</v>
      </c>
      <c r="AU907" s="253" t="s">
        <v>86</v>
      </c>
      <c r="AV907" s="13" t="s">
        <v>86</v>
      </c>
      <c r="AW907" s="13" t="s">
        <v>33</v>
      </c>
      <c r="AX907" s="13" t="s">
        <v>84</v>
      </c>
      <c r="AY907" s="253" t="s">
        <v>181</v>
      </c>
    </row>
    <row r="908" s="2" customFormat="1" ht="24.15" customHeight="1">
      <c r="A908" s="39"/>
      <c r="B908" s="40"/>
      <c r="C908" s="228" t="s">
        <v>1194</v>
      </c>
      <c r="D908" s="228" t="s">
        <v>183</v>
      </c>
      <c r="E908" s="229" t="s">
        <v>1195</v>
      </c>
      <c r="F908" s="230" t="s">
        <v>1196</v>
      </c>
      <c r="G908" s="231" t="s">
        <v>186</v>
      </c>
      <c r="H908" s="232">
        <v>6.2759999999999998</v>
      </c>
      <c r="I908" s="233"/>
      <c r="J908" s="234">
        <f>ROUND(I908*H908,2)</f>
        <v>0</v>
      </c>
      <c r="K908" s="235"/>
      <c r="L908" s="45"/>
      <c r="M908" s="236" t="s">
        <v>1</v>
      </c>
      <c r="N908" s="237" t="s">
        <v>43</v>
      </c>
      <c r="O908" s="92"/>
      <c r="P908" s="238">
        <f>O908*H908</f>
        <v>0</v>
      </c>
      <c r="Q908" s="238">
        <v>0.058500000000000003</v>
      </c>
      <c r="R908" s="238">
        <f>Q908*H908</f>
        <v>0.36714600000000003</v>
      </c>
      <c r="S908" s="238">
        <v>0</v>
      </c>
      <c r="T908" s="239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0" t="s">
        <v>278</v>
      </c>
      <c r="AT908" s="240" t="s">
        <v>183</v>
      </c>
      <c r="AU908" s="240" t="s">
        <v>86</v>
      </c>
      <c r="AY908" s="18" t="s">
        <v>181</v>
      </c>
      <c r="BE908" s="241">
        <f>IF(N908="základní",J908,0)</f>
        <v>0</v>
      </c>
      <c r="BF908" s="241">
        <f>IF(N908="snížená",J908,0)</f>
        <v>0</v>
      </c>
      <c r="BG908" s="241">
        <f>IF(N908="zákl. přenesená",J908,0)</f>
        <v>0</v>
      </c>
      <c r="BH908" s="241">
        <f>IF(N908="sníž. přenesená",J908,0)</f>
        <v>0</v>
      </c>
      <c r="BI908" s="241">
        <f>IF(N908="nulová",J908,0)</f>
        <v>0</v>
      </c>
      <c r="BJ908" s="18" t="s">
        <v>84</v>
      </c>
      <c r="BK908" s="241">
        <f>ROUND(I908*H908,2)</f>
        <v>0</v>
      </c>
      <c r="BL908" s="18" t="s">
        <v>278</v>
      </c>
      <c r="BM908" s="240" t="s">
        <v>1197</v>
      </c>
    </row>
    <row r="909" s="14" customFormat="1">
      <c r="A909" s="14"/>
      <c r="B909" s="254"/>
      <c r="C909" s="255"/>
      <c r="D909" s="244" t="s">
        <v>189</v>
      </c>
      <c r="E909" s="256" t="s">
        <v>1</v>
      </c>
      <c r="F909" s="257" t="s">
        <v>1198</v>
      </c>
      <c r="G909" s="255"/>
      <c r="H909" s="256" t="s">
        <v>1</v>
      </c>
      <c r="I909" s="258"/>
      <c r="J909" s="255"/>
      <c r="K909" s="255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189</v>
      </c>
      <c r="AU909" s="263" t="s">
        <v>86</v>
      </c>
      <c r="AV909" s="14" t="s">
        <v>84</v>
      </c>
      <c r="AW909" s="14" t="s">
        <v>33</v>
      </c>
      <c r="AX909" s="14" t="s">
        <v>78</v>
      </c>
      <c r="AY909" s="263" t="s">
        <v>181</v>
      </c>
    </row>
    <row r="910" s="13" customFormat="1">
      <c r="A910" s="13"/>
      <c r="B910" s="242"/>
      <c r="C910" s="243"/>
      <c r="D910" s="244" t="s">
        <v>189</v>
      </c>
      <c r="E910" s="245" t="s">
        <v>1</v>
      </c>
      <c r="F910" s="246" t="s">
        <v>1199</v>
      </c>
      <c r="G910" s="243"/>
      <c r="H910" s="247">
        <v>6.2759999999999998</v>
      </c>
      <c r="I910" s="248"/>
      <c r="J910" s="243"/>
      <c r="K910" s="243"/>
      <c r="L910" s="249"/>
      <c r="M910" s="250"/>
      <c r="N910" s="251"/>
      <c r="O910" s="251"/>
      <c r="P910" s="251"/>
      <c r="Q910" s="251"/>
      <c r="R910" s="251"/>
      <c r="S910" s="251"/>
      <c r="T910" s="25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3" t="s">
        <v>189</v>
      </c>
      <c r="AU910" s="253" t="s">
        <v>86</v>
      </c>
      <c r="AV910" s="13" t="s">
        <v>86</v>
      </c>
      <c r="AW910" s="13" t="s">
        <v>33</v>
      </c>
      <c r="AX910" s="13" t="s">
        <v>84</v>
      </c>
      <c r="AY910" s="253" t="s">
        <v>181</v>
      </c>
    </row>
    <row r="911" s="2" customFormat="1" ht="24.15" customHeight="1">
      <c r="A911" s="39"/>
      <c r="B911" s="40"/>
      <c r="C911" s="228" t="s">
        <v>1200</v>
      </c>
      <c r="D911" s="228" t="s">
        <v>183</v>
      </c>
      <c r="E911" s="229" t="s">
        <v>1201</v>
      </c>
      <c r="F911" s="230" t="s">
        <v>1202</v>
      </c>
      <c r="G911" s="231" t="s">
        <v>186</v>
      </c>
      <c r="H911" s="232">
        <v>6.2759999999999998</v>
      </c>
      <c r="I911" s="233"/>
      <c r="J911" s="234">
        <f>ROUND(I911*H911,2)</f>
        <v>0</v>
      </c>
      <c r="K911" s="235"/>
      <c r="L911" s="45"/>
      <c r="M911" s="236" t="s">
        <v>1</v>
      </c>
      <c r="N911" s="237" t="s">
        <v>43</v>
      </c>
      <c r="O911" s="92"/>
      <c r="P911" s="238">
        <f>O911*H911</f>
        <v>0</v>
      </c>
      <c r="Q911" s="238">
        <v>0.059909999999999998</v>
      </c>
      <c r="R911" s="238">
        <f>Q911*H911</f>
        <v>0.37599515999999999</v>
      </c>
      <c r="S911" s="238">
        <v>0</v>
      </c>
      <c r="T911" s="239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0" t="s">
        <v>278</v>
      </c>
      <c r="AT911" s="240" t="s">
        <v>183</v>
      </c>
      <c r="AU911" s="240" t="s">
        <v>86</v>
      </c>
      <c r="AY911" s="18" t="s">
        <v>181</v>
      </c>
      <c r="BE911" s="241">
        <f>IF(N911="základní",J911,0)</f>
        <v>0</v>
      </c>
      <c r="BF911" s="241">
        <f>IF(N911="snížená",J911,0)</f>
        <v>0</v>
      </c>
      <c r="BG911" s="241">
        <f>IF(N911="zákl. přenesená",J911,0)</f>
        <v>0</v>
      </c>
      <c r="BH911" s="241">
        <f>IF(N911="sníž. přenesená",J911,0)</f>
        <v>0</v>
      </c>
      <c r="BI911" s="241">
        <f>IF(N911="nulová",J911,0)</f>
        <v>0</v>
      </c>
      <c r="BJ911" s="18" t="s">
        <v>84</v>
      </c>
      <c r="BK911" s="241">
        <f>ROUND(I911*H911,2)</f>
        <v>0</v>
      </c>
      <c r="BL911" s="18" t="s">
        <v>278</v>
      </c>
      <c r="BM911" s="240" t="s">
        <v>1203</v>
      </c>
    </row>
    <row r="912" s="14" customFormat="1">
      <c r="A912" s="14"/>
      <c r="B912" s="254"/>
      <c r="C912" s="255"/>
      <c r="D912" s="244" t="s">
        <v>189</v>
      </c>
      <c r="E912" s="256" t="s">
        <v>1</v>
      </c>
      <c r="F912" s="257" t="s">
        <v>1204</v>
      </c>
      <c r="G912" s="255"/>
      <c r="H912" s="256" t="s">
        <v>1</v>
      </c>
      <c r="I912" s="258"/>
      <c r="J912" s="255"/>
      <c r="K912" s="255"/>
      <c r="L912" s="259"/>
      <c r="M912" s="260"/>
      <c r="N912" s="261"/>
      <c r="O912" s="261"/>
      <c r="P912" s="261"/>
      <c r="Q912" s="261"/>
      <c r="R912" s="261"/>
      <c r="S912" s="261"/>
      <c r="T912" s="26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3" t="s">
        <v>189</v>
      </c>
      <c r="AU912" s="263" t="s">
        <v>86</v>
      </c>
      <c r="AV912" s="14" t="s">
        <v>84</v>
      </c>
      <c r="AW912" s="14" t="s">
        <v>33</v>
      </c>
      <c r="AX912" s="14" t="s">
        <v>78</v>
      </c>
      <c r="AY912" s="263" t="s">
        <v>181</v>
      </c>
    </row>
    <row r="913" s="13" customFormat="1">
      <c r="A913" s="13"/>
      <c r="B913" s="242"/>
      <c r="C913" s="243"/>
      <c r="D913" s="244" t="s">
        <v>189</v>
      </c>
      <c r="E913" s="245" t="s">
        <v>1</v>
      </c>
      <c r="F913" s="246" t="s">
        <v>1205</v>
      </c>
      <c r="G913" s="243"/>
      <c r="H913" s="247">
        <v>6.2759999999999998</v>
      </c>
      <c r="I913" s="248"/>
      <c r="J913" s="243"/>
      <c r="K913" s="243"/>
      <c r="L913" s="249"/>
      <c r="M913" s="250"/>
      <c r="N913" s="251"/>
      <c r="O913" s="251"/>
      <c r="P913" s="251"/>
      <c r="Q913" s="251"/>
      <c r="R913" s="251"/>
      <c r="S913" s="251"/>
      <c r="T913" s="25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3" t="s">
        <v>189</v>
      </c>
      <c r="AU913" s="253" t="s">
        <v>86</v>
      </c>
      <c r="AV913" s="13" t="s">
        <v>86</v>
      </c>
      <c r="AW913" s="13" t="s">
        <v>33</v>
      </c>
      <c r="AX913" s="13" t="s">
        <v>84</v>
      </c>
      <c r="AY913" s="253" t="s">
        <v>181</v>
      </c>
    </row>
    <row r="914" s="2" customFormat="1" ht="16.5" customHeight="1">
      <c r="A914" s="39"/>
      <c r="B914" s="40"/>
      <c r="C914" s="228" t="s">
        <v>1206</v>
      </c>
      <c r="D914" s="228" t="s">
        <v>183</v>
      </c>
      <c r="E914" s="229" t="s">
        <v>1207</v>
      </c>
      <c r="F914" s="230" t="s">
        <v>1208</v>
      </c>
      <c r="G914" s="231" t="s">
        <v>186</v>
      </c>
      <c r="H914" s="232">
        <v>36.219999999999999</v>
      </c>
      <c r="I914" s="233"/>
      <c r="J914" s="234">
        <f>ROUND(I914*H914,2)</f>
        <v>0</v>
      </c>
      <c r="K914" s="235"/>
      <c r="L914" s="45"/>
      <c r="M914" s="236" t="s">
        <v>1</v>
      </c>
      <c r="N914" s="237" t="s">
        <v>43</v>
      </c>
      <c r="O914" s="92"/>
      <c r="P914" s="238">
        <f>O914*H914</f>
        <v>0</v>
      </c>
      <c r="Q914" s="238">
        <v>0.02188</v>
      </c>
      <c r="R914" s="238">
        <f>Q914*H914</f>
        <v>0.79249360000000002</v>
      </c>
      <c r="S914" s="238">
        <v>0</v>
      </c>
      <c r="T914" s="239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0" t="s">
        <v>278</v>
      </c>
      <c r="AT914" s="240" t="s">
        <v>183</v>
      </c>
      <c r="AU914" s="240" t="s">
        <v>86</v>
      </c>
      <c r="AY914" s="18" t="s">
        <v>181</v>
      </c>
      <c r="BE914" s="241">
        <f>IF(N914="základní",J914,0)</f>
        <v>0</v>
      </c>
      <c r="BF914" s="241">
        <f>IF(N914="snížená",J914,0)</f>
        <v>0</v>
      </c>
      <c r="BG914" s="241">
        <f>IF(N914="zákl. přenesená",J914,0)</f>
        <v>0</v>
      </c>
      <c r="BH914" s="241">
        <f>IF(N914="sníž. přenesená",J914,0)</f>
        <v>0</v>
      </c>
      <c r="BI914" s="241">
        <f>IF(N914="nulová",J914,0)</f>
        <v>0</v>
      </c>
      <c r="BJ914" s="18" t="s">
        <v>84</v>
      </c>
      <c r="BK914" s="241">
        <f>ROUND(I914*H914,2)</f>
        <v>0</v>
      </c>
      <c r="BL914" s="18" t="s">
        <v>278</v>
      </c>
      <c r="BM914" s="240" t="s">
        <v>1209</v>
      </c>
    </row>
    <row r="915" s="14" customFormat="1">
      <c r="A915" s="14"/>
      <c r="B915" s="254"/>
      <c r="C915" s="255"/>
      <c r="D915" s="244" t="s">
        <v>189</v>
      </c>
      <c r="E915" s="256" t="s">
        <v>1</v>
      </c>
      <c r="F915" s="257" t="s">
        <v>1210</v>
      </c>
      <c r="G915" s="255"/>
      <c r="H915" s="256" t="s">
        <v>1</v>
      </c>
      <c r="I915" s="258"/>
      <c r="J915" s="255"/>
      <c r="K915" s="255"/>
      <c r="L915" s="259"/>
      <c r="M915" s="260"/>
      <c r="N915" s="261"/>
      <c r="O915" s="261"/>
      <c r="P915" s="261"/>
      <c r="Q915" s="261"/>
      <c r="R915" s="261"/>
      <c r="S915" s="261"/>
      <c r="T915" s="26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3" t="s">
        <v>189</v>
      </c>
      <c r="AU915" s="263" t="s">
        <v>86</v>
      </c>
      <c r="AV915" s="14" t="s">
        <v>84</v>
      </c>
      <c r="AW915" s="14" t="s">
        <v>33</v>
      </c>
      <c r="AX915" s="14" t="s">
        <v>78</v>
      </c>
      <c r="AY915" s="263" t="s">
        <v>181</v>
      </c>
    </row>
    <row r="916" s="13" customFormat="1">
      <c r="A916" s="13"/>
      <c r="B916" s="242"/>
      <c r="C916" s="243"/>
      <c r="D916" s="244" t="s">
        <v>189</v>
      </c>
      <c r="E916" s="245" t="s">
        <v>1</v>
      </c>
      <c r="F916" s="246" t="s">
        <v>653</v>
      </c>
      <c r="G916" s="243"/>
      <c r="H916" s="247">
        <v>15.25</v>
      </c>
      <c r="I916" s="248"/>
      <c r="J916" s="243"/>
      <c r="K916" s="243"/>
      <c r="L916" s="249"/>
      <c r="M916" s="250"/>
      <c r="N916" s="251"/>
      <c r="O916" s="251"/>
      <c r="P916" s="251"/>
      <c r="Q916" s="251"/>
      <c r="R916" s="251"/>
      <c r="S916" s="251"/>
      <c r="T916" s="25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3" t="s">
        <v>189</v>
      </c>
      <c r="AU916" s="253" t="s">
        <v>86</v>
      </c>
      <c r="AV916" s="13" t="s">
        <v>86</v>
      </c>
      <c r="AW916" s="13" t="s">
        <v>33</v>
      </c>
      <c r="AX916" s="13" t="s">
        <v>78</v>
      </c>
      <c r="AY916" s="253" t="s">
        <v>181</v>
      </c>
    </row>
    <row r="917" s="13" customFormat="1">
      <c r="A917" s="13"/>
      <c r="B917" s="242"/>
      <c r="C917" s="243"/>
      <c r="D917" s="244" t="s">
        <v>189</v>
      </c>
      <c r="E917" s="245" t="s">
        <v>1</v>
      </c>
      <c r="F917" s="246" t="s">
        <v>654</v>
      </c>
      <c r="G917" s="243"/>
      <c r="H917" s="247">
        <v>14.960000000000001</v>
      </c>
      <c r="I917" s="248"/>
      <c r="J917" s="243"/>
      <c r="K917" s="243"/>
      <c r="L917" s="249"/>
      <c r="M917" s="250"/>
      <c r="N917" s="251"/>
      <c r="O917" s="251"/>
      <c r="P917" s="251"/>
      <c r="Q917" s="251"/>
      <c r="R917" s="251"/>
      <c r="S917" s="251"/>
      <c r="T917" s="25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3" t="s">
        <v>189</v>
      </c>
      <c r="AU917" s="253" t="s">
        <v>86</v>
      </c>
      <c r="AV917" s="13" t="s">
        <v>86</v>
      </c>
      <c r="AW917" s="13" t="s">
        <v>33</v>
      </c>
      <c r="AX917" s="13" t="s">
        <v>78</v>
      </c>
      <c r="AY917" s="253" t="s">
        <v>181</v>
      </c>
    </row>
    <row r="918" s="13" customFormat="1">
      <c r="A918" s="13"/>
      <c r="B918" s="242"/>
      <c r="C918" s="243"/>
      <c r="D918" s="244" t="s">
        <v>189</v>
      </c>
      <c r="E918" s="245" t="s">
        <v>1</v>
      </c>
      <c r="F918" s="246" t="s">
        <v>708</v>
      </c>
      <c r="G918" s="243"/>
      <c r="H918" s="247">
        <v>6.0099999999999998</v>
      </c>
      <c r="I918" s="248"/>
      <c r="J918" s="243"/>
      <c r="K918" s="243"/>
      <c r="L918" s="249"/>
      <c r="M918" s="250"/>
      <c r="N918" s="251"/>
      <c r="O918" s="251"/>
      <c r="P918" s="251"/>
      <c r="Q918" s="251"/>
      <c r="R918" s="251"/>
      <c r="S918" s="251"/>
      <c r="T918" s="25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3" t="s">
        <v>189</v>
      </c>
      <c r="AU918" s="253" t="s">
        <v>86</v>
      </c>
      <c r="AV918" s="13" t="s">
        <v>86</v>
      </c>
      <c r="AW918" s="13" t="s">
        <v>33</v>
      </c>
      <c r="AX918" s="13" t="s">
        <v>78</v>
      </c>
      <c r="AY918" s="253" t="s">
        <v>181</v>
      </c>
    </row>
    <row r="919" s="15" customFormat="1">
      <c r="A919" s="15"/>
      <c r="B919" s="264"/>
      <c r="C919" s="265"/>
      <c r="D919" s="244" t="s">
        <v>189</v>
      </c>
      <c r="E919" s="266" t="s">
        <v>1</v>
      </c>
      <c r="F919" s="267" t="s">
        <v>206</v>
      </c>
      <c r="G919" s="265"/>
      <c r="H919" s="268">
        <v>36.219999999999999</v>
      </c>
      <c r="I919" s="269"/>
      <c r="J919" s="265"/>
      <c r="K919" s="265"/>
      <c r="L919" s="270"/>
      <c r="M919" s="271"/>
      <c r="N919" s="272"/>
      <c r="O919" s="272"/>
      <c r="P919" s="272"/>
      <c r="Q919" s="272"/>
      <c r="R919" s="272"/>
      <c r="S919" s="272"/>
      <c r="T919" s="273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74" t="s">
        <v>189</v>
      </c>
      <c r="AU919" s="274" t="s">
        <v>86</v>
      </c>
      <c r="AV919" s="15" t="s">
        <v>187</v>
      </c>
      <c r="AW919" s="15" t="s">
        <v>33</v>
      </c>
      <c r="AX919" s="15" t="s">
        <v>84</v>
      </c>
      <c r="AY919" s="274" t="s">
        <v>181</v>
      </c>
    </row>
    <row r="920" s="2" customFormat="1" ht="16.5" customHeight="1">
      <c r="A920" s="39"/>
      <c r="B920" s="40"/>
      <c r="C920" s="228" t="s">
        <v>1211</v>
      </c>
      <c r="D920" s="228" t="s">
        <v>183</v>
      </c>
      <c r="E920" s="229" t="s">
        <v>1212</v>
      </c>
      <c r="F920" s="230" t="s">
        <v>1213</v>
      </c>
      <c r="G920" s="231" t="s">
        <v>186</v>
      </c>
      <c r="H920" s="232">
        <v>126.76000000000001</v>
      </c>
      <c r="I920" s="233"/>
      <c r="J920" s="234">
        <f>ROUND(I920*H920,2)</f>
        <v>0</v>
      </c>
      <c r="K920" s="235"/>
      <c r="L920" s="45"/>
      <c r="M920" s="236" t="s">
        <v>1</v>
      </c>
      <c r="N920" s="237" t="s">
        <v>43</v>
      </c>
      <c r="O920" s="92"/>
      <c r="P920" s="238">
        <f>O920*H920</f>
        <v>0</v>
      </c>
      <c r="Q920" s="238">
        <v>0.016920000000000001</v>
      </c>
      <c r="R920" s="238">
        <f>Q920*H920</f>
        <v>2.1447792000000003</v>
      </c>
      <c r="S920" s="238">
        <v>0</v>
      </c>
      <c r="T920" s="239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0" t="s">
        <v>278</v>
      </c>
      <c r="AT920" s="240" t="s">
        <v>183</v>
      </c>
      <c r="AU920" s="240" t="s">
        <v>86</v>
      </c>
      <c r="AY920" s="18" t="s">
        <v>181</v>
      </c>
      <c r="BE920" s="241">
        <f>IF(N920="základní",J920,0)</f>
        <v>0</v>
      </c>
      <c r="BF920" s="241">
        <f>IF(N920="snížená",J920,0)</f>
        <v>0</v>
      </c>
      <c r="BG920" s="241">
        <f>IF(N920="zákl. přenesená",J920,0)</f>
        <v>0</v>
      </c>
      <c r="BH920" s="241">
        <f>IF(N920="sníž. přenesená",J920,0)</f>
        <v>0</v>
      </c>
      <c r="BI920" s="241">
        <f>IF(N920="nulová",J920,0)</f>
        <v>0</v>
      </c>
      <c r="BJ920" s="18" t="s">
        <v>84</v>
      </c>
      <c r="BK920" s="241">
        <f>ROUND(I920*H920,2)</f>
        <v>0</v>
      </c>
      <c r="BL920" s="18" t="s">
        <v>278</v>
      </c>
      <c r="BM920" s="240" t="s">
        <v>1214</v>
      </c>
    </row>
    <row r="921" s="14" customFormat="1">
      <c r="A921" s="14"/>
      <c r="B921" s="254"/>
      <c r="C921" s="255"/>
      <c r="D921" s="244" t="s">
        <v>189</v>
      </c>
      <c r="E921" s="256" t="s">
        <v>1</v>
      </c>
      <c r="F921" s="257" t="s">
        <v>1151</v>
      </c>
      <c r="G921" s="255"/>
      <c r="H921" s="256" t="s">
        <v>1</v>
      </c>
      <c r="I921" s="258"/>
      <c r="J921" s="255"/>
      <c r="K921" s="255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189</v>
      </c>
      <c r="AU921" s="263" t="s">
        <v>86</v>
      </c>
      <c r="AV921" s="14" t="s">
        <v>84</v>
      </c>
      <c r="AW921" s="14" t="s">
        <v>33</v>
      </c>
      <c r="AX921" s="14" t="s">
        <v>78</v>
      </c>
      <c r="AY921" s="263" t="s">
        <v>181</v>
      </c>
    </row>
    <row r="922" s="13" customFormat="1">
      <c r="A922" s="13"/>
      <c r="B922" s="242"/>
      <c r="C922" s="243"/>
      <c r="D922" s="244" t="s">
        <v>189</v>
      </c>
      <c r="E922" s="245" t="s">
        <v>1</v>
      </c>
      <c r="F922" s="246" t="s">
        <v>653</v>
      </c>
      <c r="G922" s="243"/>
      <c r="H922" s="247">
        <v>15.25</v>
      </c>
      <c r="I922" s="248"/>
      <c r="J922" s="243"/>
      <c r="K922" s="243"/>
      <c r="L922" s="249"/>
      <c r="M922" s="250"/>
      <c r="N922" s="251"/>
      <c r="O922" s="251"/>
      <c r="P922" s="251"/>
      <c r="Q922" s="251"/>
      <c r="R922" s="251"/>
      <c r="S922" s="251"/>
      <c r="T922" s="25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3" t="s">
        <v>189</v>
      </c>
      <c r="AU922" s="253" t="s">
        <v>86</v>
      </c>
      <c r="AV922" s="13" t="s">
        <v>86</v>
      </c>
      <c r="AW922" s="13" t="s">
        <v>33</v>
      </c>
      <c r="AX922" s="13" t="s">
        <v>78</v>
      </c>
      <c r="AY922" s="253" t="s">
        <v>181</v>
      </c>
    </row>
    <row r="923" s="13" customFormat="1">
      <c r="A923" s="13"/>
      <c r="B923" s="242"/>
      <c r="C923" s="243"/>
      <c r="D923" s="244" t="s">
        <v>189</v>
      </c>
      <c r="E923" s="245" t="s">
        <v>1</v>
      </c>
      <c r="F923" s="246" t="s">
        <v>702</v>
      </c>
      <c r="G923" s="243"/>
      <c r="H923" s="247">
        <v>14.32</v>
      </c>
      <c r="I923" s="248"/>
      <c r="J923" s="243"/>
      <c r="K923" s="243"/>
      <c r="L923" s="249"/>
      <c r="M923" s="250"/>
      <c r="N923" s="251"/>
      <c r="O923" s="251"/>
      <c r="P923" s="251"/>
      <c r="Q923" s="251"/>
      <c r="R923" s="251"/>
      <c r="S923" s="251"/>
      <c r="T923" s="25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3" t="s">
        <v>189</v>
      </c>
      <c r="AU923" s="253" t="s">
        <v>86</v>
      </c>
      <c r="AV923" s="13" t="s">
        <v>86</v>
      </c>
      <c r="AW923" s="13" t="s">
        <v>33</v>
      </c>
      <c r="AX923" s="13" t="s">
        <v>78</v>
      </c>
      <c r="AY923" s="253" t="s">
        <v>181</v>
      </c>
    </row>
    <row r="924" s="13" customFormat="1">
      <c r="A924" s="13"/>
      <c r="B924" s="242"/>
      <c r="C924" s="243"/>
      <c r="D924" s="244" t="s">
        <v>189</v>
      </c>
      <c r="E924" s="245" t="s">
        <v>1</v>
      </c>
      <c r="F924" s="246" t="s">
        <v>703</v>
      </c>
      <c r="G924" s="243"/>
      <c r="H924" s="247">
        <v>16.629999999999999</v>
      </c>
      <c r="I924" s="248"/>
      <c r="J924" s="243"/>
      <c r="K924" s="243"/>
      <c r="L924" s="249"/>
      <c r="M924" s="250"/>
      <c r="N924" s="251"/>
      <c r="O924" s="251"/>
      <c r="P924" s="251"/>
      <c r="Q924" s="251"/>
      <c r="R924" s="251"/>
      <c r="S924" s="251"/>
      <c r="T924" s="25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3" t="s">
        <v>189</v>
      </c>
      <c r="AU924" s="253" t="s">
        <v>86</v>
      </c>
      <c r="AV924" s="13" t="s">
        <v>86</v>
      </c>
      <c r="AW924" s="13" t="s">
        <v>33</v>
      </c>
      <c r="AX924" s="13" t="s">
        <v>78</v>
      </c>
      <c r="AY924" s="253" t="s">
        <v>181</v>
      </c>
    </row>
    <row r="925" s="13" customFormat="1">
      <c r="A925" s="13"/>
      <c r="B925" s="242"/>
      <c r="C925" s="243"/>
      <c r="D925" s="244" t="s">
        <v>189</v>
      </c>
      <c r="E925" s="245" t="s">
        <v>1</v>
      </c>
      <c r="F925" s="246" t="s">
        <v>704</v>
      </c>
      <c r="G925" s="243"/>
      <c r="H925" s="247">
        <v>5.8099999999999996</v>
      </c>
      <c r="I925" s="248"/>
      <c r="J925" s="243"/>
      <c r="K925" s="243"/>
      <c r="L925" s="249"/>
      <c r="M925" s="250"/>
      <c r="N925" s="251"/>
      <c r="O925" s="251"/>
      <c r="P925" s="251"/>
      <c r="Q925" s="251"/>
      <c r="R925" s="251"/>
      <c r="S925" s="251"/>
      <c r="T925" s="25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3" t="s">
        <v>189</v>
      </c>
      <c r="AU925" s="253" t="s">
        <v>86</v>
      </c>
      <c r="AV925" s="13" t="s">
        <v>86</v>
      </c>
      <c r="AW925" s="13" t="s">
        <v>33</v>
      </c>
      <c r="AX925" s="13" t="s">
        <v>78</v>
      </c>
      <c r="AY925" s="253" t="s">
        <v>181</v>
      </c>
    </row>
    <row r="926" s="13" customFormat="1">
      <c r="A926" s="13"/>
      <c r="B926" s="242"/>
      <c r="C926" s="243"/>
      <c r="D926" s="244" t="s">
        <v>189</v>
      </c>
      <c r="E926" s="245" t="s">
        <v>1</v>
      </c>
      <c r="F926" s="246" t="s">
        <v>705</v>
      </c>
      <c r="G926" s="243"/>
      <c r="H926" s="247">
        <v>6.3200000000000003</v>
      </c>
      <c r="I926" s="248"/>
      <c r="J926" s="243"/>
      <c r="K926" s="243"/>
      <c r="L926" s="249"/>
      <c r="M926" s="250"/>
      <c r="N926" s="251"/>
      <c r="O926" s="251"/>
      <c r="P926" s="251"/>
      <c r="Q926" s="251"/>
      <c r="R926" s="251"/>
      <c r="S926" s="251"/>
      <c r="T926" s="252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3" t="s">
        <v>189</v>
      </c>
      <c r="AU926" s="253" t="s">
        <v>86</v>
      </c>
      <c r="AV926" s="13" t="s">
        <v>86</v>
      </c>
      <c r="AW926" s="13" t="s">
        <v>33</v>
      </c>
      <c r="AX926" s="13" t="s">
        <v>78</v>
      </c>
      <c r="AY926" s="253" t="s">
        <v>181</v>
      </c>
    </row>
    <row r="927" s="13" customFormat="1">
      <c r="A927" s="13"/>
      <c r="B927" s="242"/>
      <c r="C927" s="243"/>
      <c r="D927" s="244" t="s">
        <v>189</v>
      </c>
      <c r="E927" s="245" t="s">
        <v>1</v>
      </c>
      <c r="F927" s="246" t="s">
        <v>706</v>
      </c>
      <c r="G927" s="243"/>
      <c r="H927" s="247">
        <v>4.1299999999999999</v>
      </c>
      <c r="I927" s="248"/>
      <c r="J927" s="243"/>
      <c r="K927" s="243"/>
      <c r="L927" s="249"/>
      <c r="M927" s="250"/>
      <c r="N927" s="251"/>
      <c r="O927" s="251"/>
      <c r="P927" s="251"/>
      <c r="Q927" s="251"/>
      <c r="R927" s="251"/>
      <c r="S927" s="251"/>
      <c r="T927" s="25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3" t="s">
        <v>189</v>
      </c>
      <c r="AU927" s="253" t="s">
        <v>86</v>
      </c>
      <c r="AV927" s="13" t="s">
        <v>86</v>
      </c>
      <c r="AW927" s="13" t="s">
        <v>33</v>
      </c>
      <c r="AX927" s="13" t="s">
        <v>78</v>
      </c>
      <c r="AY927" s="253" t="s">
        <v>181</v>
      </c>
    </row>
    <row r="928" s="13" customFormat="1">
      <c r="A928" s="13"/>
      <c r="B928" s="242"/>
      <c r="C928" s="243"/>
      <c r="D928" s="244" t="s">
        <v>189</v>
      </c>
      <c r="E928" s="245" t="s">
        <v>1</v>
      </c>
      <c r="F928" s="246" t="s">
        <v>654</v>
      </c>
      <c r="G928" s="243"/>
      <c r="H928" s="247">
        <v>14.960000000000001</v>
      </c>
      <c r="I928" s="248"/>
      <c r="J928" s="243"/>
      <c r="K928" s="243"/>
      <c r="L928" s="249"/>
      <c r="M928" s="250"/>
      <c r="N928" s="251"/>
      <c r="O928" s="251"/>
      <c r="P928" s="251"/>
      <c r="Q928" s="251"/>
      <c r="R928" s="251"/>
      <c r="S928" s="251"/>
      <c r="T928" s="25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3" t="s">
        <v>189</v>
      </c>
      <c r="AU928" s="253" t="s">
        <v>86</v>
      </c>
      <c r="AV928" s="13" t="s">
        <v>86</v>
      </c>
      <c r="AW928" s="13" t="s">
        <v>33</v>
      </c>
      <c r="AX928" s="13" t="s">
        <v>78</v>
      </c>
      <c r="AY928" s="253" t="s">
        <v>181</v>
      </c>
    </row>
    <row r="929" s="13" customFormat="1">
      <c r="A929" s="13"/>
      <c r="B929" s="242"/>
      <c r="C929" s="243"/>
      <c r="D929" s="244" t="s">
        <v>189</v>
      </c>
      <c r="E929" s="245" t="s">
        <v>1</v>
      </c>
      <c r="F929" s="246" t="s">
        <v>707</v>
      </c>
      <c r="G929" s="243"/>
      <c r="H929" s="247">
        <v>20.050000000000001</v>
      </c>
      <c r="I929" s="248"/>
      <c r="J929" s="243"/>
      <c r="K929" s="243"/>
      <c r="L929" s="249"/>
      <c r="M929" s="250"/>
      <c r="N929" s="251"/>
      <c r="O929" s="251"/>
      <c r="P929" s="251"/>
      <c r="Q929" s="251"/>
      <c r="R929" s="251"/>
      <c r="S929" s="251"/>
      <c r="T929" s="25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3" t="s">
        <v>189</v>
      </c>
      <c r="AU929" s="253" t="s">
        <v>86</v>
      </c>
      <c r="AV929" s="13" t="s">
        <v>86</v>
      </c>
      <c r="AW929" s="13" t="s">
        <v>33</v>
      </c>
      <c r="AX929" s="13" t="s">
        <v>78</v>
      </c>
      <c r="AY929" s="253" t="s">
        <v>181</v>
      </c>
    </row>
    <row r="930" s="13" customFormat="1">
      <c r="A930" s="13"/>
      <c r="B930" s="242"/>
      <c r="C930" s="243"/>
      <c r="D930" s="244" t="s">
        <v>189</v>
      </c>
      <c r="E930" s="245" t="s">
        <v>1</v>
      </c>
      <c r="F930" s="246" t="s">
        <v>708</v>
      </c>
      <c r="G930" s="243"/>
      <c r="H930" s="247">
        <v>6.0099999999999998</v>
      </c>
      <c r="I930" s="248"/>
      <c r="J930" s="243"/>
      <c r="K930" s="243"/>
      <c r="L930" s="249"/>
      <c r="M930" s="250"/>
      <c r="N930" s="251"/>
      <c r="O930" s="251"/>
      <c r="P930" s="251"/>
      <c r="Q930" s="251"/>
      <c r="R930" s="251"/>
      <c r="S930" s="251"/>
      <c r="T930" s="25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3" t="s">
        <v>189</v>
      </c>
      <c r="AU930" s="253" t="s">
        <v>86</v>
      </c>
      <c r="AV930" s="13" t="s">
        <v>86</v>
      </c>
      <c r="AW930" s="13" t="s">
        <v>33</v>
      </c>
      <c r="AX930" s="13" t="s">
        <v>78</v>
      </c>
      <c r="AY930" s="253" t="s">
        <v>181</v>
      </c>
    </row>
    <row r="931" s="13" customFormat="1">
      <c r="A931" s="13"/>
      <c r="B931" s="242"/>
      <c r="C931" s="243"/>
      <c r="D931" s="244" t="s">
        <v>189</v>
      </c>
      <c r="E931" s="245" t="s">
        <v>1</v>
      </c>
      <c r="F931" s="246" t="s">
        <v>709</v>
      </c>
      <c r="G931" s="243"/>
      <c r="H931" s="247">
        <v>23.280000000000001</v>
      </c>
      <c r="I931" s="248"/>
      <c r="J931" s="243"/>
      <c r="K931" s="243"/>
      <c r="L931" s="249"/>
      <c r="M931" s="250"/>
      <c r="N931" s="251"/>
      <c r="O931" s="251"/>
      <c r="P931" s="251"/>
      <c r="Q931" s="251"/>
      <c r="R931" s="251"/>
      <c r="S931" s="251"/>
      <c r="T931" s="25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3" t="s">
        <v>189</v>
      </c>
      <c r="AU931" s="253" t="s">
        <v>86</v>
      </c>
      <c r="AV931" s="13" t="s">
        <v>86</v>
      </c>
      <c r="AW931" s="13" t="s">
        <v>33</v>
      </c>
      <c r="AX931" s="13" t="s">
        <v>78</v>
      </c>
      <c r="AY931" s="253" t="s">
        <v>181</v>
      </c>
    </row>
    <row r="932" s="15" customFormat="1">
      <c r="A932" s="15"/>
      <c r="B932" s="264"/>
      <c r="C932" s="265"/>
      <c r="D932" s="244" t="s">
        <v>189</v>
      </c>
      <c r="E932" s="266" t="s">
        <v>1</v>
      </c>
      <c r="F932" s="267" t="s">
        <v>206</v>
      </c>
      <c r="G932" s="265"/>
      <c r="H932" s="268">
        <v>126.76000000000001</v>
      </c>
      <c r="I932" s="269"/>
      <c r="J932" s="265"/>
      <c r="K932" s="265"/>
      <c r="L932" s="270"/>
      <c r="M932" s="271"/>
      <c r="N932" s="272"/>
      <c r="O932" s="272"/>
      <c r="P932" s="272"/>
      <c r="Q932" s="272"/>
      <c r="R932" s="272"/>
      <c r="S932" s="272"/>
      <c r="T932" s="273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74" t="s">
        <v>189</v>
      </c>
      <c r="AU932" s="274" t="s">
        <v>86</v>
      </c>
      <c r="AV932" s="15" t="s">
        <v>187</v>
      </c>
      <c r="AW932" s="15" t="s">
        <v>33</v>
      </c>
      <c r="AX932" s="15" t="s">
        <v>84</v>
      </c>
      <c r="AY932" s="274" t="s">
        <v>181</v>
      </c>
    </row>
    <row r="933" s="2" customFormat="1" ht="16.5" customHeight="1">
      <c r="A933" s="39"/>
      <c r="B933" s="40"/>
      <c r="C933" s="228" t="s">
        <v>1215</v>
      </c>
      <c r="D933" s="228" t="s">
        <v>183</v>
      </c>
      <c r="E933" s="229" t="s">
        <v>1216</v>
      </c>
      <c r="F933" s="230" t="s">
        <v>1217</v>
      </c>
      <c r="G933" s="231" t="s">
        <v>186</v>
      </c>
      <c r="H933" s="232">
        <v>9.9399999999999995</v>
      </c>
      <c r="I933" s="233"/>
      <c r="J933" s="234">
        <f>ROUND(I933*H933,2)</f>
        <v>0</v>
      </c>
      <c r="K933" s="235"/>
      <c r="L933" s="45"/>
      <c r="M933" s="236" t="s">
        <v>1</v>
      </c>
      <c r="N933" s="237" t="s">
        <v>43</v>
      </c>
      <c r="O933" s="92"/>
      <c r="P933" s="238">
        <f>O933*H933</f>
        <v>0</v>
      </c>
      <c r="Q933" s="238">
        <v>0.022610000000000002</v>
      </c>
      <c r="R933" s="238">
        <f>Q933*H933</f>
        <v>0.22474340000000001</v>
      </c>
      <c r="S933" s="238">
        <v>0</v>
      </c>
      <c r="T933" s="239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0" t="s">
        <v>278</v>
      </c>
      <c r="AT933" s="240" t="s">
        <v>183</v>
      </c>
      <c r="AU933" s="240" t="s">
        <v>86</v>
      </c>
      <c r="AY933" s="18" t="s">
        <v>181</v>
      </c>
      <c r="BE933" s="241">
        <f>IF(N933="základní",J933,0)</f>
        <v>0</v>
      </c>
      <c r="BF933" s="241">
        <f>IF(N933="snížená",J933,0)</f>
        <v>0</v>
      </c>
      <c r="BG933" s="241">
        <f>IF(N933="zákl. přenesená",J933,0)</f>
        <v>0</v>
      </c>
      <c r="BH933" s="241">
        <f>IF(N933="sníž. přenesená",J933,0)</f>
        <v>0</v>
      </c>
      <c r="BI933" s="241">
        <f>IF(N933="nulová",J933,0)</f>
        <v>0</v>
      </c>
      <c r="BJ933" s="18" t="s">
        <v>84</v>
      </c>
      <c r="BK933" s="241">
        <f>ROUND(I933*H933,2)</f>
        <v>0</v>
      </c>
      <c r="BL933" s="18" t="s">
        <v>278</v>
      </c>
      <c r="BM933" s="240" t="s">
        <v>1218</v>
      </c>
    </row>
    <row r="934" s="14" customFormat="1">
      <c r="A934" s="14"/>
      <c r="B934" s="254"/>
      <c r="C934" s="255"/>
      <c r="D934" s="244" t="s">
        <v>189</v>
      </c>
      <c r="E934" s="256" t="s">
        <v>1</v>
      </c>
      <c r="F934" s="257" t="s">
        <v>1210</v>
      </c>
      <c r="G934" s="255"/>
      <c r="H934" s="256" t="s">
        <v>1</v>
      </c>
      <c r="I934" s="258"/>
      <c r="J934" s="255"/>
      <c r="K934" s="255"/>
      <c r="L934" s="259"/>
      <c r="M934" s="260"/>
      <c r="N934" s="261"/>
      <c r="O934" s="261"/>
      <c r="P934" s="261"/>
      <c r="Q934" s="261"/>
      <c r="R934" s="261"/>
      <c r="S934" s="261"/>
      <c r="T934" s="26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3" t="s">
        <v>189</v>
      </c>
      <c r="AU934" s="263" t="s">
        <v>86</v>
      </c>
      <c r="AV934" s="14" t="s">
        <v>84</v>
      </c>
      <c r="AW934" s="14" t="s">
        <v>33</v>
      </c>
      <c r="AX934" s="14" t="s">
        <v>78</v>
      </c>
      <c r="AY934" s="263" t="s">
        <v>181</v>
      </c>
    </row>
    <row r="935" s="13" customFormat="1">
      <c r="A935" s="13"/>
      <c r="B935" s="242"/>
      <c r="C935" s="243"/>
      <c r="D935" s="244" t="s">
        <v>189</v>
      </c>
      <c r="E935" s="245" t="s">
        <v>1</v>
      </c>
      <c r="F935" s="246" t="s">
        <v>704</v>
      </c>
      <c r="G935" s="243"/>
      <c r="H935" s="247">
        <v>5.8099999999999996</v>
      </c>
      <c r="I935" s="248"/>
      <c r="J935" s="243"/>
      <c r="K935" s="243"/>
      <c r="L935" s="249"/>
      <c r="M935" s="250"/>
      <c r="N935" s="251"/>
      <c r="O935" s="251"/>
      <c r="P935" s="251"/>
      <c r="Q935" s="251"/>
      <c r="R935" s="251"/>
      <c r="S935" s="251"/>
      <c r="T935" s="25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3" t="s">
        <v>189</v>
      </c>
      <c r="AU935" s="253" t="s">
        <v>86</v>
      </c>
      <c r="AV935" s="13" t="s">
        <v>86</v>
      </c>
      <c r="AW935" s="13" t="s">
        <v>33</v>
      </c>
      <c r="AX935" s="13" t="s">
        <v>78</v>
      </c>
      <c r="AY935" s="253" t="s">
        <v>181</v>
      </c>
    </row>
    <row r="936" s="13" customFormat="1">
      <c r="A936" s="13"/>
      <c r="B936" s="242"/>
      <c r="C936" s="243"/>
      <c r="D936" s="244" t="s">
        <v>189</v>
      </c>
      <c r="E936" s="245" t="s">
        <v>1</v>
      </c>
      <c r="F936" s="246" t="s">
        <v>706</v>
      </c>
      <c r="G936" s="243"/>
      <c r="H936" s="247">
        <v>4.1299999999999999</v>
      </c>
      <c r="I936" s="248"/>
      <c r="J936" s="243"/>
      <c r="K936" s="243"/>
      <c r="L936" s="249"/>
      <c r="M936" s="250"/>
      <c r="N936" s="251"/>
      <c r="O936" s="251"/>
      <c r="P936" s="251"/>
      <c r="Q936" s="251"/>
      <c r="R936" s="251"/>
      <c r="S936" s="251"/>
      <c r="T936" s="25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3" t="s">
        <v>189</v>
      </c>
      <c r="AU936" s="253" t="s">
        <v>86</v>
      </c>
      <c r="AV936" s="13" t="s">
        <v>86</v>
      </c>
      <c r="AW936" s="13" t="s">
        <v>33</v>
      </c>
      <c r="AX936" s="13" t="s">
        <v>78</v>
      </c>
      <c r="AY936" s="253" t="s">
        <v>181</v>
      </c>
    </row>
    <row r="937" s="15" customFormat="1">
      <c r="A937" s="15"/>
      <c r="B937" s="264"/>
      <c r="C937" s="265"/>
      <c r="D937" s="244" t="s">
        <v>189</v>
      </c>
      <c r="E937" s="266" t="s">
        <v>1</v>
      </c>
      <c r="F937" s="267" t="s">
        <v>206</v>
      </c>
      <c r="G937" s="265"/>
      <c r="H937" s="268">
        <v>9.9399999999999995</v>
      </c>
      <c r="I937" s="269"/>
      <c r="J937" s="265"/>
      <c r="K937" s="265"/>
      <c r="L937" s="270"/>
      <c r="M937" s="271"/>
      <c r="N937" s="272"/>
      <c r="O937" s="272"/>
      <c r="P937" s="272"/>
      <c r="Q937" s="272"/>
      <c r="R937" s="272"/>
      <c r="S937" s="272"/>
      <c r="T937" s="273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4" t="s">
        <v>189</v>
      </c>
      <c r="AU937" s="274" t="s">
        <v>86</v>
      </c>
      <c r="AV937" s="15" t="s">
        <v>187</v>
      </c>
      <c r="AW937" s="15" t="s">
        <v>33</v>
      </c>
      <c r="AX937" s="15" t="s">
        <v>84</v>
      </c>
      <c r="AY937" s="274" t="s">
        <v>181</v>
      </c>
    </row>
    <row r="938" s="2" customFormat="1" ht="16.5" customHeight="1">
      <c r="A938" s="39"/>
      <c r="B938" s="40"/>
      <c r="C938" s="228" t="s">
        <v>1219</v>
      </c>
      <c r="D938" s="228" t="s">
        <v>183</v>
      </c>
      <c r="E938" s="229" t="s">
        <v>1220</v>
      </c>
      <c r="F938" s="230" t="s">
        <v>1221</v>
      </c>
      <c r="G938" s="231" t="s">
        <v>186</v>
      </c>
      <c r="H938" s="232">
        <v>126.76000000000001</v>
      </c>
      <c r="I938" s="233"/>
      <c r="J938" s="234">
        <f>ROUND(I938*H938,2)</f>
        <v>0</v>
      </c>
      <c r="K938" s="235"/>
      <c r="L938" s="45"/>
      <c r="M938" s="236" t="s">
        <v>1</v>
      </c>
      <c r="N938" s="237" t="s">
        <v>43</v>
      </c>
      <c r="O938" s="92"/>
      <c r="P938" s="238">
        <f>O938*H938</f>
        <v>0</v>
      </c>
      <c r="Q938" s="238">
        <v>0</v>
      </c>
      <c r="R938" s="238">
        <f>Q938*H938</f>
        <v>0</v>
      </c>
      <c r="S938" s="238">
        <v>0</v>
      </c>
      <c r="T938" s="239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0" t="s">
        <v>278</v>
      </c>
      <c r="AT938" s="240" t="s">
        <v>183</v>
      </c>
      <c r="AU938" s="240" t="s">
        <v>86</v>
      </c>
      <c r="AY938" s="18" t="s">
        <v>181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8" t="s">
        <v>84</v>
      </c>
      <c r="BK938" s="241">
        <f>ROUND(I938*H938,2)</f>
        <v>0</v>
      </c>
      <c r="BL938" s="18" t="s">
        <v>278</v>
      </c>
      <c r="BM938" s="240" t="s">
        <v>1222</v>
      </c>
    </row>
    <row r="939" s="14" customFormat="1">
      <c r="A939" s="14"/>
      <c r="B939" s="254"/>
      <c r="C939" s="255"/>
      <c r="D939" s="244" t="s">
        <v>189</v>
      </c>
      <c r="E939" s="256" t="s">
        <v>1</v>
      </c>
      <c r="F939" s="257" t="s">
        <v>1151</v>
      </c>
      <c r="G939" s="255"/>
      <c r="H939" s="256" t="s">
        <v>1</v>
      </c>
      <c r="I939" s="258"/>
      <c r="J939" s="255"/>
      <c r="K939" s="255"/>
      <c r="L939" s="259"/>
      <c r="M939" s="260"/>
      <c r="N939" s="261"/>
      <c r="O939" s="261"/>
      <c r="P939" s="261"/>
      <c r="Q939" s="261"/>
      <c r="R939" s="261"/>
      <c r="S939" s="261"/>
      <c r="T939" s="26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3" t="s">
        <v>189</v>
      </c>
      <c r="AU939" s="263" t="s">
        <v>86</v>
      </c>
      <c r="AV939" s="14" t="s">
        <v>84</v>
      </c>
      <c r="AW939" s="14" t="s">
        <v>33</v>
      </c>
      <c r="AX939" s="14" t="s">
        <v>78</v>
      </c>
      <c r="AY939" s="263" t="s">
        <v>181</v>
      </c>
    </row>
    <row r="940" s="13" customFormat="1">
      <c r="A940" s="13"/>
      <c r="B940" s="242"/>
      <c r="C940" s="243"/>
      <c r="D940" s="244" t="s">
        <v>189</v>
      </c>
      <c r="E940" s="245" t="s">
        <v>1</v>
      </c>
      <c r="F940" s="246" t="s">
        <v>653</v>
      </c>
      <c r="G940" s="243"/>
      <c r="H940" s="247">
        <v>15.25</v>
      </c>
      <c r="I940" s="248"/>
      <c r="J940" s="243"/>
      <c r="K940" s="243"/>
      <c r="L940" s="249"/>
      <c r="M940" s="250"/>
      <c r="N940" s="251"/>
      <c r="O940" s="251"/>
      <c r="P940" s="251"/>
      <c r="Q940" s="251"/>
      <c r="R940" s="251"/>
      <c r="S940" s="251"/>
      <c r="T940" s="25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3" t="s">
        <v>189</v>
      </c>
      <c r="AU940" s="253" t="s">
        <v>86</v>
      </c>
      <c r="AV940" s="13" t="s">
        <v>86</v>
      </c>
      <c r="AW940" s="13" t="s">
        <v>33</v>
      </c>
      <c r="AX940" s="13" t="s">
        <v>78</v>
      </c>
      <c r="AY940" s="253" t="s">
        <v>181</v>
      </c>
    </row>
    <row r="941" s="13" customFormat="1">
      <c r="A941" s="13"/>
      <c r="B941" s="242"/>
      <c r="C941" s="243"/>
      <c r="D941" s="244" t="s">
        <v>189</v>
      </c>
      <c r="E941" s="245" t="s">
        <v>1</v>
      </c>
      <c r="F941" s="246" t="s">
        <v>702</v>
      </c>
      <c r="G941" s="243"/>
      <c r="H941" s="247">
        <v>14.32</v>
      </c>
      <c r="I941" s="248"/>
      <c r="J941" s="243"/>
      <c r="K941" s="243"/>
      <c r="L941" s="249"/>
      <c r="M941" s="250"/>
      <c r="N941" s="251"/>
      <c r="O941" s="251"/>
      <c r="P941" s="251"/>
      <c r="Q941" s="251"/>
      <c r="R941" s="251"/>
      <c r="S941" s="251"/>
      <c r="T941" s="25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3" t="s">
        <v>189</v>
      </c>
      <c r="AU941" s="253" t="s">
        <v>86</v>
      </c>
      <c r="AV941" s="13" t="s">
        <v>86</v>
      </c>
      <c r="AW941" s="13" t="s">
        <v>33</v>
      </c>
      <c r="AX941" s="13" t="s">
        <v>78</v>
      </c>
      <c r="AY941" s="253" t="s">
        <v>181</v>
      </c>
    </row>
    <row r="942" s="13" customFormat="1">
      <c r="A942" s="13"/>
      <c r="B942" s="242"/>
      <c r="C942" s="243"/>
      <c r="D942" s="244" t="s">
        <v>189</v>
      </c>
      <c r="E942" s="245" t="s">
        <v>1</v>
      </c>
      <c r="F942" s="246" t="s">
        <v>703</v>
      </c>
      <c r="G942" s="243"/>
      <c r="H942" s="247">
        <v>16.629999999999999</v>
      </c>
      <c r="I942" s="248"/>
      <c r="J942" s="243"/>
      <c r="K942" s="243"/>
      <c r="L942" s="249"/>
      <c r="M942" s="250"/>
      <c r="N942" s="251"/>
      <c r="O942" s="251"/>
      <c r="P942" s="251"/>
      <c r="Q942" s="251"/>
      <c r="R942" s="251"/>
      <c r="S942" s="251"/>
      <c r="T942" s="25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3" t="s">
        <v>189</v>
      </c>
      <c r="AU942" s="253" t="s">
        <v>86</v>
      </c>
      <c r="AV942" s="13" t="s">
        <v>86</v>
      </c>
      <c r="AW942" s="13" t="s">
        <v>33</v>
      </c>
      <c r="AX942" s="13" t="s">
        <v>78</v>
      </c>
      <c r="AY942" s="253" t="s">
        <v>181</v>
      </c>
    </row>
    <row r="943" s="13" customFormat="1">
      <c r="A943" s="13"/>
      <c r="B943" s="242"/>
      <c r="C943" s="243"/>
      <c r="D943" s="244" t="s">
        <v>189</v>
      </c>
      <c r="E943" s="245" t="s">
        <v>1</v>
      </c>
      <c r="F943" s="246" t="s">
        <v>704</v>
      </c>
      <c r="G943" s="243"/>
      <c r="H943" s="247">
        <v>5.8099999999999996</v>
      </c>
      <c r="I943" s="248"/>
      <c r="J943" s="243"/>
      <c r="K943" s="243"/>
      <c r="L943" s="249"/>
      <c r="M943" s="250"/>
      <c r="N943" s="251"/>
      <c r="O943" s="251"/>
      <c r="P943" s="251"/>
      <c r="Q943" s="251"/>
      <c r="R943" s="251"/>
      <c r="S943" s="251"/>
      <c r="T943" s="25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3" t="s">
        <v>189</v>
      </c>
      <c r="AU943" s="253" t="s">
        <v>86</v>
      </c>
      <c r="AV943" s="13" t="s">
        <v>86</v>
      </c>
      <c r="AW943" s="13" t="s">
        <v>33</v>
      </c>
      <c r="AX943" s="13" t="s">
        <v>78</v>
      </c>
      <c r="AY943" s="253" t="s">
        <v>181</v>
      </c>
    </row>
    <row r="944" s="13" customFormat="1">
      <c r="A944" s="13"/>
      <c r="B944" s="242"/>
      <c r="C944" s="243"/>
      <c r="D944" s="244" t="s">
        <v>189</v>
      </c>
      <c r="E944" s="245" t="s">
        <v>1</v>
      </c>
      <c r="F944" s="246" t="s">
        <v>705</v>
      </c>
      <c r="G944" s="243"/>
      <c r="H944" s="247">
        <v>6.3200000000000003</v>
      </c>
      <c r="I944" s="248"/>
      <c r="J944" s="243"/>
      <c r="K944" s="243"/>
      <c r="L944" s="249"/>
      <c r="M944" s="250"/>
      <c r="N944" s="251"/>
      <c r="O944" s="251"/>
      <c r="P944" s="251"/>
      <c r="Q944" s="251"/>
      <c r="R944" s="251"/>
      <c r="S944" s="251"/>
      <c r="T944" s="25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3" t="s">
        <v>189</v>
      </c>
      <c r="AU944" s="253" t="s">
        <v>86</v>
      </c>
      <c r="AV944" s="13" t="s">
        <v>86</v>
      </c>
      <c r="AW944" s="13" t="s">
        <v>33</v>
      </c>
      <c r="AX944" s="13" t="s">
        <v>78</v>
      </c>
      <c r="AY944" s="253" t="s">
        <v>181</v>
      </c>
    </row>
    <row r="945" s="13" customFormat="1">
      <c r="A945" s="13"/>
      <c r="B945" s="242"/>
      <c r="C945" s="243"/>
      <c r="D945" s="244" t="s">
        <v>189</v>
      </c>
      <c r="E945" s="245" t="s">
        <v>1</v>
      </c>
      <c r="F945" s="246" t="s">
        <v>706</v>
      </c>
      <c r="G945" s="243"/>
      <c r="H945" s="247">
        <v>4.1299999999999999</v>
      </c>
      <c r="I945" s="248"/>
      <c r="J945" s="243"/>
      <c r="K945" s="243"/>
      <c r="L945" s="249"/>
      <c r="M945" s="250"/>
      <c r="N945" s="251"/>
      <c r="O945" s="251"/>
      <c r="P945" s="251"/>
      <c r="Q945" s="251"/>
      <c r="R945" s="251"/>
      <c r="S945" s="251"/>
      <c r="T945" s="25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3" t="s">
        <v>189</v>
      </c>
      <c r="AU945" s="253" t="s">
        <v>86</v>
      </c>
      <c r="AV945" s="13" t="s">
        <v>86</v>
      </c>
      <c r="AW945" s="13" t="s">
        <v>33</v>
      </c>
      <c r="AX945" s="13" t="s">
        <v>78</v>
      </c>
      <c r="AY945" s="253" t="s">
        <v>181</v>
      </c>
    </row>
    <row r="946" s="13" customFormat="1">
      <c r="A946" s="13"/>
      <c r="B946" s="242"/>
      <c r="C946" s="243"/>
      <c r="D946" s="244" t="s">
        <v>189</v>
      </c>
      <c r="E946" s="245" t="s">
        <v>1</v>
      </c>
      <c r="F946" s="246" t="s">
        <v>654</v>
      </c>
      <c r="G946" s="243"/>
      <c r="H946" s="247">
        <v>14.960000000000001</v>
      </c>
      <c r="I946" s="248"/>
      <c r="J946" s="243"/>
      <c r="K946" s="243"/>
      <c r="L946" s="249"/>
      <c r="M946" s="250"/>
      <c r="N946" s="251"/>
      <c r="O946" s="251"/>
      <c r="P946" s="251"/>
      <c r="Q946" s="251"/>
      <c r="R946" s="251"/>
      <c r="S946" s="251"/>
      <c r="T946" s="25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3" t="s">
        <v>189</v>
      </c>
      <c r="AU946" s="253" t="s">
        <v>86</v>
      </c>
      <c r="AV946" s="13" t="s">
        <v>86</v>
      </c>
      <c r="AW946" s="13" t="s">
        <v>33</v>
      </c>
      <c r="AX946" s="13" t="s">
        <v>78</v>
      </c>
      <c r="AY946" s="253" t="s">
        <v>181</v>
      </c>
    </row>
    <row r="947" s="13" customFormat="1">
      <c r="A947" s="13"/>
      <c r="B947" s="242"/>
      <c r="C947" s="243"/>
      <c r="D947" s="244" t="s">
        <v>189</v>
      </c>
      <c r="E947" s="245" t="s">
        <v>1</v>
      </c>
      <c r="F947" s="246" t="s">
        <v>707</v>
      </c>
      <c r="G947" s="243"/>
      <c r="H947" s="247">
        <v>20.050000000000001</v>
      </c>
      <c r="I947" s="248"/>
      <c r="J947" s="243"/>
      <c r="K947" s="243"/>
      <c r="L947" s="249"/>
      <c r="M947" s="250"/>
      <c r="N947" s="251"/>
      <c r="O947" s="251"/>
      <c r="P947" s="251"/>
      <c r="Q947" s="251"/>
      <c r="R947" s="251"/>
      <c r="S947" s="251"/>
      <c r="T947" s="25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3" t="s">
        <v>189</v>
      </c>
      <c r="AU947" s="253" t="s">
        <v>86</v>
      </c>
      <c r="AV947" s="13" t="s">
        <v>86</v>
      </c>
      <c r="AW947" s="13" t="s">
        <v>33</v>
      </c>
      <c r="AX947" s="13" t="s">
        <v>78</v>
      </c>
      <c r="AY947" s="253" t="s">
        <v>181</v>
      </c>
    </row>
    <row r="948" s="13" customFormat="1">
      <c r="A948" s="13"/>
      <c r="B948" s="242"/>
      <c r="C948" s="243"/>
      <c r="D948" s="244" t="s">
        <v>189</v>
      </c>
      <c r="E948" s="245" t="s">
        <v>1</v>
      </c>
      <c r="F948" s="246" t="s">
        <v>708</v>
      </c>
      <c r="G948" s="243"/>
      <c r="H948" s="247">
        <v>6.0099999999999998</v>
      </c>
      <c r="I948" s="248"/>
      <c r="J948" s="243"/>
      <c r="K948" s="243"/>
      <c r="L948" s="249"/>
      <c r="M948" s="250"/>
      <c r="N948" s="251"/>
      <c r="O948" s="251"/>
      <c r="P948" s="251"/>
      <c r="Q948" s="251"/>
      <c r="R948" s="251"/>
      <c r="S948" s="251"/>
      <c r="T948" s="25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3" t="s">
        <v>189</v>
      </c>
      <c r="AU948" s="253" t="s">
        <v>86</v>
      </c>
      <c r="AV948" s="13" t="s">
        <v>86</v>
      </c>
      <c r="AW948" s="13" t="s">
        <v>33</v>
      </c>
      <c r="AX948" s="13" t="s">
        <v>78</v>
      </c>
      <c r="AY948" s="253" t="s">
        <v>181</v>
      </c>
    </row>
    <row r="949" s="13" customFormat="1">
      <c r="A949" s="13"/>
      <c r="B949" s="242"/>
      <c r="C949" s="243"/>
      <c r="D949" s="244" t="s">
        <v>189</v>
      </c>
      <c r="E949" s="245" t="s">
        <v>1</v>
      </c>
      <c r="F949" s="246" t="s">
        <v>709</v>
      </c>
      <c r="G949" s="243"/>
      <c r="H949" s="247">
        <v>23.280000000000001</v>
      </c>
      <c r="I949" s="248"/>
      <c r="J949" s="243"/>
      <c r="K949" s="243"/>
      <c r="L949" s="249"/>
      <c r="M949" s="250"/>
      <c r="N949" s="251"/>
      <c r="O949" s="251"/>
      <c r="P949" s="251"/>
      <c r="Q949" s="251"/>
      <c r="R949" s="251"/>
      <c r="S949" s="251"/>
      <c r="T949" s="25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3" t="s">
        <v>189</v>
      </c>
      <c r="AU949" s="253" t="s">
        <v>86</v>
      </c>
      <c r="AV949" s="13" t="s">
        <v>86</v>
      </c>
      <c r="AW949" s="13" t="s">
        <v>33</v>
      </c>
      <c r="AX949" s="13" t="s">
        <v>78</v>
      </c>
      <c r="AY949" s="253" t="s">
        <v>181</v>
      </c>
    </row>
    <row r="950" s="15" customFormat="1">
      <c r="A950" s="15"/>
      <c r="B950" s="264"/>
      <c r="C950" s="265"/>
      <c r="D950" s="244" t="s">
        <v>189</v>
      </c>
      <c r="E950" s="266" t="s">
        <v>1</v>
      </c>
      <c r="F950" s="267" t="s">
        <v>206</v>
      </c>
      <c r="G950" s="265"/>
      <c r="H950" s="268">
        <v>126.76000000000001</v>
      </c>
      <c r="I950" s="269"/>
      <c r="J950" s="265"/>
      <c r="K950" s="265"/>
      <c r="L950" s="270"/>
      <c r="M950" s="271"/>
      <c r="N950" s="272"/>
      <c r="O950" s="272"/>
      <c r="P950" s="272"/>
      <c r="Q950" s="272"/>
      <c r="R950" s="272"/>
      <c r="S950" s="272"/>
      <c r="T950" s="273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4" t="s">
        <v>189</v>
      </c>
      <c r="AU950" s="274" t="s">
        <v>86</v>
      </c>
      <c r="AV950" s="15" t="s">
        <v>187</v>
      </c>
      <c r="AW950" s="15" t="s">
        <v>33</v>
      </c>
      <c r="AX950" s="15" t="s">
        <v>84</v>
      </c>
      <c r="AY950" s="274" t="s">
        <v>181</v>
      </c>
    </row>
    <row r="951" s="2" customFormat="1" ht="16.5" customHeight="1">
      <c r="A951" s="39"/>
      <c r="B951" s="40"/>
      <c r="C951" s="275" t="s">
        <v>1223</v>
      </c>
      <c r="D951" s="275" t="s">
        <v>363</v>
      </c>
      <c r="E951" s="276" t="s">
        <v>1224</v>
      </c>
      <c r="F951" s="277" t="s">
        <v>1225</v>
      </c>
      <c r="G951" s="278" t="s">
        <v>186</v>
      </c>
      <c r="H951" s="279">
        <v>142.416</v>
      </c>
      <c r="I951" s="280"/>
      <c r="J951" s="281">
        <f>ROUND(I951*H951,2)</f>
        <v>0</v>
      </c>
      <c r="K951" s="282"/>
      <c r="L951" s="283"/>
      <c r="M951" s="284" t="s">
        <v>1</v>
      </c>
      <c r="N951" s="285" t="s">
        <v>43</v>
      </c>
      <c r="O951" s="92"/>
      <c r="P951" s="238">
        <f>O951*H951</f>
        <v>0</v>
      </c>
      <c r="Q951" s="238">
        <v>0.00013999999999999999</v>
      </c>
      <c r="R951" s="238">
        <f>Q951*H951</f>
        <v>0.019938239999999999</v>
      </c>
      <c r="S951" s="238">
        <v>0</v>
      </c>
      <c r="T951" s="239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0" t="s">
        <v>369</v>
      </c>
      <c r="AT951" s="240" t="s">
        <v>363</v>
      </c>
      <c r="AU951" s="240" t="s">
        <v>86</v>
      </c>
      <c r="AY951" s="18" t="s">
        <v>181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8" t="s">
        <v>84</v>
      </c>
      <c r="BK951" s="241">
        <f>ROUND(I951*H951,2)</f>
        <v>0</v>
      </c>
      <c r="BL951" s="18" t="s">
        <v>278</v>
      </c>
      <c r="BM951" s="240" t="s">
        <v>1226</v>
      </c>
    </row>
    <row r="952" s="14" customFormat="1">
      <c r="A952" s="14"/>
      <c r="B952" s="254"/>
      <c r="C952" s="255"/>
      <c r="D952" s="244" t="s">
        <v>189</v>
      </c>
      <c r="E952" s="256" t="s">
        <v>1</v>
      </c>
      <c r="F952" s="257" t="s">
        <v>1151</v>
      </c>
      <c r="G952" s="255"/>
      <c r="H952" s="256" t="s">
        <v>1</v>
      </c>
      <c r="I952" s="258"/>
      <c r="J952" s="255"/>
      <c r="K952" s="255"/>
      <c r="L952" s="259"/>
      <c r="M952" s="260"/>
      <c r="N952" s="261"/>
      <c r="O952" s="261"/>
      <c r="P952" s="261"/>
      <c r="Q952" s="261"/>
      <c r="R952" s="261"/>
      <c r="S952" s="261"/>
      <c r="T952" s="26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3" t="s">
        <v>189</v>
      </c>
      <c r="AU952" s="263" t="s">
        <v>86</v>
      </c>
      <c r="AV952" s="14" t="s">
        <v>84</v>
      </c>
      <c r="AW952" s="14" t="s">
        <v>33</v>
      </c>
      <c r="AX952" s="14" t="s">
        <v>78</v>
      </c>
      <c r="AY952" s="263" t="s">
        <v>181</v>
      </c>
    </row>
    <row r="953" s="13" customFormat="1">
      <c r="A953" s="13"/>
      <c r="B953" s="242"/>
      <c r="C953" s="243"/>
      <c r="D953" s="244" t="s">
        <v>189</v>
      </c>
      <c r="E953" s="245" t="s">
        <v>1</v>
      </c>
      <c r="F953" s="246" t="s">
        <v>1227</v>
      </c>
      <c r="G953" s="243"/>
      <c r="H953" s="247">
        <v>17.132999999999999</v>
      </c>
      <c r="I953" s="248"/>
      <c r="J953" s="243"/>
      <c r="K953" s="243"/>
      <c r="L953" s="249"/>
      <c r="M953" s="250"/>
      <c r="N953" s="251"/>
      <c r="O953" s="251"/>
      <c r="P953" s="251"/>
      <c r="Q953" s="251"/>
      <c r="R953" s="251"/>
      <c r="S953" s="251"/>
      <c r="T953" s="25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3" t="s">
        <v>189</v>
      </c>
      <c r="AU953" s="253" t="s">
        <v>86</v>
      </c>
      <c r="AV953" s="13" t="s">
        <v>86</v>
      </c>
      <c r="AW953" s="13" t="s">
        <v>33</v>
      </c>
      <c r="AX953" s="13" t="s">
        <v>78</v>
      </c>
      <c r="AY953" s="253" t="s">
        <v>181</v>
      </c>
    </row>
    <row r="954" s="13" customFormat="1">
      <c r="A954" s="13"/>
      <c r="B954" s="242"/>
      <c r="C954" s="243"/>
      <c r="D954" s="244" t="s">
        <v>189</v>
      </c>
      <c r="E954" s="245" t="s">
        <v>1</v>
      </c>
      <c r="F954" s="246" t="s">
        <v>1228</v>
      </c>
      <c r="G954" s="243"/>
      <c r="H954" s="247">
        <v>16.088999999999999</v>
      </c>
      <c r="I954" s="248"/>
      <c r="J954" s="243"/>
      <c r="K954" s="243"/>
      <c r="L954" s="249"/>
      <c r="M954" s="250"/>
      <c r="N954" s="251"/>
      <c r="O954" s="251"/>
      <c r="P954" s="251"/>
      <c r="Q954" s="251"/>
      <c r="R954" s="251"/>
      <c r="S954" s="251"/>
      <c r="T954" s="25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3" t="s">
        <v>189</v>
      </c>
      <c r="AU954" s="253" t="s">
        <v>86</v>
      </c>
      <c r="AV954" s="13" t="s">
        <v>86</v>
      </c>
      <c r="AW954" s="13" t="s">
        <v>33</v>
      </c>
      <c r="AX954" s="13" t="s">
        <v>78</v>
      </c>
      <c r="AY954" s="253" t="s">
        <v>181</v>
      </c>
    </row>
    <row r="955" s="13" customFormat="1">
      <c r="A955" s="13"/>
      <c r="B955" s="242"/>
      <c r="C955" s="243"/>
      <c r="D955" s="244" t="s">
        <v>189</v>
      </c>
      <c r="E955" s="245" t="s">
        <v>1</v>
      </c>
      <c r="F955" s="246" t="s">
        <v>1229</v>
      </c>
      <c r="G955" s="243"/>
      <c r="H955" s="247">
        <v>18.684000000000001</v>
      </c>
      <c r="I955" s="248"/>
      <c r="J955" s="243"/>
      <c r="K955" s="243"/>
      <c r="L955" s="249"/>
      <c r="M955" s="250"/>
      <c r="N955" s="251"/>
      <c r="O955" s="251"/>
      <c r="P955" s="251"/>
      <c r="Q955" s="251"/>
      <c r="R955" s="251"/>
      <c r="S955" s="251"/>
      <c r="T955" s="25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3" t="s">
        <v>189</v>
      </c>
      <c r="AU955" s="253" t="s">
        <v>86</v>
      </c>
      <c r="AV955" s="13" t="s">
        <v>86</v>
      </c>
      <c r="AW955" s="13" t="s">
        <v>33</v>
      </c>
      <c r="AX955" s="13" t="s">
        <v>78</v>
      </c>
      <c r="AY955" s="253" t="s">
        <v>181</v>
      </c>
    </row>
    <row r="956" s="13" customFormat="1">
      <c r="A956" s="13"/>
      <c r="B956" s="242"/>
      <c r="C956" s="243"/>
      <c r="D956" s="244" t="s">
        <v>189</v>
      </c>
      <c r="E956" s="245" t="s">
        <v>1</v>
      </c>
      <c r="F956" s="246" t="s">
        <v>1230</v>
      </c>
      <c r="G956" s="243"/>
      <c r="H956" s="247">
        <v>6.5279999999999996</v>
      </c>
      <c r="I956" s="248"/>
      <c r="J956" s="243"/>
      <c r="K956" s="243"/>
      <c r="L956" s="249"/>
      <c r="M956" s="250"/>
      <c r="N956" s="251"/>
      <c r="O956" s="251"/>
      <c r="P956" s="251"/>
      <c r="Q956" s="251"/>
      <c r="R956" s="251"/>
      <c r="S956" s="251"/>
      <c r="T956" s="25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3" t="s">
        <v>189</v>
      </c>
      <c r="AU956" s="253" t="s">
        <v>86</v>
      </c>
      <c r="AV956" s="13" t="s">
        <v>86</v>
      </c>
      <c r="AW956" s="13" t="s">
        <v>33</v>
      </c>
      <c r="AX956" s="13" t="s">
        <v>78</v>
      </c>
      <c r="AY956" s="253" t="s">
        <v>181</v>
      </c>
    </row>
    <row r="957" s="13" customFormat="1">
      <c r="A957" s="13"/>
      <c r="B957" s="242"/>
      <c r="C957" s="243"/>
      <c r="D957" s="244" t="s">
        <v>189</v>
      </c>
      <c r="E957" s="245" t="s">
        <v>1</v>
      </c>
      <c r="F957" s="246" t="s">
        <v>1231</v>
      </c>
      <c r="G957" s="243"/>
      <c r="H957" s="247">
        <v>7.101</v>
      </c>
      <c r="I957" s="248"/>
      <c r="J957" s="243"/>
      <c r="K957" s="243"/>
      <c r="L957" s="249"/>
      <c r="M957" s="250"/>
      <c r="N957" s="251"/>
      <c r="O957" s="251"/>
      <c r="P957" s="251"/>
      <c r="Q957" s="251"/>
      <c r="R957" s="251"/>
      <c r="S957" s="251"/>
      <c r="T957" s="25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3" t="s">
        <v>189</v>
      </c>
      <c r="AU957" s="253" t="s">
        <v>86</v>
      </c>
      <c r="AV957" s="13" t="s">
        <v>86</v>
      </c>
      <c r="AW957" s="13" t="s">
        <v>33</v>
      </c>
      <c r="AX957" s="13" t="s">
        <v>78</v>
      </c>
      <c r="AY957" s="253" t="s">
        <v>181</v>
      </c>
    </row>
    <row r="958" s="13" customFormat="1">
      <c r="A958" s="13"/>
      <c r="B958" s="242"/>
      <c r="C958" s="243"/>
      <c r="D958" s="244" t="s">
        <v>189</v>
      </c>
      <c r="E958" s="245" t="s">
        <v>1</v>
      </c>
      <c r="F958" s="246" t="s">
        <v>1232</v>
      </c>
      <c r="G958" s="243"/>
      <c r="H958" s="247">
        <v>4.6399999999999997</v>
      </c>
      <c r="I958" s="248"/>
      <c r="J958" s="243"/>
      <c r="K958" s="243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189</v>
      </c>
      <c r="AU958" s="253" t="s">
        <v>86</v>
      </c>
      <c r="AV958" s="13" t="s">
        <v>86</v>
      </c>
      <c r="AW958" s="13" t="s">
        <v>33</v>
      </c>
      <c r="AX958" s="13" t="s">
        <v>78</v>
      </c>
      <c r="AY958" s="253" t="s">
        <v>181</v>
      </c>
    </row>
    <row r="959" s="13" customFormat="1">
      <c r="A959" s="13"/>
      <c r="B959" s="242"/>
      <c r="C959" s="243"/>
      <c r="D959" s="244" t="s">
        <v>189</v>
      </c>
      <c r="E959" s="245" t="s">
        <v>1</v>
      </c>
      <c r="F959" s="246" t="s">
        <v>1233</v>
      </c>
      <c r="G959" s="243"/>
      <c r="H959" s="247">
        <v>16.808</v>
      </c>
      <c r="I959" s="248"/>
      <c r="J959" s="243"/>
      <c r="K959" s="243"/>
      <c r="L959" s="249"/>
      <c r="M959" s="250"/>
      <c r="N959" s="251"/>
      <c r="O959" s="251"/>
      <c r="P959" s="251"/>
      <c r="Q959" s="251"/>
      <c r="R959" s="251"/>
      <c r="S959" s="251"/>
      <c r="T959" s="25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3" t="s">
        <v>189</v>
      </c>
      <c r="AU959" s="253" t="s">
        <v>86</v>
      </c>
      <c r="AV959" s="13" t="s">
        <v>86</v>
      </c>
      <c r="AW959" s="13" t="s">
        <v>33</v>
      </c>
      <c r="AX959" s="13" t="s">
        <v>78</v>
      </c>
      <c r="AY959" s="253" t="s">
        <v>181</v>
      </c>
    </row>
    <row r="960" s="13" customFormat="1">
      <c r="A960" s="13"/>
      <c r="B960" s="242"/>
      <c r="C960" s="243"/>
      <c r="D960" s="244" t="s">
        <v>189</v>
      </c>
      <c r="E960" s="245" t="s">
        <v>1</v>
      </c>
      <c r="F960" s="246" t="s">
        <v>1234</v>
      </c>
      <c r="G960" s="243"/>
      <c r="H960" s="247">
        <v>22.526</v>
      </c>
      <c r="I960" s="248"/>
      <c r="J960" s="243"/>
      <c r="K960" s="243"/>
      <c r="L960" s="249"/>
      <c r="M960" s="250"/>
      <c r="N960" s="251"/>
      <c r="O960" s="251"/>
      <c r="P960" s="251"/>
      <c r="Q960" s="251"/>
      <c r="R960" s="251"/>
      <c r="S960" s="251"/>
      <c r="T960" s="25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3" t="s">
        <v>189</v>
      </c>
      <c r="AU960" s="253" t="s">
        <v>86</v>
      </c>
      <c r="AV960" s="13" t="s">
        <v>86</v>
      </c>
      <c r="AW960" s="13" t="s">
        <v>33</v>
      </c>
      <c r="AX960" s="13" t="s">
        <v>78</v>
      </c>
      <c r="AY960" s="253" t="s">
        <v>181</v>
      </c>
    </row>
    <row r="961" s="13" customFormat="1">
      <c r="A961" s="13"/>
      <c r="B961" s="242"/>
      <c r="C961" s="243"/>
      <c r="D961" s="244" t="s">
        <v>189</v>
      </c>
      <c r="E961" s="245" t="s">
        <v>1</v>
      </c>
      <c r="F961" s="246" t="s">
        <v>1235</v>
      </c>
      <c r="G961" s="243"/>
      <c r="H961" s="247">
        <v>6.7519999999999998</v>
      </c>
      <c r="I961" s="248"/>
      <c r="J961" s="243"/>
      <c r="K961" s="243"/>
      <c r="L961" s="249"/>
      <c r="M961" s="250"/>
      <c r="N961" s="251"/>
      <c r="O961" s="251"/>
      <c r="P961" s="251"/>
      <c r="Q961" s="251"/>
      <c r="R961" s="251"/>
      <c r="S961" s="251"/>
      <c r="T961" s="25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3" t="s">
        <v>189</v>
      </c>
      <c r="AU961" s="253" t="s">
        <v>86</v>
      </c>
      <c r="AV961" s="13" t="s">
        <v>86</v>
      </c>
      <c r="AW961" s="13" t="s">
        <v>33</v>
      </c>
      <c r="AX961" s="13" t="s">
        <v>78</v>
      </c>
      <c r="AY961" s="253" t="s">
        <v>181</v>
      </c>
    </row>
    <row r="962" s="13" customFormat="1">
      <c r="A962" s="13"/>
      <c r="B962" s="242"/>
      <c r="C962" s="243"/>
      <c r="D962" s="244" t="s">
        <v>189</v>
      </c>
      <c r="E962" s="245" t="s">
        <v>1</v>
      </c>
      <c r="F962" s="246" t="s">
        <v>1236</v>
      </c>
      <c r="G962" s="243"/>
      <c r="H962" s="247">
        <v>26.155000000000001</v>
      </c>
      <c r="I962" s="248"/>
      <c r="J962" s="243"/>
      <c r="K962" s="243"/>
      <c r="L962" s="249"/>
      <c r="M962" s="250"/>
      <c r="N962" s="251"/>
      <c r="O962" s="251"/>
      <c r="P962" s="251"/>
      <c r="Q962" s="251"/>
      <c r="R962" s="251"/>
      <c r="S962" s="251"/>
      <c r="T962" s="25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3" t="s">
        <v>189</v>
      </c>
      <c r="AU962" s="253" t="s">
        <v>86</v>
      </c>
      <c r="AV962" s="13" t="s">
        <v>86</v>
      </c>
      <c r="AW962" s="13" t="s">
        <v>33</v>
      </c>
      <c r="AX962" s="13" t="s">
        <v>78</v>
      </c>
      <c r="AY962" s="253" t="s">
        <v>181</v>
      </c>
    </row>
    <row r="963" s="15" customFormat="1">
      <c r="A963" s="15"/>
      <c r="B963" s="264"/>
      <c r="C963" s="265"/>
      <c r="D963" s="244" t="s">
        <v>189</v>
      </c>
      <c r="E963" s="266" t="s">
        <v>1</v>
      </c>
      <c r="F963" s="267" t="s">
        <v>206</v>
      </c>
      <c r="G963" s="265"/>
      <c r="H963" s="268">
        <v>142.416</v>
      </c>
      <c r="I963" s="269"/>
      <c r="J963" s="265"/>
      <c r="K963" s="265"/>
      <c r="L963" s="270"/>
      <c r="M963" s="271"/>
      <c r="N963" s="272"/>
      <c r="O963" s="272"/>
      <c r="P963" s="272"/>
      <c r="Q963" s="272"/>
      <c r="R963" s="272"/>
      <c r="S963" s="272"/>
      <c r="T963" s="273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74" t="s">
        <v>189</v>
      </c>
      <c r="AU963" s="274" t="s">
        <v>86</v>
      </c>
      <c r="AV963" s="15" t="s">
        <v>187</v>
      </c>
      <c r="AW963" s="15" t="s">
        <v>33</v>
      </c>
      <c r="AX963" s="15" t="s">
        <v>84</v>
      </c>
      <c r="AY963" s="274" t="s">
        <v>181</v>
      </c>
    </row>
    <row r="964" s="2" customFormat="1" ht="16.5" customHeight="1">
      <c r="A964" s="39"/>
      <c r="B964" s="40"/>
      <c r="C964" s="228" t="s">
        <v>1237</v>
      </c>
      <c r="D964" s="228" t="s">
        <v>183</v>
      </c>
      <c r="E964" s="229" t="s">
        <v>1238</v>
      </c>
      <c r="F964" s="230" t="s">
        <v>1239</v>
      </c>
      <c r="G964" s="231" t="s">
        <v>247</v>
      </c>
      <c r="H964" s="232">
        <v>180.90000000000001</v>
      </c>
      <c r="I964" s="233"/>
      <c r="J964" s="234">
        <f>ROUND(I964*H964,2)</f>
        <v>0</v>
      </c>
      <c r="K964" s="235"/>
      <c r="L964" s="45"/>
      <c r="M964" s="236" t="s">
        <v>1</v>
      </c>
      <c r="N964" s="237" t="s">
        <v>43</v>
      </c>
      <c r="O964" s="92"/>
      <c r="P964" s="238">
        <f>O964*H964</f>
        <v>0</v>
      </c>
      <c r="Q964" s="238">
        <v>0</v>
      </c>
      <c r="R964" s="238">
        <f>Q964*H964</f>
        <v>0</v>
      </c>
      <c r="S964" s="238">
        <v>0</v>
      </c>
      <c r="T964" s="239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0" t="s">
        <v>278</v>
      </c>
      <c r="AT964" s="240" t="s">
        <v>183</v>
      </c>
      <c r="AU964" s="240" t="s">
        <v>86</v>
      </c>
      <c r="AY964" s="18" t="s">
        <v>181</v>
      </c>
      <c r="BE964" s="241">
        <f>IF(N964="základní",J964,0)</f>
        <v>0</v>
      </c>
      <c r="BF964" s="241">
        <f>IF(N964="snížená",J964,0)</f>
        <v>0</v>
      </c>
      <c r="BG964" s="241">
        <f>IF(N964="zákl. přenesená",J964,0)</f>
        <v>0</v>
      </c>
      <c r="BH964" s="241">
        <f>IF(N964="sníž. přenesená",J964,0)</f>
        <v>0</v>
      </c>
      <c r="BI964" s="241">
        <f>IF(N964="nulová",J964,0)</f>
        <v>0</v>
      </c>
      <c r="BJ964" s="18" t="s">
        <v>84</v>
      </c>
      <c r="BK964" s="241">
        <f>ROUND(I964*H964,2)</f>
        <v>0</v>
      </c>
      <c r="BL964" s="18" t="s">
        <v>278</v>
      </c>
      <c r="BM964" s="240" t="s">
        <v>1240</v>
      </c>
    </row>
    <row r="965" s="13" customFormat="1">
      <c r="A965" s="13"/>
      <c r="B965" s="242"/>
      <c r="C965" s="243"/>
      <c r="D965" s="244" t="s">
        <v>189</v>
      </c>
      <c r="E965" s="245" t="s">
        <v>1</v>
      </c>
      <c r="F965" s="246" t="s">
        <v>1241</v>
      </c>
      <c r="G965" s="243"/>
      <c r="H965" s="247">
        <v>180.90000000000001</v>
      </c>
      <c r="I965" s="248"/>
      <c r="J965" s="243"/>
      <c r="K965" s="243"/>
      <c r="L965" s="249"/>
      <c r="M965" s="250"/>
      <c r="N965" s="251"/>
      <c r="O965" s="251"/>
      <c r="P965" s="251"/>
      <c r="Q965" s="251"/>
      <c r="R965" s="251"/>
      <c r="S965" s="251"/>
      <c r="T965" s="25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3" t="s">
        <v>189</v>
      </c>
      <c r="AU965" s="253" t="s">
        <v>86</v>
      </c>
      <c r="AV965" s="13" t="s">
        <v>86</v>
      </c>
      <c r="AW965" s="13" t="s">
        <v>33</v>
      </c>
      <c r="AX965" s="13" t="s">
        <v>84</v>
      </c>
      <c r="AY965" s="253" t="s">
        <v>181</v>
      </c>
    </row>
    <row r="966" s="2" customFormat="1" ht="16.5" customHeight="1">
      <c r="A966" s="39"/>
      <c r="B966" s="40"/>
      <c r="C966" s="275" t="s">
        <v>1242</v>
      </c>
      <c r="D966" s="275" t="s">
        <v>363</v>
      </c>
      <c r="E966" s="276" t="s">
        <v>1243</v>
      </c>
      <c r="F966" s="277" t="s">
        <v>1244</v>
      </c>
      <c r="G966" s="278" t="s">
        <v>247</v>
      </c>
      <c r="H966" s="279">
        <v>184.518</v>
      </c>
      <c r="I966" s="280"/>
      <c r="J966" s="281">
        <f>ROUND(I966*H966,2)</f>
        <v>0</v>
      </c>
      <c r="K966" s="282"/>
      <c r="L966" s="283"/>
      <c r="M966" s="284" t="s">
        <v>1</v>
      </c>
      <c r="N966" s="285" t="s">
        <v>43</v>
      </c>
      <c r="O966" s="92"/>
      <c r="P966" s="238">
        <f>O966*H966</f>
        <v>0</v>
      </c>
      <c r="Q966" s="238">
        <v>0.012</v>
      </c>
      <c r="R966" s="238">
        <f>Q966*H966</f>
        <v>2.214216</v>
      </c>
      <c r="S966" s="238">
        <v>0</v>
      </c>
      <c r="T966" s="239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0" t="s">
        <v>369</v>
      </c>
      <c r="AT966" s="240" t="s">
        <v>363</v>
      </c>
      <c r="AU966" s="240" t="s">
        <v>86</v>
      </c>
      <c r="AY966" s="18" t="s">
        <v>181</v>
      </c>
      <c r="BE966" s="241">
        <f>IF(N966="základní",J966,0)</f>
        <v>0</v>
      </c>
      <c r="BF966" s="241">
        <f>IF(N966="snížená",J966,0)</f>
        <v>0</v>
      </c>
      <c r="BG966" s="241">
        <f>IF(N966="zákl. přenesená",J966,0)</f>
        <v>0</v>
      </c>
      <c r="BH966" s="241">
        <f>IF(N966="sníž. přenesená",J966,0)</f>
        <v>0</v>
      </c>
      <c r="BI966" s="241">
        <f>IF(N966="nulová",J966,0)</f>
        <v>0</v>
      </c>
      <c r="BJ966" s="18" t="s">
        <v>84</v>
      </c>
      <c r="BK966" s="241">
        <f>ROUND(I966*H966,2)</f>
        <v>0</v>
      </c>
      <c r="BL966" s="18" t="s">
        <v>278</v>
      </c>
      <c r="BM966" s="240" t="s">
        <v>1245</v>
      </c>
    </row>
    <row r="967" s="13" customFormat="1">
      <c r="A967" s="13"/>
      <c r="B967" s="242"/>
      <c r="C967" s="243"/>
      <c r="D967" s="244" t="s">
        <v>189</v>
      </c>
      <c r="E967" s="245" t="s">
        <v>1</v>
      </c>
      <c r="F967" s="246" t="s">
        <v>1246</v>
      </c>
      <c r="G967" s="243"/>
      <c r="H967" s="247">
        <v>184.518</v>
      </c>
      <c r="I967" s="248"/>
      <c r="J967" s="243"/>
      <c r="K967" s="243"/>
      <c r="L967" s="249"/>
      <c r="M967" s="250"/>
      <c r="N967" s="251"/>
      <c r="O967" s="251"/>
      <c r="P967" s="251"/>
      <c r="Q967" s="251"/>
      <c r="R967" s="251"/>
      <c r="S967" s="251"/>
      <c r="T967" s="25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3" t="s">
        <v>189</v>
      </c>
      <c r="AU967" s="253" t="s">
        <v>86</v>
      </c>
      <c r="AV967" s="13" t="s">
        <v>86</v>
      </c>
      <c r="AW967" s="13" t="s">
        <v>33</v>
      </c>
      <c r="AX967" s="13" t="s">
        <v>84</v>
      </c>
      <c r="AY967" s="253" t="s">
        <v>181</v>
      </c>
    </row>
    <row r="968" s="2" customFormat="1" ht="16.5" customHeight="1">
      <c r="A968" s="39"/>
      <c r="B968" s="40"/>
      <c r="C968" s="228" t="s">
        <v>1247</v>
      </c>
      <c r="D968" s="228" t="s">
        <v>183</v>
      </c>
      <c r="E968" s="229" t="s">
        <v>1248</v>
      </c>
      <c r="F968" s="230" t="s">
        <v>1249</v>
      </c>
      <c r="G968" s="231" t="s">
        <v>783</v>
      </c>
      <c r="H968" s="286"/>
      <c r="I968" s="233"/>
      <c r="J968" s="234">
        <f>ROUND(I968*H968,2)</f>
        <v>0</v>
      </c>
      <c r="K968" s="235"/>
      <c r="L968" s="45"/>
      <c r="M968" s="236" t="s">
        <v>1</v>
      </c>
      <c r="N968" s="237" t="s">
        <v>43</v>
      </c>
      <c r="O968" s="92"/>
      <c r="P968" s="238">
        <f>O968*H968</f>
        <v>0</v>
      </c>
      <c r="Q968" s="238">
        <v>0</v>
      </c>
      <c r="R968" s="238">
        <f>Q968*H968</f>
        <v>0</v>
      </c>
      <c r="S968" s="238">
        <v>0</v>
      </c>
      <c r="T968" s="239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0" t="s">
        <v>278</v>
      </c>
      <c r="AT968" s="240" t="s">
        <v>183</v>
      </c>
      <c r="AU968" s="240" t="s">
        <v>86</v>
      </c>
      <c r="AY968" s="18" t="s">
        <v>181</v>
      </c>
      <c r="BE968" s="241">
        <f>IF(N968="základní",J968,0)</f>
        <v>0</v>
      </c>
      <c r="BF968" s="241">
        <f>IF(N968="snížená",J968,0)</f>
        <v>0</v>
      </c>
      <c r="BG968" s="241">
        <f>IF(N968="zákl. přenesená",J968,0)</f>
        <v>0</v>
      </c>
      <c r="BH968" s="241">
        <f>IF(N968="sníž. přenesená",J968,0)</f>
        <v>0</v>
      </c>
      <c r="BI968" s="241">
        <f>IF(N968="nulová",J968,0)</f>
        <v>0</v>
      </c>
      <c r="BJ968" s="18" t="s">
        <v>84</v>
      </c>
      <c r="BK968" s="241">
        <f>ROUND(I968*H968,2)</f>
        <v>0</v>
      </c>
      <c r="BL968" s="18" t="s">
        <v>278</v>
      </c>
      <c r="BM968" s="240" t="s">
        <v>1250</v>
      </c>
    </row>
    <row r="969" s="12" customFormat="1" ht="22.8" customHeight="1">
      <c r="A969" s="12"/>
      <c r="B969" s="212"/>
      <c r="C969" s="213"/>
      <c r="D969" s="214" t="s">
        <v>77</v>
      </c>
      <c r="E969" s="226" t="s">
        <v>1251</v>
      </c>
      <c r="F969" s="226" t="s">
        <v>1252</v>
      </c>
      <c r="G969" s="213"/>
      <c r="H969" s="213"/>
      <c r="I969" s="216"/>
      <c r="J969" s="227">
        <f>BK969</f>
        <v>0</v>
      </c>
      <c r="K969" s="213"/>
      <c r="L969" s="218"/>
      <c r="M969" s="219"/>
      <c r="N969" s="220"/>
      <c r="O969" s="220"/>
      <c r="P969" s="221">
        <f>SUM(P970:P1012)</f>
        <v>0</v>
      </c>
      <c r="Q969" s="220"/>
      <c r="R969" s="221">
        <f>SUM(R970:R1012)</f>
        <v>1.19873955</v>
      </c>
      <c r="S969" s="220"/>
      <c r="T969" s="222">
        <f>SUM(T970:T1012)</f>
        <v>0</v>
      </c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R969" s="223" t="s">
        <v>86</v>
      </c>
      <c r="AT969" s="224" t="s">
        <v>77</v>
      </c>
      <c r="AU969" s="224" t="s">
        <v>84</v>
      </c>
      <c r="AY969" s="223" t="s">
        <v>181</v>
      </c>
      <c r="BK969" s="225">
        <f>SUM(BK970:BK1012)</f>
        <v>0</v>
      </c>
    </row>
    <row r="970" s="2" customFormat="1" ht="16.5" customHeight="1">
      <c r="A970" s="39"/>
      <c r="B970" s="40"/>
      <c r="C970" s="228" t="s">
        <v>1253</v>
      </c>
      <c r="D970" s="228" t="s">
        <v>183</v>
      </c>
      <c r="E970" s="229" t="s">
        <v>1254</v>
      </c>
      <c r="F970" s="230" t="s">
        <v>1255</v>
      </c>
      <c r="G970" s="231" t="s">
        <v>186</v>
      </c>
      <c r="H970" s="232">
        <v>204.60300000000001</v>
      </c>
      <c r="I970" s="233"/>
      <c r="J970" s="234">
        <f>ROUND(I970*H970,2)</f>
        <v>0</v>
      </c>
      <c r="K970" s="235"/>
      <c r="L970" s="45"/>
      <c r="M970" s="236" t="s">
        <v>1</v>
      </c>
      <c r="N970" s="237" t="s">
        <v>43</v>
      </c>
      <c r="O970" s="92"/>
      <c r="P970" s="238">
        <f>O970*H970</f>
        <v>0</v>
      </c>
      <c r="Q970" s="238">
        <v>0.0028500000000000001</v>
      </c>
      <c r="R970" s="238">
        <f>Q970*H970</f>
        <v>0.58311855000000001</v>
      </c>
      <c r="S970" s="238">
        <v>0</v>
      </c>
      <c r="T970" s="239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40" t="s">
        <v>278</v>
      </c>
      <c r="AT970" s="240" t="s">
        <v>183</v>
      </c>
      <c r="AU970" s="240" t="s">
        <v>86</v>
      </c>
      <c r="AY970" s="18" t="s">
        <v>181</v>
      </c>
      <c r="BE970" s="241">
        <f>IF(N970="základní",J970,0)</f>
        <v>0</v>
      </c>
      <c r="BF970" s="241">
        <f>IF(N970="snížená",J970,0)</f>
        <v>0</v>
      </c>
      <c r="BG970" s="241">
        <f>IF(N970="zákl. přenesená",J970,0)</f>
        <v>0</v>
      </c>
      <c r="BH970" s="241">
        <f>IF(N970="sníž. přenesená",J970,0)</f>
        <v>0</v>
      </c>
      <c r="BI970" s="241">
        <f>IF(N970="nulová",J970,0)</f>
        <v>0</v>
      </c>
      <c r="BJ970" s="18" t="s">
        <v>84</v>
      </c>
      <c r="BK970" s="241">
        <f>ROUND(I970*H970,2)</f>
        <v>0</v>
      </c>
      <c r="BL970" s="18" t="s">
        <v>278</v>
      </c>
      <c r="BM970" s="240" t="s">
        <v>1256</v>
      </c>
    </row>
    <row r="971" s="14" customFormat="1">
      <c r="A971" s="14"/>
      <c r="B971" s="254"/>
      <c r="C971" s="255"/>
      <c r="D971" s="244" t="s">
        <v>189</v>
      </c>
      <c r="E971" s="256" t="s">
        <v>1</v>
      </c>
      <c r="F971" s="257" t="s">
        <v>1038</v>
      </c>
      <c r="G971" s="255"/>
      <c r="H971" s="256" t="s">
        <v>1</v>
      </c>
      <c r="I971" s="258"/>
      <c r="J971" s="255"/>
      <c r="K971" s="255"/>
      <c r="L971" s="259"/>
      <c r="M971" s="260"/>
      <c r="N971" s="261"/>
      <c r="O971" s="261"/>
      <c r="P971" s="261"/>
      <c r="Q971" s="261"/>
      <c r="R971" s="261"/>
      <c r="S971" s="261"/>
      <c r="T971" s="26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3" t="s">
        <v>189</v>
      </c>
      <c r="AU971" s="263" t="s">
        <v>86</v>
      </c>
      <c r="AV971" s="14" t="s">
        <v>84</v>
      </c>
      <c r="AW971" s="14" t="s">
        <v>33</v>
      </c>
      <c r="AX971" s="14" t="s">
        <v>78</v>
      </c>
      <c r="AY971" s="263" t="s">
        <v>181</v>
      </c>
    </row>
    <row r="972" s="13" customFormat="1">
      <c r="A972" s="13"/>
      <c r="B972" s="242"/>
      <c r="C972" s="243"/>
      <c r="D972" s="244" t="s">
        <v>189</v>
      </c>
      <c r="E972" s="245" t="s">
        <v>1</v>
      </c>
      <c r="F972" s="246" t="s">
        <v>1257</v>
      </c>
      <c r="G972" s="243"/>
      <c r="H972" s="247">
        <v>204.60300000000001</v>
      </c>
      <c r="I972" s="248"/>
      <c r="J972" s="243"/>
      <c r="K972" s="243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189</v>
      </c>
      <c r="AU972" s="253" t="s">
        <v>86</v>
      </c>
      <c r="AV972" s="13" t="s">
        <v>86</v>
      </c>
      <c r="AW972" s="13" t="s">
        <v>33</v>
      </c>
      <c r="AX972" s="13" t="s">
        <v>84</v>
      </c>
      <c r="AY972" s="253" t="s">
        <v>181</v>
      </c>
    </row>
    <row r="973" s="2" customFormat="1" ht="16.5" customHeight="1">
      <c r="A973" s="39"/>
      <c r="B973" s="40"/>
      <c r="C973" s="228" t="s">
        <v>1258</v>
      </c>
      <c r="D973" s="228" t="s">
        <v>183</v>
      </c>
      <c r="E973" s="229" t="s">
        <v>1259</v>
      </c>
      <c r="F973" s="230" t="s">
        <v>1260</v>
      </c>
      <c r="G973" s="231" t="s">
        <v>247</v>
      </c>
      <c r="H973" s="232">
        <v>36.700000000000003</v>
      </c>
      <c r="I973" s="233"/>
      <c r="J973" s="234">
        <f>ROUND(I973*H973,2)</f>
        <v>0</v>
      </c>
      <c r="K973" s="235"/>
      <c r="L973" s="45"/>
      <c r="M973" s="236" t="s">
        <v>1</v>
      </c>
      <c r="N973" s="237" t="s">
        <v>43</v>
      </c>
      <c r="O973" s="92"/>
      <c r="P973" s="238">
        <f>O973*H973</f>
        <v>0</v>
      </c>
      <c r="Q973" s="238">
        <v>0.0023700000000000001</v>
      </c>
      <c r="R973" s="238">
        <f>Q973*H973</f>
        <v>0.086979000000000015</v>
      </c>
      <c r="S973" s="238">
        <v>0</v>
      </c>
      <c r="T973" s="239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0" t="s">
        <v>278</v>
      </c>
      <c r="AT973" s="240" t="s">
        <v>183</v>
      </c>
      <c r="AU973" s="240" t="s">
        <v>86</v>
      </c>
      <c r="AY973" s="18" t="s">
        <v>181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8" t="s">
        <v>84</v>
      </c>
      <c r="BK973" s="241">
        <f>ROUND(I973*H973,2)</f>
        <v>0</v>
      </c>
      <c r="BL973" s="18" t="s">
        <v>278</v>
      </c>
      <c r="BM973" s="240" t="s">
        <v>1261</v>
      </c>
    </row>
    <row r="974" s="14" customFormat="1">
      <c r="A974" s="14"/>
      <c r="B974" s="254"/>
      <c r="C974" s="255"/>
      <c r="D974" s="244" t="s">
        <v>189</v>
      </c>
      <c r="E974" s="256" t="s">
        <v>1</v>
      </c>
      <c r="F974" s="257" t="s">
        <v>1262</v>
      </c>
      <c r="G974" s="255"/>
      <c r="H974" s="256" t="s">
        <v>1</v>
      </c>
      <c r="I974" s="258"/>
      <c r="J974" s="255"/>
      <c r="K974" s="255"/>
      <c r="L974" s="259"/>
      <c r="M974" s="260"/>
      <c r="N974" s="261"/>
      <c r="O974" s="261"/>
      <c r="P974" s="261"/>
      <c r="Q974" s="261"/>
      <c r="R974" s="261"/>
      <c r="S974" s="261"/>
      <c r="T974" s="26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3" t="s">
        <v>189</v>
      </c>
      <c r="AU974" s="263" t="s">
        <v>86</v>
      </c>
      <c r="AV974" s="14" t="s">
        <v>84</v>
      </c>
      <c r="AW974" s="14" t="s">
        <v>33</v>
      </c>
      <c r="AX974" s="14" t="s">
        <v>78</v>
      </c>
      <c r="AY974" s="263" t="s">
        <v>181</v>
      </c>
    </row>
    <row r="975" s="13" customFormat="1">
      <c r="A975" s="13"/>
      <c r="B975" s="242"/>
      <c r="C975" s="243"/>
      <c r="D975" s="244" t="s">
        <v>189</v>
      </c>
      <c r="E975" s="245" t="s">
        <v>1</v>
      </c>
      <c r="F975" s="246" t="s">
        <v>1263</v>
      </c>
      <c r="G975" s="243"/>
      <c r="H975" s="247">
        <v>36.700000000000003</v>
      </c>
      <c r="I975" s="248"/>
      <c r="J975" s="243"/>
      <c r="K975" s="243"/>
      <c r="L975" s="249"/>
      <c r="M975" s="250"/>
      <c r="N975" s="251"/>
      <c r="O975" s="251"/>
      <c r="P975" s="251"/>
      <c r="Q975" s="251"/>
      <c r="R975" s="251"/>
      <c r="S975" s="251"/>
      <c r="T975" s="25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3" t="s">
        <v>189</v>
      </c>
      <c r="AU975" s="253" t="s">
        <v>86</v>
      </c>
      <c r="AV975" s="13" t="s">
        <v>86</v>
      </c>
      <c r="AW975" s="13" t="s">
        <v>33</v>
      </c>
      <c r="AX975" s="13" t="s">
        <v>84</v>
      </c>
      <c r="AY975" s="253" t="s">
        <v>181</v>
      </c>
    </row>
    <row r="976" s="2" customFormat="1" ht="21.75" customHeight="1">
      <c r="A976" s="39"/>
      <c r="B976" s="40"/>
      <c r="C976" s="228" t="s">
        <v>1264</v>
      </c>
      <c r="D976" s="228" t="s">
        <v>183</v>
      </c>
      <c r="E976" s="229" t="s">
        <v>1265</v>
      </c>
      <c r="F976" s="230" t="s">
        <v>1266</v>
      </c>
      <c r="G976" s="231" t="s">
        <v>247</v>
      </c>
      <c r="H976" s="232">
        <v>24.800000000000001</v>
      </c>
      <c r="I976" s="233"/>
      <c r="J976" s="234">
        <f>ROUND(I976*H976,2)</f>
        <v>0</v>
      </c>
      <c r="K976" s="235"/>
      <c r="L976" s="45"/>
      <c r="M976" s="236" t="s">
        <v>1</v>
      </c>
      <c r="N976" s="237" t="s">
        <v>43</v>
      </c>
      <c r="O976" s="92"/>
      <c r="P976" s="238">
        <f>O976*H976</f>
        <v>0</v>
      </c>
      <c r="Q976" s="238">
        <v>0.0058399999999999997</v>
      </c>
      <c r="R976" s="238">
        <f>Q976*H976</f>
        <v>0.14483199999999999</v>
      </c>
      <c r="S976" s="238">
        <v>0</v>
      </c>
      <c r="T976" s="239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0" t="s">
        <v>278</v>
      </c>
      <c r="AT976" s="240" t="s">
        <v>183</v>
      </c>
      <c r="AU976" s="240" t="s">
        <v>86</v>
      </c>
      <c r="AY976" s="18" t="s">
        <v>181</v>
      </c>
      <c r="BE976" s="241">
        <f>IF(N976="základní",J976,0)</f>
        <v>0</v>
      </c>
      <c r="BF976" s="241">
        <f>IF(N976="snížená",J976,0)</f>
        <v>0</v>
      </c>
      <c r="BG976" s="241">
        <f>IF(N976="zákl. přenesená",J976,0)</f>
        <v>0</v>
      </c>
      <c r="BH976" s="241">
        <f>IF(N976="sníž. přenesená",J976,0)</f>
        <v>0</v>
      </c>
      <c r="BI976" s="241">
        <f>IF(N976="nulová",J976,0)</f>
        <v>0</v>
      </c>
      <c r="BJ976" s="18" t="s">
        <v>84</v>
      </c>
      <c r="BK976" s="241">
        <f>ROUND(I976*H976,2)</f>
        <v>0</v>
      </c>
      <c r="BL976" s="18" t="s">
        <v>278</v>
      </c>
      <c r="BM976" s="240" t="s">
        <v>1267</v>
      </c>
    </row>
    <row r="977" s="14" customFormat="1">
      <c r="A977" s="14"/>
      <c r="B977" s="254"/>
      <c r="C977" s="255"/>
      <c r="D977" s="244" t="s">
        <v>189</v>
      </c>
      <c r="E977" s="256" t="s">
        <v>1</v>
      </c>
      <c r="F977" s="257" t="s">
        <v>1262</v>
      </c>
      <c r="G977" s="255"/>
      <c r="H977" s="256" t="s">
        <v>1</v>
      </c>
      <c r="I977" s="258"/>
      <c r="J977" s="255"/>
      <c r="K977" s="255"/>
      <c r="L977" s="259"/>
      <c r="M977" s="260"/>
      <c r="N977" s="261"/>
      <c r="O977" s="261"/>
      <c r="P977" s="261"/>
      <c r="Q977" s="261"/>
      <c r="R977" s="261"/>
      <c r="S977" s="261"/>
      <c r="T977" s="26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3" t="s">
        <v>189</v>
      </c>
      <c r="AU977" s="263" t="s">
        <v>86</v>
      </c>
      <c r="AV977" s="14" t="s">
        <v>84</v>
      </c>
      <c r="AW977" s="14" t="s">
        <v>33</v>
      </c>
      <c r="AX977" s="14" t="s">
        <v>78</v>
      </c>
      <c r="AY977" s="263" t="s">
        <v>181</v>
      </c>
    </row>
    <row r="978" s="13" customFormat="1">
      <c r="A978" s="13"/>
      <c r="B978" s="242"/>
      <c r="C978" s="243"/>
      <c r="D978" s="244" t="s">
        <v>189</v>
      </c>
      <c r="E978" s="245" t="s">
        <v>1</v>
      </c>
      <c r="F978" s="246" t="s">
        <v>1268</v>
      </c>
      <c r="G978" s="243"/>
      <c r="H978" s="247">
        <v>24.800000000000001</v>
      </c>
      <c r="I978" s="248"/>
      <c r="J978" s="243"/>
      <c r="K978" s="243"/>
      <c r="L978" s="249"/>
      <c r="M978" s="250"/>
      <c r="N978" s="251"/>
      <c r="O978" s="251"/>
      <c r="P978" s="251"/>
      <c r="Q978" s="251"/>
      <c r="R978" s="251"/>
      <c r="S978" s="251"/>
      <c r="T978" s="25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3" t="s">
        <v>189</v>
      </c>
      <c r="AU978" s="253" t="s">
        <v>86</v>
      </c>
      <c r="AV978" s="13" t="s">
        <v>86</v>
      </c>
      <c r="AW978" s="13" t="s">
        <v>33</v>
      </c>
      <c r="AX978" s="13" t="s">
        <v>84</v>
      </c>
      <c r="AY978" s="253" t="s">
        <v>181</v>
      </c>
    </row>
    <row r="979" s="2" customFormat="1" ht="21.75" customHeight="1">
      <c r="A979" s="39"/>
      <c r="B979" s="40"/>
      <c r="C979" s="228" t="s">
        <v>1269</v>
      </c>
      <c r="D979" s="228" t="s">
        <v>183</v>
      </c>
      <c r="E979" s="229" t="s">
        <v>1270</v>
      </c>
      <c r="F979" s="230" t="s">
        <v>1271</v>
      </c>
      <c r="G979" s="231" t="s">
        <v>359</v>
      </c>
      <c r="H979" s="232">
        <v>4</v>
      </c>
      <c r="I979" s="233"/>
      <c r="J979" s="234">
        <f>ROUND(I979*H979,2)</f>
        <v>0</v>
      </c>
      <c r="K979" s="235"/>
      <c r="L979" s="45"/>
      <c r="M979" s="236" t="s">
        <v>1</v>
      </c>
      <c r="N979" s="237" t="s">
        <v>43</v>
      </c>
      <c r="O979" s="92"/>
      <c r="P979" s="238">
        <f>O979*H979</f>
        <v>0</v>
      </c>
      <c r="Q979" s="238">
        <v>0</v>
      </c>
      <c r="R979" s="238">
        <f>Q979*H979</f>
        <v>0</v>
      </c>
      <c r="S979" s="238">
        <v>0</v>
      </c>
      <c r="T979" s="239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0" t="s">
        <v>278</v>
      </c>
      <c r="AT979" s="240" t="s">
        <v>183</v>
      </c>
      <c r="AU979" s="240" t="s">
        <v>86</v>
      </c>
      <c r="AY979" s="18" t="s">
        <v>181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8" t="s">
        <v>84</v>
      </c>
      <c r="BK979" s="241">
        <f>ROUND(I979*H979,2)</f>
        <v>0</v>
      </c>
      <c r="BL979" s="18" t="s">
        <v>278</v>
      </c>
      <c r="BM979" s="240" t="s">
        <v>1272</v>
      </c>
    </row>
    <row r="980" s="13" customFormat="1">
      <c r="A980" s="13"/>
      <c r="B980" s="242"/>
      <c r="C980" s="243"/>
      <c r="D980" s="244" t="s">
        <v>189</v>
      </c>
      <c r="E980" s="245" t="s">
        <v>1</v>
      </c>
      <c r="F980" s="246" t="s">
        <v>1273</v>
      </c>
      <c r="G980" s="243"/>
      <c r="H980" s="247">
        <v>4</v>
      </c>
      <c r="I980" s="248"/>
      <c r="J980" s="243"/>
      <c r="K980" s="243"/>
      <c r="L980" s="249"/>
      <c r="M980" s="250"/>
      <c r="N980" s="251"/>
      <c r="O980" s="251"/>
      <c r="P980" s="251"/>
      <c r="Q980" s="251"/>
      <c r="R980" s="251"/>
      <c r="S980" s="251"/>
      <c r="T980" s="25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3" t="s">
        <v>189</v>
      </c>
      <c r="AU980" s="253" t="s">
        <v>86</v>
      </c>
      <c r="AV980" s="13" t="s">
        <v>86</v>
      </c>
      <c r="AW980" s="13" t="s">
        <v>33</v>
      </c>
      <c r="AX980" s="13" t="s">
        <v>84</v>
      </c>
      <c r="AY980" s="253" t="s">
        <v>181</v>
      </c>
    </row>
    <row r="981" s="2" customFormat="1" ht="16.5" customHeight="1">
      <c r="A981" s="39"/>
      <c r="B981" s="40"/>
      <c r="C981" s="228" t="s">
        <v>1274</v>
      </c>
      <c r="D981" s="228" t="s">
        <v>183</v>
      </c>
      <c r="E981" s="229" t="s">
        <v>1275</v>
      </c>
      <c r="F981" s="230" t="s">
        <v>1276</v>
      </c>
      <c r="G981" s="231" t="s">
        <v>247</v>
      </c>
      <c r="H981" s="232">
        <v>22.199999999999999</v>
      </c>
      <c r="I981" s="233"/>
      <c r="J981" s="234">
        <f>ROUND(I981*H981,2)</f>
        <v>0</v>
      </c>
      <c r="K981" s="235"/>
      <c r="L981" s="45"/>
      <c r="M981" s="236" t="s">
        <v>1</v>
      </c>
      <c r="N981" s="237" t="s">
        <v>43</v>
      </c>
      <c r="O981" s="92"/>
      <c r="P981" s="238">
        <f>O981*H981</f>
        <v>0</v>
      </c>
      <c r="Q981" s="238">
        <v>0.00056999999999999998</v>
      </c>
      <c r="R981" s="238">
        <f>Q981*H981</f>
        <v>0.012653999999999999</v>
      </c>
      <c r="S981" s="238">
        <v>0</v>
      </c>
      <c r="T981" s="239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0" t="s">
        <v>278</v>
      </c>
      <c r="AT981" s="240" t="s">
        <v>183</v>
      </c>
      <c r="AU981" s="240" t="s">
        <v>86</v>
      </c>
      <c r="AY981" s="18" t="s">
        <v>181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8" t="s">
        <v>84</v>
      </c>
      <c r="BK981" s="241">
        <f>ROUND(I981*H981,2)</f>
        <v>0</v>
      </c>
      <c r="BL981" s="18" t="s">
        <v>278</v>
      </c>
      <c r="BM981" s="240" t="s">
        <v>1277</v>
      </c>
    </row>
    <row r="982" s="14" customFormat="1">
      <c r="A982" s="14"/>
      <c r="B982" s="254"/>
      <c r="C982" s="255"/>
      <c r="D982" s="244" t="s">
        <v>189</v>
      </c>
      <c r="E982" s="256" t="s">
        <v>1</v>
      </c>
      <c r="F982" s="257" t="s">
        <v>1262</v>
      </c>
      <c r="G982" s="255"/>
      <c r="H982" s="256" t="s">
        <v>1</v>
      </c>
      <c r="I982" s="258"/>
      <c r="J982" s="255"/>
      <c r="K982" s="255"/>
      <c r="L982" s="259"/>
      <c r="M982" s="260"/>
      <c r="N982" s="261"/>
      <c r="O982" s="261"/>
      <c r="P982" s="261"/>
      <c r="Q982" s="261"/>
      <c r="R982" s="261"/>
      <c r="S982" s="261"/>
      <c r="T982" s="26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3" t="s">
        <v>189</v>
      </c>
      <c r="AU982" s="263" t="s">
        <v>86</v>
      </c>
      <c r="AV982" s="14" t="s">
        <v>84</v>
      </c>
      <c r="AW982" s="14" t="s">
        <v>33</v>
      </c>
      <c r="AX982" s="14" t="s">
        <v>78</v>
      </c>
      <c r="AY982" s="263" t="s">
        <v>181</v>
      </c>
    </row>
    <row r="983" s="13" customFormat="1">
      <c r="A983" s="13"/>
      <c r="B983" s="242"/>
      <c r="C983" s="243"/>
      <c r="D983" s="244" t="s">
        <v>189</v>
      </c>
      <c r="E983" s="245" t="s">
        <v>1</v>
      </c>
      <c r="F983" s="246" t="s">
        <v>1278</v>
      </c>
      <c r="G983" s="243"/>
      <c r="H983" s="247">
        <v>22.199999999999999</v>
      </c>
      <c r="I983" s="248"/>
      <c r="J983" s="243"/>
      <c r="K983" s="243"/>
      <c r="L983" s="249"/>
      <c r="M983" s="250"/>
      <c r="N983" s="251"/>
      <c r="O983" s="251"/>
      <c r="P983" s="251"/>
      <c r="Q983" s="251"/>
      <c r="R983" s="251"/>
      <c r="S983" s="251"/>
      <c r="T983" s="25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3" t="s">
        <v>189</v>
      </c>
      <c r="AU983" s="253" t="s">
        <v>86</v>
      </c>
      <c r="AV983" s="13" t="s">
        <v>86</v>
      </c>
      <c r="AW983" s="13" t="s">
        <v>33</v>
      </c>
      <c r="AX983" s="13" t="s">
        <v>84</v>
      </c>
      <c r="AY983" s="253" t="s">
        <v>181</v>
      </c>
    </row>
    <row r="984" s="2" customFormat="1" ht="16.5" customHeight="1">
      <c r="A984" s="39"/>
      <c r="B984" s="40"/>
      <c r="C984" s="228" t="s">
        <v>1279</v>
      </c>
      <c r="D984" s="228" t="s">
        <v>183</v>
      </c>
      <c r="E984" s="229" t="s">
        <v>1280</v>
      </c>
      <c r="F984" s="230" t="s">
        <v>1281</v>
      </c>
      <c r="G984" s="231" t="s">
        <v>247</v>
      </c>
      <c r="H984" s="232">
        <v>109.8</v>
      </c>
      <c r="I984" s="233"/>
      <c r="J984" s="234">
        <f>ROUND(I984*H984,2)</f>
        <v>0</v>
      </c>
      <c r="K984" s="235"/>
      <c r="L984" s="45"/>
      <c r="M984" s="236" t="s">
        <v>1</v>
      </c>
      <c r="N984" s="237" t="s">
        <v>43</v>
      </c>
      <c r="O984" s="92"/>
      <c r="P984" s="238">
        <f>O984*H984</f>
        <v>0</v>
      </c>
      <c r="Q984" s="238">
        <v>0.00172</v>
      </c>
      <c r="R984" s="238">
        <f>Q984*H984</f>
        <v>0.188856</v>
      </c>
      <c r="S984" s="238">
        <v>0</v>
      </c>
      <c r="T984" s="239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0" t="s">
        <v>278</v>
      </c>
      <c r="AT984" s="240" t="s">
        <v>183</v>
      </c>
      <c r="AU984" s="240" t="s">
        <v>86</v>
      </c>
      <c r="AY984" s="18" t="s">
        <v>181</v>
      </c>
      <c r="BE984" s="241">
        <f>IF(N984="základní",J984,0)</f>
        <v>0</v>
      </c>
      <c r="BF984" s="241">
        <f>IF(N984="snížená",J984,0)</f>
        <v>0</v>
      </c>
      <c r="BG984" s="241">
        <f>IF(N984="zákl. přenesená",J984,0)</f>
        <v>0</v>
      </c>
      <c r="BH984" s="241">
        <f>IF(N984="sníž. přenesená",J984,0)</f>
        <v>0</v>
      </c>
      <c r="BI984" s="241">
        <f>IF(N984="nulová",J984,0)</f>
        <v>0</v>
      </c>
      <c r="BJ984" s="18" t="s">
        <v>84</v>
      </c>
      <c r="BK984" s="241">
        <f>ROUND(I984*H984,2)</f>
        <v>0</v>
      </c>
      <c r="BL984" s="18" t="s">
        <v>278</v>
      </c>
      <c r="BM984" s="240" t="s">
        <v>1282</v>
      </c>
    </row>
    <row r="985" s="13" customFormat="1">
      <c r="A985" s="13"/>
      <c r="B985" s="242"/>
      <c r="C985" s="243"/>
      <c r="D985" s="244" t="s">
        <v>189</v>
      </c>
      <c r="E985" s="245" t="s">
        <v>1</v>
      </c>
      <c r="F985" s="246" t="s">
        <v>1283</v>
      </c>
      <c r="G985" s="243"/>
      <c r="H985" s="247">
        <v>109.8</v>
      </c>
      <c r="I985" s="248"/>
      <c r="J985" s="243"/>
      <c r="K985" s="243"/>
      <c r="L985" s="249"/>
      <c r="M985" s="250"/>
      <c r="N985" s="251"/>
      <c r="O985" s="251"/>
      <c r="P985" s="251"/>
      <c r="Q985" s="251"/>
      <c r="R985" s="251"/>
      <c r="S985" s="251"/>
      <c r="T985" s="25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3" t="s">
        <v>189</v>
      </c>
      <c r="AU985" s="253" t="s">
        <v>86</v>
      </c>
      <c r="AV985" s="13" t="s">
        <v>86</v>
      </c>
      <c r="AW985" s="13" t="s">
        <v>33</v>
      </c>
      <c r="AX985" s="13" t="s">
        <v>84</v>
      </c>
      <c r="AY985" s="253" t="s">
        <v>181</v>
      </c>
    </row>
    <row r="986" s="2" customFormat="1" ht="16.5" customHeight="1">
      <c r="A986" s="39"/>
      <c r="B986" s="40"/>
      <c r="C986" s="228" t="s">
        <v>1284</v>
      </c>
      <c r="D986" s="228" t="s">
        <v>183</v>
      </c>
      <c r="E986" s="229" t="s">
        <v>1285</v>
      </c>
      <c r="F986" s="230" t="s">
        <v>1286</v>
      </c>
      <c r="G986" s="231" t="s">
        <v>247</v>
      </c>
      <c r="H986" s="232">
        <v>6.25</v>
      </c>
      <c r="I986" s="233"/>
      <c r="J986" s="234">
        <f>ROUND(I986*H986,2)</f>
        <v>0</v>
      </c>
      <c r="K986" s="235"/>
      <c r="L986" s="45"/>
      <c r="M986" s="236" t="s">
        <v>1</v>
      </c>
      <c r="N986" s="237" t="s">
        <v>43</v>
      </c>
      <c r="O986" s="92"/>
      <c r="P986" s="238">
        <f>O986*H986</f>
        <v>0</v>
      </c>
      <c r="Q986" s="238">
        <v>0.0014599999999999999</v>
      </c>
      <c r="R986" s="238">
        <f>Q986*H986</f>
        <v>0.0091249999999999994</v>
      </c>
      <c r="S986" s="238">
        <v>0</v>
      </c>
      <c r="T986" s="239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0" t="s">
        <v>278</v>
      </c>
      <c r="AT986" s="240" t="s">
        <v>183</v>
      </c>
      <c r="AU986" s="240" t="s">
        <v>86</v>
      </c>
      <c r="AY986" s="18" t="s">
        <v>181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8" t="s">
        <v>84</v>
      </c>
      <c r="BK986" s="241">
        <f>ROUND(I986*H986,2)</f>
        <v>0</v>
      </c>
      <c r="BL986" s="18" t="s">
        <v>278</v>
      </c>
      <c r="BM986" s="240" t="s">
        <v>1287</v>
      </c>
    </row>
    <row r="987" s="14" customFormat="1">
      <c r="A987" s="14"/>
      <c r="B987" s="254"/>
      <c r="C987" s="255"/>
      <c r="D987" s="244" t="s">
        <v>189</v>
      </c>
      <c r="E987" s="256" t="s">
        <v>1</v>
      </c>
      <c r="F987" s="257" t="s">
        <v>1288</v>
      </c>
      <c r="G987" s="255"/>
      <c r="H987" s="256" t="s">
        <v>1</v>
      </c>
      <c r="I987" s="258"/>
      <c r="J987" s="255"/>
      <c r="K987" s="255"/>
      <c r="L987" s="259"/>
      <c r="M987" s="260"/>
      <c r="N987" s="261"/>
      <c r="O987" s="261"/>
      <c r="P987" s="261"/>
      <c r="Q987" s="261"/>
      <c r="R987" s="261"/>
      <c r="S987" s="261"/>
      <c r="T987" s="26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3" t="s">
        <v>189</v>
      </c>
      <c r="AU987" s="263" t="s">
        <v>86</v>
      </c>
      <c r="AV987" s="14" t="s">
        <v>84</v>
      </c>
      <c r="AW987" s="14" t="s">
        <v>33</v>
      </c>
      <c r="AX987" s="14" t="s">
        <v>78</v>
      </c>
      <c r="AY987" s="263" t="s">
        <v>181</v>
      </c>
    </row>
    <row r="988" s="13" customFormat="1">
      <c r="A988" s="13"/>
      <c r="B988" s="242"/>
      <c r="C988" s="243"/>
      <c r="D988" s="244" t="s">
        <v>189</v>
      </c>
      <c r="E988" s="245" t="s">
        <v>1</v>
      </c>
      <c r="F988" s="246" t="s">
        <v>1289</v>
      </c>
      <c r="G988" s="243"/>
      <c r="H988" s="247">
        <v>3</v>
      </c>
      <c r="I988" s="248"/>
      <c r="J988" s="243"/>
      <c r="K988" s="243"/>
      <c r="L988" s="249"/>
      <c r="M988" s="250"/>
      <c r="N988" s="251"/>
      <c r="O988" s="251"/>
      <c r="P988" s="251"/>
      <c r="Q988" s="251"/>
      <c r="R988" s="251"/>
      <c r="S988" s="251"/>
      <c r="T988" s="25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3" t="s">
        <v>189</v>
      </c>
      <c r="AU988" s="253" t="s">
        <v>86</v>
      </c>
      <c r="AV988" s="13" t="s">
        <v>86</v>
      </c>
      <c r="AW988" s="13" t="s">
        <v>33</v>
      </c>
      <c r="AX988" s="13" t="s">
        <v>78</v>
      </c>
      <c r="AY988" s="253" t="s">
        <v>181</v>
      </c>
    </row>
    <row r="989" s="13" customFormat="1">
      <c r="A989" s="13"/>
      <c r="B989" s="242"/>
      <c r="C989" s="243"/>
      <c r="D989" s="244" t="s">
        <v>189</v>
      </c>
      <c r="E989" s="245" t="s">
        <v>1</v>
      </c>
      <c r="F989" s="246" t="s">
        <v>1290</v>
      </c>
      <c r="G989" s="243"/>
      <c r="H989" s="247">
        <v>1.5</v>
      </c>
      <c r="I989" s="248"/>
      <c r="J989" s="243"/>
      <c r="K989" s="243"/>
      <c r="L989" s="249"/>
      <c r="M989" s="250"/>
      <c r="N989" s="251"/>
      <c r="O989" s="251"/>
      <c r="P989" s="251"/>
      <c r="Q989" s="251"/>
      <c r="R989" s="251"/>
      <c r="S989" s="251"/>
      <c r="T989" s="25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3" t="s">
        <v>189</v>
      </c>
      <c r="AU989" s="253" t="s">
        <v>86</v>
      </c>
      <c r="AV989" s="13" t="s">
        <v>86</v>
      </c>
      <c r="AW989" s="13" t="s">
        <v>33</v>
      </c>
      <c r="AX989" s="13" t="s">
        <v>78</v>
      </c>
      <c r="AY989" s="253" t="s">
        <v>181</v>
      </c>
    </row>
    <row r="990" s="13" customFormat="1">
      <c r="A990" s="13"/>
      <c r="B990" s="242"/>
      <c r="C990" s="243"/>
      <c r="D990" s="244" t="s">
        <v>189</v>
      </c>
      <c r="E990" s="245" t="s">
        <v>1</v>
      </c>
      <c r="F990" s="246" t="s">
        <v>1291</v>
      </c>
      <c r="G990" s="243"/>
      <c r="H990" s="247">
        <v>1.75</v>
      </c>
      <c r="I990" s="248"/>
      <c r="J990" s="243"/>
      <c r="K990" s="243"/>
      <c r="L990" s="249"/>
      <c r="M990" s="250"/>
      <c r="N990" s="251"/>
      <c r="O990" s="251"/>
      <c r="P990" s="251"/>
      <c r="Q990" s="251"/>
      <c r="R990" s="251"/>
      <c r="S990" s="251"/>
      <c r="T990" s="25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3" t="s">
        <v>189</v>
      </c>
      <c r="AU990" s="253" t="s">
        <v>86</v>
      </c>
      <c r="AV990" s="13" t="s">
        <v>86</v>
      </c>
      <c r="AW990" s="13" t="s">
        <v>33</v>
      </c>
      <c r="AX990" s="13" t="s">
        <v>78</v>
      </c>
      <c r="AY990" s="253" t="s">
        <v>181</v>
      </c>
    </row>
    <row r="991" s="15" customFormat="1">
      <c r="A991" s="15"/>
      <c r="B991" s="264"/>
      <c r="C991" s="265"/>
      <c r="D991" s="244" t="s">
        <v>189</v>
      </c>
      <c r="E991" s="266" t="s">
        <v>1</v>
      </c>
      <c r="F991" s="267" t="s">
        <v>206</v>
      </c>
      <c r="G991" s="265"/>
      <c r="H991" s="268">
        <v>6.25</v>
      </c>
      <c r="I991" s="269"/>
      <c r="J991" s="265"/>
      <c r="K991" s="265"/>
      <c r="L991" s="270"/>
      <c r="M991" s="271"/>
      <c r="N991" s="272"/>
      <c r="O991" s="272"/>
      <c r="P991" s="272"/>
      <c r="Q991" s="272"/>
      <c r="R991" s="272"/>
      <c r="S991" s="272"/>
      <c r="T991" s="273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74" t="s">
        <v>189</v>
      </c>
      <c r="AU991" s="274" t="s">
        <v>86</v>
      </c>
      <c r="AV991" s="15" t="s">
        <v>187</v>
      </c>
      <c r="AW991" s="15" t="s">
        <v>33</v>
      </c>
      <c r="AX991" s="15" t="s">
        <v>84</v>
      </c>
      <c r="AY991" s="274" t="s">
        <v>181</v>
      </c>
    </row>
    <row r="992" s="2" customFormat="1" ht="16.5" customHeight="1">
      <c r="A992" s="39"/>
      <c r="B992" s="40"/>
      <c r="C992" s="228" t="s">
        <v>1292</v>
      </c>
      <c r="D992" s="228" t="s">
        <v>183</v>
      </c>
      <c r="E992" s="229" t="s">
        <v>1293</v>
      </c>
      <c r="F992" s="230" t="s">
        <v>1294</v>
      </c>
      <c r="G992" s="231" t="s">
        <v>359</v>
      </c>
      <c r="H992" s="232">
        <v>10</v>
      </c>
      <c r="I992" s="233"/>
      <c r="J992" s="234">
        <f>ROUND(I992*H992,2)</f>
        <v>0</v>
      </c>
      <c r="K992" s="235"/>
      <c r="L992" s="45"/>
      <c r="M992" s="236" t="s">
        <v>1</v>
      </c>
      <c r="N992" s="237" t="s">
        <v>43</v>
      </c>
      <c r="O992" s="92"/>
      <c r="P992" s="238">
        <f>O992*H992</f>
        <v>0</v>
      </c>
      <c r="Q992" s="238">
        <v>0</v>
      </c>
      <c r="R992" s="238">
        <f>Q992*H992</f>
        <v>0</v>
      </c>
      <c r="S992" s="238">
        <v>0</v>
      </c>
      <c r="T992" s="239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40" t="s">
        <v>278</v>
      </c>
      <c r="AT992" s="240" t="s">
        <v>183</v>
      </c>
      <c r="AU992" s="240" t="s">
        <v>86</v>
      </c>
      <c r="AY992" s="18" t="s">
        <v>181</v>
      </c>
      <c r="BE992" s="241">
        <f>IF(N992="základní",J992,0)</f>
        <v>0</v>
      </c>
      <c r="BF992" s="241">
        <f>IF(N992="snížená",J992,0)</f>
        <v>0</v>
      </c>
      <c r="BG992" s="241">
        <f>IF(N992="zákl. přenesená",J992,0)</f>
        <v>0</v>
      </c>
      <c r="BH992" s="241">
        <f>IF(N992="sníž. přenesená",J992,0)</f>
        <v>0</v>
      </c>
      <c r="BI992" s="241">
        <f>IF(N992="nulová",J992,0)</f>
        <v>0</v>
      </c>
      <c r="BJ992" s="18" t="s">
        <v>84</v>
      </c>
      <c r="BK992" s="241">
        <f>ROUND(I992*H992,2)</f>
        <v>0</v>
      </c>
      <c r="BL992" s="18" t="s">
        <v>278</v>
      </c>
      <c r="BM992" s="240" t="s">
        <v>1295</v>
      </c>
    </row>
    <row r="993" s="13" customFormat="1">
      <c r="A993" s="13"/>
      <c r="B993" s="242"/>
      <c r="C993" s="243"/>
      <c r="D993" s="244" t="s">
        <v>189</v>
      </c>
      <c r="E993" s="245" t="s">
        <v>1</v>
      </c>
      <c r="F993" s="246" t="s">
        <v>1296</v>
      </c>
      <c r="G993" s="243"/>
      <c r="H993" s="247">
        <v>6</v>
      </c>
      <c r="I993" s="248"/>
      <c r="J993" s="243"/>
      <c r="K993" s="243"/>
      <c r="L993" s="249"/>
      <c r="M993" s="250"/>
      <c r="N993" s="251"/>
      <c r="O993" s="251"/>
      <c r="P993" s="251"/>
      <c r="Q993" s="251"/>
      <c r="R993" s="251"/>
      <c r="S993" s="251"/>
      <c r="T993" s="25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3" t="s">
        <v>189</v>
      </c>
      <c r="AU993" s="253" t="s">
        <v>86</v>
      </c>
      <c r="AV993" s="13" t="s">
        <v>86</v>
      </c>
      <c r="AW993" s="13" t="s">
        <v>33</v>
      </c>
      <c r="AX993" s="13" t="s">
        <v>78</v>
      </c>
      <c r="AY993" s="253" t="s">
        <v>181</v>
      </c>
    </row>
    <row r="994" s="13" customFormat="1">
      <c r="A994" s="13"/>
      <c r="B994" s="242"/>
      <c r="C994" s="243"/>
      <c r="D994" s="244" t="s">
        <v>189</v>
      </c>
      <c r="E994" s="245" t="s">
        <v>1</v>
      </c>
      <c r="F994" s="246" t="s">
        <v>1297</v>
      </c>
      <c r="G994" s="243"/>
      <c r="H994" s="247">
        <v>2</v>
      </c>
      <c r="I994" s="248"/>
      <c r="J994" s="243"/>
      <c r="K994" s="243"/>
      <c r="L994" s="249"/>
      <c r="M994" s="250"/>
      <c r="N994" s="251"/>
      <c r="O994" s="251"/>
      <c r="P994" s="251"/>
      <c r="Q994" s="251"/>
      <c r="R994" s="251"/>
      <c r="S994" s="251"/>
      <c r="T994" s="25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3" t="s">
        <v>189</v>
      </c>
      <c r="AU994" s="253" t="s">
        <v>86</v>
      </c>
      <c r="AV994" s="13" t="s">
        <v>86</v>
      </c>
      <c r="AW994" s="13" t="s">
        <v>33</v>
      </c>
      <c r="AX994" s="13" t="s">
        <v>78</v>
      </c>
      <c r="AY994" s="253" t="s">
        <v>181</v>
      </c>
    </row>
    <row r="995" s="13" customFormat="1">
      <c r="A995" s="13"/>
      <c r="B995" s="242"/>
      <c r="C995" s="243"/>
      <c r="D995" s="244" t="s">
        <v>189</v>
      </c>
      <c r="E995" s="245" t="s">
        <v>1</v>
      </c>
      <c r="F995" s="246" t="s">
        <v>1298</v>
      </c>
      <c r="G995" s="243"/>
      <c r="H995" s="247">
        <v>2</v>
      </c>
      <c r="I995" s="248"/>
      <c r="J995" s="243"/>
      <c r="K995" s="243"/>
      <c r="L995" s="249"/>
      <c r="M995" s="250"/>
      <c r="N995" s="251"/>
      <c r="O995" s="251"/>
      <c r="P995" s="251"/>
      <c r="Q995" s="251"/>
      <c r="R995" s="251"/>
      <c r="S995" s="251"/>
      <c r="T995" s="25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3" t="s">
        <v>189</v>
      </c>
      <c r="AU995" s="253" t="s">
        <v>86</v>
      </c>
      <c r="AV995" s="13" t="s">
        <v>86</v>
      </c>
      <c r="AW995" s="13" t="s">
        <v>33</v>
      </c>
      <c r="AX995" s="13" t="s">
        <v>78</v>
      </c>
      <c r="AY995" s="253" t="s">
        <v>181</v>
      </c>
    </row>
    <row r="996" s="15" customFormat="1">
      <c r="A996" s="15"/>
      <c r="B996" s="264"/>
      <c r="C996" s="265"/>
      <c r="D996" s="244" t="s">
        <v>189</v>
      </c>
      <c r="E996" s="266" t="s">
        <v>1</v>
      </c>
      <c r="F996" s="267" t="s">
        <v>206</v>
      </c>
      <c r="G996" s="265"/>
      <c r="H996" s="268">
        <v>10</v>
      </c>
      <c r="I996" s="269"/>
      <c r="J996" s="265"/>
      <c r="K996" s="265"/>
      <c r="L996" s="270"/>
      <c r="M996" s="271"/>
      <c r="N996" s="272"/>
      <c r="O996" s="272"/>
      <c r="P996" s="272"/>
      <c r="Q996" s="272"/>
      <c r="R996" s="272"/>
      <c r="S996" s="272"/>
      <c r="T996" s="273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74" t="s">
        <v>189</v>
      </c>
      <c r="AU996" s="274" t="s">
        <v>86</v>
      </c>
      <c r="AV996" s="15" t="s">
        <v>187</v>
      </c>
      <c r="AW996" s="15" t="s">
        <v>33</v>
      </c>
      <c r="AX996" s="15" t="s">
        <v>84</v>
      </c>
      <c r="AY996" s="274" t="s">
        <v>181</v>
      </c>
    </row>
    <row r="997" s="2" customFormat="1" ht="16.5" customHeight="1">
      <c r="A997" s="39"/>
      <c r="B997" s="40"/>
      <c r="C997" s="228" t="s">
        <v>1299</v>
      </c>
      <c r="D997" s="228" t="s">
        <v>183</v>
      </c>
      <c r="E997" s="229" t="s">
        <v>1300</v>
      </c>
      <c r="F997" s="230" t="s">
        <v>1301</v>
      </c>
      <c r="G997" s="231" t="s">
        <v>247</v>
      </c>
      <c r="H997" s="232">
        <v>36.700000000000003</v>
      </c>
      <c r="I997" s="233"/>
      <c r="J997" s="234">
        <f>ROUND(I997*H997,2)</f>
        <v>0</v>
      </c>
      <c r="K997" s="235"/>
      <c r="L997" s="45"/>
      <c r="M997" s="236" t="s">
        <v>1</v>
      </c>
      <c r="N997" s="237" t="s">
        <v>43</v>
      </c>
      <c r="O997" s="92"/>
      <c r="P997" s="238">
        <f>O997*H997</f>
        <v>0</v>
      </c>
      <c r="Q997" s="238">
        <v>0.0027399999999999998</v>
      </c>
      <c r="R997" s="238">
        <f>Q997*H997</f>
        <v>0.100558</v>
      </c>
      <c r="S997" s="238">
        <v>0</v>
      </c>
      <c r="T997" s="239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40" t="s">
        <v>278</v>
      </c>
      <c r="AT997" s="240" t="s">
        <v>183</v>
      </c>
      <c r="AU997" s="240" t="s">
        <v>86</v>
      </c>
      <c r="AY997" s="18" t="s">
        <v>181</v>
      </c>
      <c r="BE997" s="241">
        <f>IF(N997="základní",J997,0)</f>
        <v>0</v>
      </c>
      <c r="BF997" s="241">
        <f>IF(N997="snížená",J997,0)</f>
        <v>0</v>
      </c>
      <c r="BG997" s="241">
        <f>IF(N997="zákl. přenesená",J997,0)</f>
        <v>0</v>
      </c>
      <c r="BH997" s="241">
        <f>IF(N997="sníž. přenesená",J997,0)</f>
        <v>0</v>
      </c>
      <c r="BI997" s="241">
        <f>IF(N997="nulová",J997,0)</f>
        <v>0</v>
      </c>
      <c r="BJ997" s="18" t="s">
        <v>84</v>
      </c>
      <c r="BK997" s="241">
        <f>ROUND(I997*H997,2)</f>
        <v>0</v>
      </c>
      <c r="BL997" s="18" t="s">
        <v>278</v>
      </c>
      <c r="BM997" s="240" t="s">
        <v>1302</v>
      </c>
    </row>
    <row r="998" s="14" customFormat="1">
      <c r="A998" s="14"/>
      <c r="B998" s="254"/>
      <c r="C998" s="255"/>
      <c r="D998" s="244" t="s">
        <v>189</v>
      </c>
      <c r="E998" s="256" t="s">
        <v>1</v>
      </c>
      <c r="F998" s="257" t="s">
        <v>1262</v>
      </c>
      <c r="G998" s="255"/>
      <c r="H998" s="256" t="s">
        <v>1</v>
      </c>
      <c r="I998" s="258"/>
      <c r="J998" s="255"/>
      <c r="K998" s="255"/>
      <c r="L998" s="259"/>
      <c r="M998" s="260"/>
      <c r="N998" s="261"/>
      <c r="O998" s="261"/>
      <c r="P998" s="261"/>
      <c r="Q998" s="261"/>
      <c r="R998" s="261"/>
      <c r="S998" s="261"/>
      <c r="T998" s="26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3" t="s">
        <v>189</v>
      </c>
      <c r="AU998" s="263" t="s">
        <v>86</v>
      </c>
      <c r="AV998" s="14" t="s">
        <v>84</v>
      </c>
      <c r="AW998" s="14" t="s">
        <v>33</v>
      </c>
      <c r="AX998" s="14" t="s">
        <v>78</v>
      </c>
      <c r="AY998" s="263" t="s">
        <v>181</v>
      </c>
    </row>
    <row r="999" s="13" customFormat="1">
      <c r="A999" s="13"/>
      <c r="B999" s="242"/>
      <c r="C999" s="243"/>
      <c r="D999" s="244" t="s">
        <v>189</v>
      </c>
      <c r="E999" s="245" t="s">
        <v>1</v>
      </c>
      <c r="F999" s="246" t="s">
        <v>1303</v>
      </c>
      <c r="G999" s="243"/>
      <c r="H999" s="247">
        <v>36.700000000000003</v>
      </c>
      <c r="I999" s="248"/>
      <c r="J999" s="243"/>
      <c r="K999" s="243"/>
      <c r="L999" s="249"/>
      <c r="M999" s="250"/>
      <c r="N999" s="251"/>
      <c r="O999" s="251"/>
      <c r="P999" s="251"/>
      <c r="Q999" s="251"/>
      <c r="R999" s="251"/>
      <c r="S999" s="251"/>
      <c r="T999" s="25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3" t="s">
        <v>189</v>
      </c>
      <c r="AU999" s="253" t="s">
        <v>86</v>
      </c>
      <c r="AV999" s="13" t="s">
        <v>86</v>
      </c>
      <c r="AW999" s="13" t="s">
        <v>33</v>
      </c>
      <c r="AX999" s="13" t="s">
        <v>84</v>
      </c>
      <c r="AY999" s="253" t="s">
        <v>181</v>
      </c>
    </row>
    <row r="1000" s="2" customFormat="1" ht="16.5" customHeight="1">
      <c r="A1000" s="39"/>
      <c r="B1000" s="40"/>
      <c r="C1000" s="228" t="s">
        <v>1304</v>
      </c>
      <c r="D1000" s="228" t="s">
        <v>183</v>
      </c>
      <c r="E1000" s="229" t="s">
        <v>1305</v>
      </c>
      <c r="F1000" s="230" t="s">
        <v>1306</v>
      </c>
      <c r="G1000" s="231" t="s">
        <v>359</v>
      </c>
      <c r="H1000" s="232">
        <v>4</v>
      </c>
      <c r="I1000" s="233"/>
      <c r="J1000" s="234">
        <f>ROUND(I1000*H1000,2)</f>
        <v>0</v>
      </c>
      <c r="K1000" s="235"/>
      <c r="L1000" s="45"/>
      <c r="M1000" s="236" t="s">
        <v>1</v>
      </c>
      <c r="N1000" s="237" t="s">
        <v>43</v>
      </c>
      <c r="O1000" s="92"/>
      <c r="P1000" s="238">
        <f>O1000*H1000</f>
        <v>0</v>
      </c>
      <c r="Q1000" s="238">
        <v>0.00080999999999999996</v>
      </c>
      <c r="R1000" s="238">
        <f>Q1000*H1000</f>
        <v>0.0032399999999999998</v>
      </c>
      <c r="S1000" s="238">
        <v>0</v>
      </c>
      <c r="T1000" s="239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40" t="s">
        <v>278</v>
      </c>
      <c r="AT1000" s="240" t="s">
        <v>183</v>
      </c>
      <c r="AU1000" s="240" t="s">
        <v>86</v>
      </c>
      <c r="AY1000" s="18" t="s">
        <v>181</v>
      </c>
      <c r="BE1000" s="241">
        <f>IF(N1000="základní",J1000,0)</f>
        <v>0</v>
      </c>
      <c r="BF1000" s="241">
        <f>IF(N1000="snížená",J1000,0)</f>
        <v>0</v>
      </c>
      <c r="BG1000" s="241">
        <f>IF(N1000="zákl. přenesená",J1000,0)</f>
        <v>0</v>
      </c>
      <c r="BH1000" s="241">
        <f>IF(N1000="sníž. přenesená",J1000,0)</f>
        <v>0</v>
      </c>
      <c r="BI1000" s="241">
        <f>IF(N1000="nulová",J1000,0)</f>
        <v>0</v>
      </c>
      <c r="BJ1000" s="18" t="s">
        <v>84</v>
      </c>
      <c r="BK1000" s="241">
        <f>ROUND(I1000*H1000,2)</f>
        <v>0</v>
      </c>
      <c r="BL1000" s="18" t="s">
        <v>278</v>
      </c>
      <c r="BM1000" s="240" t="s">
        <v>1307</v>
      </c>
    </row>
    <row r="1001" s="13" customFormat="1">
      <c r="A1001" s="13"/>
      <c r="B1001" s="242"/>
      <c r="C1001" s="243"/>
      <c r="D1001" s="244" t="s">
        <v>189</v>
      </c>
      <c r="E1001" s="245" t="s">
        <v>1</v>
      </c>
      <c r="F1001" s="246" t="s">
        <v>1308</v>
      </c>
      <c r="G1001" s="243"/>
      <c r="H1001" s="247">
        <v>4</v>
      </c>
      <c r="I1001" s="248"/>
      <c r="J1001" s="243"/>
      <c r="K1001" s="243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3" t="s">
        <v>189</v>
      </c>
      <c r="AU1001" s="253" t="s">
        <v>86</v>
      </c>
      <c r="AV1001" s="13" t="s">
        <v>86</v>
      </c>
      <c r="AW1001" s="13" t="s">
        <v>33</v>
      </c>
      <c r="AX1001" s="13" t="s">
        <v>84</v>
      </c>
      <c r="AY1001" s="253" t="s">
        <v>181</v>
      </c>
    </row>
    <row r="1002" s="2" customFormat="1" ht="16.5" customHeight="1">
      <c r="A1002" s="39"/>
      <c r="B1002" s="40"/>
      <c r="C1002" s="228" t="s">
        <v>1309</v>
      </c>
      <c r="D1002" s="228" t="s">
        <v>183</v>
      </c>
      <c r="E1002" s="229" t="s">
        <v>1310</v>
      </c>
      <c r="F1002" s="230" t="s">
        <v>1311</v>
      </c>
      <c r="G1002" s="231" t="s">
        <v>359</v>
      </c>
      <c r="H1002" s="232">
        <v>3</v>
      </c>
      <c r="I1002" s="233"/>
      <c r="J1002" s="234">
        <f>ROUND(I1002*H1002,2)</f>
        <v>0</v>
      </c>
      <c r="K1002" s="235"/>
      <c r="L1002" s="45"/>
      <c r="M1002" s="236" t="s">
        <v>1</v>
      </c>
      <c r="N1002" s="237" t="s">
        <v>43</v>
      </c>
      <c r="O1002" s="92"/>
      <c r="P1002" s="238">
        <f>O1002*H1002</f>
        <v>0</v>
      </c>
      <c r="Q1002" s="238">
        <v>0.00019000000000000001</v>
      </c>
      <c r="R1002" s="238">
        <f>Q1002*H1002</f>
        <v>0.00056999999999999998</v>
      </c>
      <c r="S1002" s="238">
        <v>0</v>
      </c>
      <c r="T1002" s="239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40" t="s">
        <v>278</v>
      </c>
      <c r="AT1002" s="240" t="s">
        <v>183</v>
      </c>
      <c r="AU1002" s="240" t="s">
        <v>86</v>
      </c>
      <c r="AY1002" s="18" t="s">
        <v>181</v>
      </c>
      <c r="BE1002" s="241">
        <f>IF(N1002="základní",J1002,0)</f>
        <v>0</v>
      </c>
      <c r="BF1002" s="241">
        <f>IF(N1002="snížená",J1002,0)</f>
        <v>0</v>
      </c>
      <c r="BG1002" s="241">
        <f>IF(N1002="zákl. přenesená",J1002,0)</f>
        <v>0</v>
      </c>
      <c r="BH1002" s="241">
        <f>IF(N1002="sníž. přenesená",J1002,0)</f>
        <v>0</v>
      </c>
      <c r="BI1002" s="241">
        <f>IF(N1002="nulová",J1002,0)</f>
        <v>0</v>
      </c>
      <c r="BJ1002" s="18" t="s">
        <v>84</v>
      </c>
      <c r="BK1002" s="241">
        <f>ROUND(I1002*H1002,2)</f>
        <v>0</v>
      </c>
      <c r="BL1002" s="18" t="s">
        <v>278</v>
      </c>
      <c r="BM1002" s="240" t="s">
        <v>1312</v>
      </c>
    </row>
    <row r="1003" s="2" customFormat="1" ht="16.5" customHeight="1">
      <c r="A1003" s="39"/>
      <c r="B1003" s="40"/>
      <c r="C1003" s="228" t="s">
        <v>1313</v>
      </c>
      <c r="D1003" s="228" t="s">
        <v>183</v>
      </c>
      <c r="E1003" s="229" t="s">
        <v>1314</v>
      </c>
      <c r="F1003" s="230" t="s">
        <v>1315</v>
      </c>
      <c r="G1003" s="231" t="s">
        <v>247</v>
      </c>
      <c r="H1003" s="232">
        <v>36.700000000000003</v>
      </c>
      <c r="I1003" s="233"/>
      <c r="J1003" s="234">
        <f>ROUND(I1003*H1003,2)</f>
        <v>0</v>
      </c>
      <c r="K1003" s="235"/>
      <c r="L1003" s="45"/>
      <c r="M1003" s="236" t="s">
        <v>1</v>
      </c>
      <c r="N1003" s="237" t="s">
        <v>43</v>
      </c>
      <c r="O1003" s="92"/>
      <c r="P1003" s="238">
        <f>O1003*H1003</f>
        <v>0</v>
      </c>
      <c r="Q1003" s="238">
        <v>0.0016100000000000001</v>
      </c>
      <c r="R1003" s="238">
        <f>Q1003*H1003</f>
        <v>0.059087000000000008</v>
      </c>
      <c r="S1003" s="238">
        <v>0</v>
      </c>
      <c r="T1003" s="239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40" t="s">
        <v>278</v>
      </c>
      <c r="AT1003" s="240" t="s">
        <v>183</v>
      </c>
      <c r="AU1003" s="240" t="s">
        <v>86</v>
      </c>
      <c r="AY1003" s="18" t="s">
        <v>181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8" t="s">
        <v>84</v>
      </c>
      <c r="BK1003" s="241">
        <f>ROUND(I1003*H1003,2)</f>
        <v>0</v>
      </c>
      <c r="BL1003" s="18" t="s">
        <v>278</v>
      </c>
      <c r="BM1003" s="240" t="s">
        <v>1316</v>
      </c>
    </row>
    <row r="1004" s="14" customFormat="1">
      <c r="A1004" s="14"/>
      <c r="B1004" s="254"/>
      <c r="C1004" s="255"/>
      <c r="D1004" s="244" t="s">
        <v>189</v>
      </c>
      <c r="E1004" s="256" t="s">
        <v>1</v>
      </c>
      <c r="F1004" s="257" t="s">
        <v>1262</v>
      </c>
      <c r="G1004" s="255"/>
      <c r="H1004" s="256" t="s">
        <v>1</v>
      </c>
      <c r="I1004" s="258"/>
      <c r="J1004" s="255"/>
      <c r="K1004" s="255"/>
      <c r="L1004" s="259"/>
      <c r="M1004" s="260"/>
      <c r="N1004" s="261"/>
      <c r="O1004" s="261"/>
      <c r="P1004" s="261"/>
      <c r="Q1004" s="261"/>
      <c r="R1004" s="261"/>
      <c r="S1004" s="261"/>
      <c r="T1004" s="26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3" t="s">
        <v>189</v>
      </c>
      <c r="AU1004" s="263" t="s">
        <v>86</v>
      </c>
      <c r="AV1004" s="14" t="s">
        <v>84</v>
      </c>
      <c r="AW1004" s="14" t="s">
        <v>33</v>
      </c>
      <c r="AX1004" s="14" t="s">
        <v>78</v>
      </c>
      <c r="AY1004" s="263" t="s">
        <v>181</v>
      </c>
    </row>
    <row r="1005" s="13" customFormat="1">
      <c r="A1005" s="13"/>
      <c r="B1005" s="242"/>
      <c r="C1005" s="243"/>
      <c r="D1005" s="244" t="s">
        <v>189</v>
      </c>
      <c r="E1005" s="245" t="s">
        <v>1</v>
      </c>
      <c r="F1005" s="246" t="s">
        <v>1317</v>
      </c>
      <c r="G1005" s="243"/>
      <c r="H1005" s="247">
        <v>36.700000000000003</v>
      </c>
      <c r="I1005" s="248"/>
      <c r="J1005" s="243"/>
      <c r="K1005" s="243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3" t="s">
        <v>189</v>
      </c>
      <c r="AU1005" s="253" t="s">
        <v>86</v>
      </c>
      <c r="AV1005" s="13" t="s">
        <v>86</v>
      </c>
      <c r="AW1005" s="13" t="s">
        <v>33</v>
      </c>
      <c r="AX1005" s="13" t="s">
        <v>84</v>
      </c>
      <c r="AY1005" s="253" t="s">
        <v>181</v>
      </c>
    </row>
    <row r="1006" s="2" customFormat="1" ht="16.5" customHeight="1">
      <c r="A1006" s="39"/>
      <c r="B1006" s="40"/>
      <c r="C1006" s="228" t="s">
        <v>1318</v>
      </c>
      <c r="D1006" s="228" t="s">
        <v>183</v>
      </c>
      <c r="E1006" s="229" t="s">
        <v>1319</v>
      </c>
      <c r="F1006" s="230" t="s">
        <v>1320</v>
      </c>
      <c r="G1006" s="231" t="s">
        <v>247</v>
      </c>
      <c r="H1006" s="232">
        <v>9</v>
      </c>
      <c r="I1006" s="233"/>
      <c r="J1006" s="234">
        <f>ROUND(I1006*H1006,2)</f>
        <v>0</v>
      </c>
      <c r="K1006" s="235"/>
      <c r="L1006" s="45"/>
      <c r="M1006" s="236" t="s">
        <v>1</v>
      </c>
      <c r="N1006" s="237" t="s">
        <v>43</v>
      </c>
      <c r="O1006" s="92"/>
      <c r="P1006" s="238">
        <f>O1006*H1006</f>
        <v>0</v>
      </c>
      <c r="Q1006" s="238">
        <v>0.00108</v>
      </c>
      <c r="R1006" s="238">
        <f>Q1006*H1006</f>
        <v>0.0097199999999999995</v>
      </c>
      <c r="S1006" s="238">
        <v>0</v>
      </c>
      <c r="T1006" s="239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0" t="s">
        <v>278</v>
      </c>
      <c r="AT1006" s="240" t="s">
        <v>183</v>
      </c>
      <c r="AU1006" s="240" t="s">
        <v>86</v>
      </c>
      <c r="AY1006" s="18" t="s">
        <v>181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84</v>
      </c>
      <c r="BK1006" s="241">
        <f>ROUND(I1006*H1006,2)</f>
        <v>0</v>
      </c>
      <c r="BL1006" s="18" t="s">
        <v>278</v>
      </c>
      <c r="BM1006" s="240" t="s">
        <v>1321</v>
      </c>
    </row>
    <row r="1007" s="14" customFormat="1">
      <c r="A1007" s="14"/>
      <c r="B1007" s="254"/>
      <c r="C1007" s="255"/>
      <c r="D1007" s="244" t="s">
        <v>189</v>
      </c>
      <c r="E1007" s="256" t="s">
        <v>1</v>
      </c>
      <c r="F1007" s="257" t="s">
        <v>1262</v>
      </c>
      <c r="G1007" s="255"/>
      <c r="H1007" s="256" t="s">
        <v>1</v>
      </c>
      <c r="I1007" s="258"/>
      <c r="J1007" s="255"/>
      <c r="K1007" s="255"/>
      <c r="L1007" s="259"/>
      <c r="M1007" s="260"/>
      <c r="N1007" s="261"/>
      <c r="O1007" s="261"/>
      <c r="P1007" s="261"/>
      <c r="Q1007" s="261"/>
      <c r="R1007" s="261"/>
      <c r="S1007" s="261"/>
      <c r="T1007" s="26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3" t="s">
        <v>189</v>
      </c>
      <c r="AU1007" s="263" t="s">
        <v>86</v>
      </c>
      <c r="AV1007" s="14" t="s">
        <v>84</v>
      </c>
      <c r="AW1007" s="14" t="s">
        <v>33</v>
      </c>
      <c r="AX1007" s="14" t="s">
        <v>78</v>
      </c>
      <c r="AY1007" s="263" t="s">
        <v>181</v>
      </c>
    </row>
    <row r="1008" s="13" customFormat="1">
      <c r="A1008" s="13"/>
      <c r="B1008" s="242"/>
      <c r="C1008" s="243"/>
      <c r="D1008" s="244" t="s">
        <v>189</v>
      </c>
      <c r="E1008" s="245" t="s">
        <v>1</v>
      </c>
      <c r="F1008" s="246" t="s">
        <v>1322</v>
      </c>
      <c r="G1008" s="243"/>
      <c r="H1008" s="247">
        <v>3</v>
      </c>
      <c r="I1008" s="248"/>
      <c r="J1008" s="243"/>
      <c r="K1008" s="243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3" t="s">
        <v>189</v>
      </c>
      <c r="AU1008" s="253" t="s">
        <v>86</v>
      </c>
      <c r="AV1008" s="13" t="s">
        <v>86</v>
      </c>
      <c r="AW1008" s="13" t="s">
        <v>33</v>
      </c>
      <c r="AX1008" s="13" t="s">
        <v>78</v>
      </c>
      <c r="AY1008" s="253" t="s">
        <v>181</v>
      </c>
    </row>
    <row r="1009" s="13" customFormat="1">
      <c r="A1009" s="13"/>
      <c r="B1009" s="242"/>
      <c r="C1009" s="243"/>
      <c r="D1009" s="244" t="s">
        <v>189</v>
      </c>
      <c r="E1009" s="245" t="s">
        <v>1</v>
      </c>
      <c r="F1009" s="246" t="s">
        <v>1323</v>
      </c>
      <c r="G1009" s="243"/>
      <c r="H1009" s="247">
        <v>3</v>
      </c>
      <c r="I1009" s="248"/>
      <c r="J1009" s="243"/>
      <c r="K1009" s="243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3" t="s">
        <v>189</v>
      </c>
      <c r="AU1009" s="253" t="s">
        <v>86</v>
      </c>
      <c r="AV1009" s="13" t="s">
        <v>86</v>
      </c>
      <c r="AW1009" s="13" t="s">
        <v>33</v>
      </c>
      <c r="AX1009" s="13" t="s">
        <v>78</v>
      </c>
      <c r="AY1009" s="253" t="s">
        <v>181</v>
      </c>
    </row>
    <row r="1010" s="13" customFormat="1">
      <c r="A1010" s="13"/>
      <c r="B1010" s="242"/>
      <c r="C1010" s="243"/>
      <c r="D1010" s="244" t="s">
        <v>189</v>
      </c>
      <c r="E1010" s="245" t="s">
        <v>1</v>
      </c>
      <c r="F1010" s="246" t="s">
        <v>1324</v>
      </c>
      <c r="G1010" s="243"/>
      <c r="H1010" s="247">
        <v>3</v>
      </c>
      <c r="I1010" s="248"/>
      <c r="J1010" s="243"/>
      <c r="K1010" s="243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3" t="s">
        <v>189</v>
      </c>
      <c r="AU1010" s="253" t="s">
        <v>86</v>
      </c>
      <c r="AV1010" s="13" t="s">
        <v>86</v>
      </c>
      <c r="AW1010" s="13" t="s">
        <v>33</v>
      </c>
      <c r="AX1010" s="13" t="s">
        <v>78</v>
      </c>
      <c r="AY1010" s="253" t="s">
        <v>181</v>
      </c>
    </row>
    <row r="1011" s="15" customFormat="1">
      <c r="A1011" s="15"/>
      <c r="B1011" s="264"/>
      <c r="C1011" s="265"/>
      <c r="D1011" s="244" t="s">
        <v>189</v>
      </c>
      <c r="E1011" s="266" t="s">
        <v>1</v>
      </c>
      <c r="F1011" s="267" t="s">
        <v>206</v>
      </c>
      <c r="G1011" s="265"/>
      <c r="H1011" s="268">
        <v>9</v>
      </c>
      <c r="I1011" s="269"/>
      <c r="J1011" s="265"/>
      <c r="K1011" s="265"/>
      <c r="L1011" s="270"/>
      <c r="M1011" s="271"/>
      <c r="N1011" s="272"/>
      <c r="O1011" s="272"/>
      <c r="P1011" s="272"/>
      <c r="Q1011" s="272"/>
      <c r="R1011" s="272"/>
      <c r="S1011" s="272"/>
      <c r="T1011" s="273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74" t="s">
        <v>189</v>
      </c>
      <c r="AU1011" s="274" t="s">
        <v>86</v>
      </c>
      <c r="AV1011" s="15" t="s">
        <v>187</v>
      </c>
      <c r="AW1011" s="15" t="s">
        <v>33</v>
      </c>
      <c r="AX1011" s="15" t="s">
        <v>84</v>
      </c>
      <c r="AY1011" s="274" t="s">
        <v>181</v>
      </c>
    </row>
    <row r="1012" s="2" customFormat="1" ht="16.5" customHeight="1">
      <c r="A1012" s="39"/>
      <c r="B1012" s="40"/>
      <c r="C1012" s="228" t="s">
        <v>1325</v>
      </c>
      <c r="D1012" s="228" t="s">
        <v>183</v>
      </c>
      <c r="E1012" s="229" t="s">
        <v>1326</v>
      </c>
      <c r="F1012" s="230" t="s">
        <v>1327</v>
      </c>
      <c r="G1012" s="231" t="s">
        <v>783</v>
      </c>
      <c r="H1012" s="286"/>
      <c r="I1012" s="233"/>
      <c r="J1012" s="234">
        <f>ROUND(I1012*H1012,2)</f>
        <v>0</v>
      </c>
      <c r="K1012" s="235"/>
      <c r="L1012" s="45"/>
      <c r="M1012" s="236" t="s">
        <v>1</v>
      </c>
      <c r="N1012" s="237" t="s">
        <v>43</v>
      </c>
      <c r="O1012" s="92"/>
      <c r="P1012" s="238">
        <f>O1012*H1012</f>
        <v>0</v>
      </c>
      <c r="Q1012" s="238">
        <v>0</v>
      </c>
      <c r="R1012" s="238">
        <f>Q1012*H1012</f>
        <v>0</v>
      </c>
      <c r="S1012" s="238">
        <v>0</v>
      </c>
      <c r="T1012" s="239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40" t="s">
        <v>278</v>
      </c>
      <c r="AT1012" s="240" t="s">
        <v>183</v>
      </c>
      <c r="AU1012" s="240" t="s">
        <v>86</v>
      </c>
      <c r="AY1012" s="18" t="s">
        <v>181</v>
      </c>
      <c r="BE1012" s="241">
        <f>IF(N1012="základní",J1012,0)</f>
        <v>0</v>
      </c>
      <c r="BF1012" s="241">
        <f>IF(N1012="snížená",J1012,0)</f>
        <v>0</v>
      </c>
      <c r="BG1012" s="241">
        <f>IF(N1012="zákl. přenesená",J1012,0)</f>
        <v>0</v>
      </c>
      <c r="BH1012" s="241">
        <f>IF(N1012="sníž. přenesená",J1012,0)</f>
        <v>0</v>
      </c>
      <c r="BI1012" s="241">
        <f>IF(N1012="nulová",J1012,0)</f>
        <v>0</v>
      </c>
      <c r="BJ1012" s="18" t="s">
        <v>84</v>
      </c>
      <c r="BK1012" s="241">
        <f>ROUND(I1012*H1012,2)</f>
        <v>0</v>
      </c>
      <c r="BL1012" s="18" t="s">
        <v>278</v>
      </c>
      <c r="BM1012" s="240" t="s">
        <v>1328</v>
      </c>
    </row>
    <row r="1013" s="12" customFormat="1" ht="22.8" customHeight="1">
      <c r="A1013" s="12"/>
      <c r="B1013" s="212"/>
      <c r="C1013" s="213"/>
      <c r="D1013" s="214" t="s">
        <v>77</v>
      </c>
      <c r="E1013" s="226" t="s">
        <v>1329</v>
      </c>
      <c r="F1013" s="226" t="s">
        <v>1330</v>
      </c>
      <c r="G1013" s="213"/>
      <c r="H1013" s="213"/>
      <c r="I1013" s="216"/>
      <c r="J1013" s="227">
        <f>BK1013</f>
        <v>0</v>
      </c>
      <c r="K1013" s="213"/>
      <c r="L1013" s="218"/>
      <c r="M1013" s="219"/>
      <c r="N1013" s="220"/>
      <c r="O1013" s="220"/>
      <c r="P1013" s="221">
        <f>SUM(P1014:P1033)</f>
        <v>0</v>
      </c>
      <c r="Q1013" s="220"/>
      <c r="R1013" s="221">
        <f>SUM(R1014:R1033)</f>
        <v>0.22040793000000003</v>
      </c>
      <c r="S1013" s="220"/>
      <c r="T1013" s="222">
        <f>SUM(T1014:T1033)</f>
        <v>0</v>
      </c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R1013" s="223" t="s">
        <v>86</v>
      </c>
      <c r="AT1013" s="224" t="s">
        <v>77</v>
      </c>
      <c r="AU1013" s="224" t="s">
        <v>84</v>
      </c>
      <c r="AY1013" s="223" t="s">
        <v>181</v>
      </c>
      <c r="BK1013" s="225">
        <f>SUM(BK1014:BK1033)</f>
        <v>0</v>
      </c>
    </row>
    <row r="1014" s="2" customFormat="1" ht="16.5" customHeight="1">
      <c r="A1014" s="39"/>
      <c r="B1014" s="40"/>
      <c r="C1014" s="228" t="s">
        <v>1331</v>
      </c>
      <c r="D1014" s="228" t="s">
        <v>183</v>
      </c>
      <c r="E1014" s="229" t="s">
        <v>1332</v>
      </c>
      <c r="F1014" s="230" t="s">
        <v>1333</v>
      </c>
      <c r="G1014" s="231" t="s">
        <v>247</v>
      </c>
      <c r="H1014" s="232">
        <v>18</v>
      </c>
      <c r="I1014" s="233"/>
      <c r="J1014" s="234">
        <f>ROUND(I1014*H1014,2)</f>
        <v>0</v>
      </c>
      <c r="K1014" s="235"/>
      <c r="L1014" s="45"/>
      <c r="M1014" s="236" t="s">
        <v>1</v>
      </c>
      <c r="N1014" s="237" t="s">
        <v>43</v>
      </c>
      <c r="O1014" s="92"/>
      <c r="P1014" s="238">
        <f>O1014*H1014</f>
        <v>0</v>
      </c>
      <c r="Q1014" s="238">
        <v>1.0000000000000001E-05</v>
      </c>
      <c r="R1014" s="238">
        <f>Q1014*H1014</f>
        <v>0.00018000000000000001</v>
      </c>
      <c r="S1014" s="238">
        <v>0</v>
      </c>
      <c r="T1014" s="239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40" t="s">
        <v>278</v>
      </c>
      <c r="AT1014" s="240" t="s">
        <v>183</v>
      </c>
      <c r="AU1014" s="240" t="s">
        <v>86</v>
      </c>
      <c r="AY1014" s="18" t="s">
        <v>181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8" t="s">
        <v>84</v>
      </c>
      <c r="BK1014" s="241">
        <f>ROUND(I1014*H1014,2)</f>
        <v>0</v>
      </c>
      <c r="BL1014" s="18" t="s">
        <v>278</v>
      </c>
      <c r="BM1014" s="240" t="s">
        <v>1334</v>
      </c>
    </row>
    <row r="1015" s="13" customFormat="1">
      <c r="A1015" s="13"/>
      <c r="B1015" s="242"/>
      <c r="C1015" s="243"/>
      <c r="D1015" s="244" t="s">
        <v>189</v>
      </c>
      <c r="E1015" s="245" t="s">
        <v>1</v>
      </c>
      <c r="F1015" s="246" t="s">
        <v>1335</v>
      </c>
      <c r="G1015" s="243"/>
      <c r="H1015" s="247">
        <v>18</v>
      </c>
      <c r="I1015" s="248"/>
      <c r="J1015" s="243"/>
      <c r="K1015" s="243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3" t="s">
        <v>189</v>
      </c>
      <c r="AU1015" s="253" t="s">
        <v>86</v>
      </c>
      <c r="AV1015" s="13" t="s">
        <v>86</v>
      </c>
      <c r="AW1015" s="13" t="s">
        <v>33</v>
      </c>
      <c r="AX1015" s="13" t="s">
        <v>84</v>
      </c>
      <c r="AY1015" s="253" t="s">
        <v>181</v>
      </c>
    </row>
    <row r="1016" s="2" customFormat="1" ht="16.5" customHeight="1">
      <c r="A1016" s="39"/>
      <c r="B1016" s="40"/>
      <c r="C1016" s="275" t="s">
        <v>1336</v>
      </c>
      <c r="D1016" s="275" t="s">
        <v>363</v>
      </c>
      <c r="E1016" s="276" t="s">
        <v>1337</v>
      </c>
      <c r="F1016" s="277" t="s">
        <v>1338</v>
      </c>
      <c r="G1016" s="278" t="s">
        <v>247</v>
      </c>
      <c r="H1016" s="279">
        <v>18.899999999999999</v>
      </c>
      <c r="I1016" s="280"/>
      <c r="J1016" s="281">
        <f>ROUND(I1016*H1016,2)</f>
        <v>0</v>
      </c>
      <c r="K1016" s="282"/>
      <c r="L1016" s="283"/>
      <c r="M1016" s="284" t="s">
        <v>1</v>
      </c>
      <c r="N1016" s="285" t="s">
        <v>43</v>
      </c>
      <c r="O1016" s="92"/>
      <c r="P1016" s="238">
        <f>O1016*H1016</f>
        <v>0</v>
      </c>
      <c r="Q1016" s="238">
        <v>0.00029999999999999997</v>
      </c>
      <c r="R1016" s="238">
        <f>Q1016*H1016</f>
        <v>0.0056699999999999988</v>
      </c>
      <c r="S1016" s="238">
        <v>0</v>
      </c>
      <c r="T1016" s="239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40" t="s">
        <v>369</v>
      </c>
      <c r="AT1016" s="240" t="s">
        <v>363</v>
      </c>
      <c r="AU1016" s="240" t="s">
        <v>86</v>
      </c>
      <c r="AY1016" s="18" t="s">
        <v>181</v>
      </c>
      <c r="BE1016" s="241">
        <f>IF(N1016="základní",J1016,0)</f>
        <v>0</v>
      </c>
      <c r="BF1016" s="241">
        <f>IF(N1016="snížená",J1016,0)</f>
        <v>0</v>
      </c>
      <c r="BG1016" s="241">
        <f>IF(N1016="zákl. přenesená",J1016,0)</f>
        <v>0</v>
      </c>
      <c r="BH1016" s="241">
        <f>IF(N1016="sníž. přenesená",J1016,0)</f>
        <v>0</v>
      </c>
      <c r="BI1016" s="241">
        <f>IF(N1016="nulová",J1016,0)</f>
        <v>0</v>
      </c>
      <c r="BJ1016" s="18" t="s">
        <v>84</v>
      </c>
      <c r="BK1016" s="241">
        <f>ROUND(I1016*H1016,2)</f>
        <v>0</v>
      </c>
      <c r="BL1016" s="18" t="s">
        <v>278</v>
      </c>
      <c r="BM1016" s="240" t="s">
        <v>1339</v>
      </c>
    </row>
    <row r="1017" s="13" customFormat="1">
      <c r="A1017" s="13"/>
      <c r="B1017" s="242"/>
      <c r="C1017" s="243"/>
      <c r="D1017" s="244" t="s">
        <v>189</v>
      </c>
      <c r="E1017" s="245" t="s">
        <v>1</v>
      </c>
      <c r="F1017" s="246" t="s">
        <v>1340</v>
      </c>
      <c r="G1017" s="243"/>
      <c r="H1017" s="247">
        <v>18.899999999999999</v>
      </c>
      <c r="I1017" s="248"/>
      <c r="J1017" s="243"/>
      <c r="K1017" s="243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3" t="s">
        <v>189</v>
      </c>
      <c r="AU1017" s="253" t="s">
        <v>86</v>
      </c>
      <c r="AV1017" s="13" t="s">
        <v>86</v>
      </c>
      <c r="AW1017" s="13" t="s">
        <v>33</v>
      </c>
      <c r="AX1017" s="13" t="s">
        <v>84</v>
      </c>
      <c r="AY1017" s="253" t="s">
        <v>181</v>
      </c>
    </row>
    <row r="1018" s="2" customFormat="1" ht="21.75" customHeight="1">
      <c r="A1018" s="39"/>
      <c r="B1018" s="40"/>
      <c r="C1018" s="228" t="s">
        <v>1341</v>
      </c>
      <c r="D1018" s="228" t="s">
        <v>183</v>
      </c>
      <c r="E1018" s="229" t="s">
        <v>1342</v>
      </c>
      <c r="F1018" s="230" t="s">
        <v>1343</v>
      </c>
      <c r="G1018" s="231" t="s">
        <v>186</v>
      </c>
      <c r="H1018" s="232">
        <v>409.20499999999998</v>
      </c>
      <c r="I1018" s="233"/>
      <c r="J1018" s="234">
        <f>ROUND(I1018*H1018,2)</f>
        <v>0</v>
      </c>
      <c r="K1018" s="235"/>
      <c r="L1018" s="45"/>
      <c r="M1018" s="236" t="s">
        <v>1</v>
      </c>
      <c r="N1018" s="237" t="s">
        <v>43</v>
      </c>
      <c r="O1018" s="92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40" t="s">
        <v>278</v>
      </c>
      <c r="AT1018" s="240" t="s">
        <v>183</v>
      </c>
      <c r="AU1018" s="240" t="s">
        <v>86</v>
      </c>
      <c r="AY1018" s="18" t="s">
        <v>181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8" t="s">
        <v>84</v>
      </c>
      <c r="BK1018" s="241">
        <f>ROUND(I1018*H1018,2)</f>
        <v>0</v>
      </c>
      <c r="BL1018" s="18" t="s">
        <v>278</v>
      </c>
      <c r="BM1018" s="240" t="s">
        <v>1344</v>
      </c>
    </row>
    <row r="1019" s="14" customFormat="1">
      <c r="A1019" s="14"/>
      <c r="B1019" s="254"/>
      <c r="C1019" s="255"/>
      <c r="D1019" s="244" t="s">
        <v>189</v>
      </c>
      <c r="E1019" s="256" t="s">
        <v>1</v>
      </c>
      <c r="F1019" s="257" t="s">
        <v>1053</v>
      </c>
      <c r="G1019" s="255"/>
      <c r="H1019" s="256" t="s">
        <v>1</v>
      </c>
      <c r="I1019" s="258"/>
      <c r="J1019" s="255"/>
      <c r="K1019" s="255"/>
      <c r="L1019" s="259"/>
      <c r="M1019" s="260"/>
      <c r="N1019" s="261"/>
      <c r="O1019" s="261"/>
      <c r="P1019" s="261"/>
      <c r="Q1019" s="261"/>
      <c r="R1019" s="261"/>
      <c r="S1019" s="261"/>
      <c r="T1019" s="26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3" t="s">
        <v>189</v>
      </c>
      <c r="AU1019" s="263" t="s">
        <v>86</v>
      </c>
      <c r="AV1019" s="14" t="s">
        <v>84</v>
      </c>
      <c r="AW1019" s="14" t="s">
        <v>33</v>
      </c>
      <c r="AX1019" s="14" t="s">
        <v>78</v>
      </c>
      <c r="AY1019" s="263" t="s">
        <v>181</v>
      </c>
    </row>
    <row r="1020" s="13" customFormat="1">
      <c r="A1020" s="13"/>
      <c r="B1020" s="242"/>
      <c r="C1020" s="243"/>
      <c r="D1020" s="244" t="s">
        <v>189</v>
      </c>
      <c r="E1020" s="245" t="s">
        <v>1</v>
      </c>
      <c r="F1020" s="246" t="s">
        <v>1054</v>
      </c>
      <c r="G1020" s="243"/>
      <c r="H1020" s="247">
        <v>409.20499999999998</v>
      </c>
      <c r="I1020" s="248"/>
      <c r="J1020" s="243"/>
      <c r="K1020" s="243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3" t="s">
        <v>189</v>
      </c>
      <c r="AU1020" s="253" t="s">
        <v>86</v>
      </c>
      <c r="AV1020" s="13" t="s">
        <v>86</v>
      </c>
      <c r="AW1020" s="13" t="s">
        <v>33</v>
      </c>
      <c r="AX1020" s="13" t="s">
        <v>84</v>
      </c>
      <c r="AY1020" s="253" t="s">
        <v>181</v>
      </c>
    </row>
    <row r="1021" s="2" customFormat="1" ht="24.15" customHeight="1">
      <c r="A1021" s="39"/>
      <c r="B1021" s="40"/>
      <c r="C1021" s="275" t="s">
        <v>1345</v>
      </c>
      <c r="D1021" s="275" t="s">
        <v>363</v>
      </c>
      <c r="E1021" s="276" t="s">
        <v>1346</v>
      </c>
      <c r="F1021" s="277" t="s">
        <v>1347</v>
      </c>
      <c r="G1021" s="278" t="s">
        <v>186</v>
      </c>
      <c r="H1021" s="279">
        <v>225.06299999999999</v>
      </c>
      <c r="I1021" s="280"/>
      <c r="J1021" s="281">
        <f>ROUND(I1021*H1021,2)</f>
        <v>0</v>
      </c>
      <c r="K1021" s="282"/>
      <c r="L1021" s="283"/>
      <c r="M1021" s="284" t="s">
        <v>1</v>
      </c>
      <c r="N1021" s="285" t="s">
        <v>43</v>
      </c>
      <c r="O1021" s="92"/>
      <c r="P1021" s="238">
        <f>O1021*H1021</f>
        <v>0</v>
      </c>
      <c r="Q1021" s="238">
        <v>0.00040000000000000002</v>
      </c>
      <c r="R1021" s="238">
        <f>Q1021*H1021</f>
        <v>0.0900252</v>
      </c>
      <c r="S1021" s="238">
        <v>0</v>
      </c>
      <c r="T1021" s="239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40" t="s">
        <v>369</v>
      </c>
      <c r="AT1021" s="240" t="s">
        <v>363</v>
      </c>
      <c r="AU1021" s="240" t="s">
        <v>86</v>
      </c>
      <c r="AY1021" s="18" t="s">
        <v>181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8" t="s">
        <v>84</v>
      </c>
      <c r="BK1021" s="241">
        <f>ROUND(I1021*H1021,2)</f>
        <v>0</v>
      </c>
      <c r="BL1021" s="18" t="s">
        <v>278</v>
      </c>
      <c r="BM1021" s="240" t="s">
        <v>1348</v>
      </c>
    </row>
    <row r="1022" s="14" customFormat="1">
      <c r="A1022" s="14"/>
      <c r="B1022" s="254"/>
      <c r="C1022" s="255"/>
      <c r="D1022" s="244" t="s">
        <v>189</v>
      </c>
      <c r="E1022" s="256" t="s">
        <v>1</v>
      </c>
      <c r="F1022" s="257" t="s">
        <v>1038</v>
      </c>
      <c r="G1022" s="255"/>
      <c r="H1022" s="256" t="s">
        <v>1</v>
      </c>
      <c r="I1022" s="258"/>
      <c r="J1022" s="255"/>
      <c r="K1022" s="255"/>
      <c r="L1022" s="259"/>
      <c r="M1022" s="260"/>
      <c r="N1022" s="261"/>
      <c r="O1022" s="261"/>
      <c r="P1022" s="261"/>
      <c r="Q1022" s="261"/>
      <c r="R1022" s="261"/>
      <c r="S1022" s="261"/>
      <c r="T1022" s="26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3" t="s">
        <v>189</v>
      </c>
      <c r="AU1022" s="263" t="s">
        <v>86</v>
      </c>
      <c r="AV1022" s="14" t="s">
        <v>84</v>
      </c>
      <c r="AW1022" s="14" t="s">
        <v>33</v>
      </c>
      <c r="AX1022" s="14" t="s">
        <v>78</v>
      </c>
      <c r="AY1022" s="263" t="s">
        <v>181</v>
      </c>
    </row>
    <row r="1023" s="13" customFormat="1">
      <c r="A1023" s="13"/>
      <c r="B1023" s="242"/>
      <c r="C1023" s="243"/>
      <c r="D1023" s="244" t="s">
        <v>189</v>
      </c>
      <c r="E1023" s="245" t="s">
        <v>1</v>
      </c>
      <c r="F1023" s="246" t="s">
        <v>1349</v>
      </c>
      <c r="G1023" s="243"/>
      <c r="H1023" s="247">
        <v>225.06299999999999</v>
      </c>
      <c r="I1023" s="248"/>
      <c r="J1023" s="243"/>
      <c r="K1023" s="243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3" t="s">
        <v>189</v>
      </c>
      <c r="AU1023" s="253" t="s">
        <v>86</v>
      </c>
      <c r="AV1023" s="13" t="s">
        <v>86</v>
      </c>
      <c r="AW1023" s="13" t="s">
        <v>33</v>
      </c>
      <c r="AX1023" s="13" t="s">
        <v>84</v>
      </c>
      <c r="AY1023" s="253" t="s">
        <v>181</v>
      </c>
    </row>
    <row r="1024" s="2" customFormat="1" ht="16.5" customHeight="1">
      <c r="A1024" s="39"/>
      <c r="B1024" s="40"/>
      <c r="C1024" s="275" t="s">
        <v>1350</v>
      </c>
      <c r="D1024" s="275" t="s">
        <v>363</v>
      </c>
      <c r="E1024" s="276" t="s">
        <v>1351</v>
      </c>
      <c r="F1024" s="277" t="s">
        <v>1352</v>
      </c>
      <c r="G1024" s="278" t="s">
        <v>186</v>
      </c>
      <c r="H1024" s="279">
        <v>225.06299999999999</v>
      </c>
      <c r="I1024" s="280"/>
      <c r="J1024" s="281">
        <f>ROUND(I1024*H1024,2)</f>
        <v>0</v>
      </c>
      <c r="K1024" s="282"/>
      <c r="L1024" s="283"/>
      <c r="M1024" s="284" t="s">
        <v>1</v>
      </c>
      <c r="N1024" s="285" t="s">
        <v>43</v>
      </c>
      <c r="O1024" s="92"/>
      <c r="P1024" s="238">
        <f>O1024*H1024</f>
        <v>0</v>
      </c>
      <c r="Q1024" s="238">
        <v>0.00021000000000000001</v>
      </c>
      <c r="R1024" s="238">
        <f>Q1024*H1024</f>
        <v>0.047263229999999996</v>
      </c>
      <c r="S1024" s="238">
        <v>0</v>
      </c>
      <c r="T1024" s="239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40" t="s">
        <v>369</v>
      </c>
      <c r="AT1024" s="240" t="s">
        <v>363</v>
      </c>
      <c r="AU1024" s="240" t="s">
        <v>86</v>
      </c>
      <c r="AY1024" s="18" t="s">
        <v>181</v>
      </c>
      <c r="BE1024" s="241">
        <f>IF(N1024="základní",J1024,0)</f>
        <v>0</v>
      </c>
      <c r="BF1024" s="241">
        <f>IF(N1024="snížená",J1024,0)</f>
        <v>0</v>
      </c>
      <c r="BG1024" s="241">
        <f>IF(N1024="zákl. přenesená",J1024,0)</f>
        <v>0</v>
      </c>
      <c r="BH1024" s="241">
        <f>IF(N1024="sníž. přenesená",J1024,0)</f>
        <v>0</v>
      </c>
      <c r="BI1024" s="241">
        <f>IF(N1024="nulová",J1024,0)</f>
        <v>0</v>
      </c>
      <c r="BJ1024" s="18" t="s">
        <v>84</v>
      </c>
      <c r="BK1024" s="241">
        <f>ROUND(I1024*H1024,2)</f>
        <v>0</v>
      </c>
      <c r="BL1024" s="18" t="s">
        <v>278</v>
      </c>
      <c r="BM1024" s="240" t="s">
        <v>1353</v>
      </c>
    </row>
    <row r="1025" s="14" customFormat="1">
      <c r="A1025" s="14"/>
      <c r="B1025" s="254"/>
      <c r="C1025" s="255"/>
      <c r="D1025" s="244" t="s">
        <v>189</v>
      </c>
      <c r="E1025" s="256" t="s">
        <v>1</v>
      </c>
      <c r="F1025" s="257" t="s">
        <v>1038</v>
      </c>
      <c r="G1025" s="255"/>
      <c r="H1025" s="256" t="s">
        <v>1</v>
      </c>
      <c r="I1025" s="258"/>
      <c r="J1025" s="255"/>
      <c r="K1025" s="255"/>
      <c r="L1025" s="259"/>
      <c r="M1025" s="260"/>
      <c r="N1025" s="261"/>
      <c r="O1025" s="261"/>
      <c r="P1025" s="261"/>
      <c r="Q1025" s="261"/>
      <c r="R1025" s="261"/>
      <c r="S1025" s="261"/>
      <c r="T1025" s="26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3" t="s">
        <v>189</v>
      </c>
      <c r="AU1025" s="263" t="s">
        <v>86</v>
      </c>
      <c r="AV1025" s="14" t="s">
        <v>84</v>
      </c>
      <c r="AW1025" s="14" t="s">
        <v>33</v>
      </c>
      <c r="AX1025" s="14" t="s">
        <v>78</v>
      </c>
      <c r="AY1025" s="263" t="s">
        <v>181</v>
      </c>
    </row>
    <row r="1026" s="13" customFormat="1">
      <c r="A1026" s="13"/>
      <c r="B1026" s="242"/>
      <c r="C1026" s="243"/>
      <c r="D1026" s="244" t="s">
        <v>189</v>
      </c>
      <c r="E1026" s="245" t="s">
        <v>1</v>
      </c>
      <c r="F1026" s="246" t="s">
        <v>1354</v>
      </c>
      <c r="G1026" s="243"/>
      <c r="H1026" s="247">
        <v>225.06299999999999</v>
      </c>
      <c r="I1026" s="248"/>
      <c r="J1026" s="243"/>
      <c r="K1026" s="243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3" t="s">
        <v>189</v>
      </c>
      <c r="AU1026" s="253" t="s">
        <v>86</v>
      </c>
      <c r="AV1026" s="13" t="s">
        <v>86</v>
      </c>
      <c r="AW1026" s="13" t="s">
        <v>33</v>
      </c>
      <c r="AX1026" s="13" t="s">
        <v>84</v>
      </c>
      <c r="AY1026" s="253" t="s">
        <v>181</v>
      </c>
    </row>
    <row r="1027" s="2" customFormat="1" ht="16.5" customHeight="1">
      <c r="A1027" s="39"/>
      <c r="B1027" s="40"/>
      <c r="C1027" s="228" t="s">
        <v>1355</v>
      </c>
      <c r="D1027" s="228" t="s">
        <v>183</v>
      </c>
      <c r="E1027" s="229" t="s">
        <v>1356</v>
      </c>
      <c r="F1027" s="230" t="s">
        <v>1357</v>
      </c>
      <c r="G1027" s="231" t="s">
        <v>247</v>
      </c>
      <c r="H1027" s="232">
        <v>200.69999999999999</v>
      </c>
      <c r="I1027" s="233"/>
      <c r="J1027" s="234">
        <f>ROUND(I1027*H1027,2)</f>
        <v>0</v>
      </c>
      <c r="K1027" s="235"/>
      <c r="L1027" s="45"/>
      <c r="M1027" s="236" t="s">
        <v>1</v>
      </c>
      <c r="N1027" s="237" t="s">
        <v>43</v>
      </c>
      <c r="O1027" s="92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40" t="s">
        <v>278</v>
      </c>
      <c r="AT1027" s="240" t="s">
        <v>183</v>
      </c>
      <c r="AU1027" s="240" t="s">
        <v>86</v>
      </c>
      <c r="AY1027" s="18" t="s">
        <v>181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8" t="s">
        <v>84</v>
      </c>
      <c r="BK1027" s="241">
        <f>ROUND(I1027*H1027,2)</f>
        <v>0</v>
      </c>
      <c r="BL1027" s="18" t="s">
        <v>278</v>
      </c>
      <c r="BM1027" s="240" t="s">
        <v>1358</v>
      </c>
    </row>
    <row r="1028" s="14" customFormat="1">
      <c r="A1028" s="14"/>
      <c r="B1028" s="254"/>
      <c r="C1028" s="255"/>
      <c r="D1028" s="244" t="s">
        <v>189</v>
      </c>
      <c r="E1028" s="256" t="s">
        <v>1</v>
      </c>
      <c r="F1028" s="257" t="s">
        <v>1073</v>
      </c>
      <c r="G1028" s="255"/>
      <c r="H1028" s="256" t="s">
        <v>1</v>
      </c>
      <c r="I1028" s="258"/>
      <c r="J1028" s="255"/>
      <c r="K1028" s="255"/>
      <c r="L1028" s="259"/>
      <c r="M1028" s="260"/>
      <c r="N1028" s="261"/>
      <c r="O1028" s="261"/>
      <c r="P1028" s="261"/>
      <c r="Q1028" s="261"/>
      <c r="R1028" s="261"/>
      <c r="S1028" s="261"/>
      <c r="T1028" s="26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3" t="s">
        <v>189</v>
      </c>
      <c r="AU1028" s="263" t="s">
        <v>86</v>
      </c>
      <c r="AV1028" s="14" t="s">
        <v>84</v>
      </c>
      <c r="AW1028" s="14" t="s">
        <v>33</v>
      </c>
      <c r="AX1028" s="14" t="s">
        <v>78</v>
      </c>
      <c r="AY1028" s="263" t="s">
        <v>181</v>
      </c>
    </row>
    <row r="1029" s="13" customFormat="1">
      <c r="A1029" s="13"/>
      <c r="B1029" s="242"/>
      <c r="C1029" s="243"/>
      <c r="D1029" s="244" t="s">
        <v>189</v>
      </c>
      <c r="E1029" s="245" t="s">
        <v>1</v>
      </c>
      <c r="F1029" s="246" t="s">
        <v>1074</v>
      </c>
      <c r="G1029" s="243"/>
      <c r="H1029" s="247">
        <v>200.69999999999999</v>
      </c>
      <c r="I1029" s="248"/>
      <c r="J1029" s="243"/>
      <c r="K1029" s="243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3" t="s">
        <v>189</v>
      </c>
      <c r="AU1029" s="253" t="s">
        <v>86</v>
      </c>
      <c r="AV1029" s="13" t="s">
        <v>86</v>
      </c>
      <c r="AW1029" s="13" t="s">
        <v>33</v>
      </c>
      <c r="AX1029" s="13" t="s">
        <v>84</v>
      </c>
      <c r="AY1029" s="253" t="s">
        <v>181</v>
      </c>
    </row>
    <row r="1030" s="2" customFormat="1" ht="16.5" customHeight="1">
      <c r="A1030" s="39"/>
      <c r="B1030" s="40"/>
      <c r="C1030" s="275" t="s">
        <v>1359</v>
      </c>
      <c r="D1030" s="275" t="s">
        <v>363</v>
      </c>
      <c r="E1030" s="276" t="s">
        <v>1360</v>
      </c>
      <c r="F1030" s="277" t="s">
        <v>1361</v>
      </c>
      <c r="G1030" s="278" t="s">
        <v>247</v>
      </c>
      <c r="H1030" s="279">
        <v>220.77000000000001</v>
      </c>
      <c r="I1030" s="280"/>
      <c r="J1030" s="281">
        <f>ROUND(I1030*H1030,2)</f>
        <v>0</v>
      </c>
      <c r="K1030" s="282"/>
      <c r="L1030" s="283"/>
      <c r="M1030" s="284" t="s">
        <v>1</v>
      </c>
      <c r="N1030" s="285" t="s">
        <v>43</v>
      </c>
      <c r="O1030" s="92"/>
      <c r="P1030" s="238">
        <f>O1030*H1030</f>
        <v>0</v>
      </c>
      <c r="Q1030" s="238">
        <v>0.00035</v>
      </c>
      <c r="R1030" s="238">
        <f>Q1030*H1030</f>
        <v>0.077269500000000005</v>
      </c>
      <c r="S1030" s="238">
        <v>0</v>
      </c>
      <c r="T1030" s="239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40" t="s">
        <v>369</v>
      </c>
      <c r="AT1030" s="240" t="s">
        <v>363</v>
      </c>
      <c r="AU1030" s="240" t="s">
        <v>86</v>
      </c>
      <c r="AY1030" s="18" t="s">
        <v>181</v>
      </c>
      <c r="BE1030" s="241">
        <f>IF(N1030="základní",J1030,0)</f>
        <v>0</v>
      </c>
      <c r="BF1030" s="241">
        <f>IF(N1030="snížená",J1030,0)</f>
        <v>0</v>
      </c>
      <c r="BG1030" s="241">
        <f>IF(N1030="zákl. přenesená",J1030,0)</f>
        <v>0</v>
      </c>
      <c r="BH1030" s="241">
        <f>IF(N1030="sníž. přenesená",J1030,0)</f>
        <v>0</v>
      </c>
      <c r="BI1030" s="241">
        <f>IF(N1030="nulová",J1030,0)</f>
        <v>0</v>
      </c>
      <c r="BJ1030" s="18" t="s">
        <v>84</v>
      </c>
      <c r="BK1030" s="241">
        <f>ROUND(I1030*H1030,2)</f>
        <v>0</v>
      </c>
      <c r="BL1030" s="18" t="s">
        <v>278</v>
      </c>
      <c r="BM1030" s="240" t="s">
        <v>1362</v>
      </c>
    </row>
    <row r="1031" s="14" customFormat="1">
      <c r="A1031" s="14"/>
      <c r="B1031" s="254"/>
      <c r="C1031" s="255"/>
      <c r="D1031" s="244" t="s">
        <v>189</v>
      </c>
      <c r="E1031" s="256" t="s">
        <v>1</v>
      </c>
      <c r="F1031" s="257" t="s">
        <v>1073</v>
      </c>
      <c r="G1031" s="255"/>
      <c r="H1031" s="256" t="s">
        <v>1</v>
      </c>
      <c r="I1031" s="258"/>
      <c r="J1031" s="255"/>
      <c r="K1031" s="255"/>
      <c r="L1031" s="259"/>
      <c r="M1031" s="260"/>
      <c r="N1031" s="261"/>
      <c r="O1031" s="261"/>
      <c r="P1031" s="261"/>
      <c r="Q1031" s="261"/>
      <c r="R1031" s="261"/>
      <c r="S1031" s="261"/>
      <c r="T1031" s="26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3" t="s">
        <v>189</v>
      </c>
      <c r="AU1031" s="263" t="s">
        <v>86</v>
      </c>
      <c r="AV1031" s="14" t="s">
        <v>84</v>
      </c>
      <c r="AW1031" s="14" t="s">
        <v>33</v>
      </c>
      <c r="AX1031" s="14" t="s">
        <v>78</v>
      </c>
      <c r="AY1031" s="263" t="s">
        <v>181</v>
      </c>
    </row>
    <row r="1032" s="13" customFormat="1">
      <c r="A1032" s="13"/>
      <c r="B1032" s="242"/>
      <c r="C1032" s="243"/>
      <c r="D1032" s="244" t="s">
        <v>189</v>
      </c>
      <c r="E1032" s="245" t="s">
        <v>1</v>
      </c>
      <c r="F1032" s="246" t="s">
        <v>1363</v>
      </c>
      <c r="G1032" s="243"/>
      <c r="H1032" s="247">
        <v>220.77000000000001</v>
      </c>
      <c r="I1032" s="248"/>
      <c r="J1032" s="243"/>
      <c r="K1032" s="243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3" t="s">
        <v>189</v>
      </c>
      <c r="AU1032" s="253" t="s">
        <v>86</v>
      </c>
      <c r="AV1032" s="13" t="s">
        <v>86</v>
      </c>
      <c r="AW1032" s="13" t="s">
        <v>33</v>
      </c>
      <c r="AX1032" s="13" t="s">
        <v>84</v>
      </c>
      <c r="AY1032" s="253" t="s">
        <v>181</v>
      </c>
    </row>
    <row r="1033" s="2" customFormat="1" ht="16.5" customHeight="1">
      <c r="A1033" s="39"/>
      <c r="B1033" s="40"/>
      <c r="C1033" s="228" t="s">
        <v>1364</v>
      </c>
      <c r="D1033" s="228" t="s">
        <v>183</v>
      </c>
      <c r="E1033" s="229" t="s">
        <v>1365</v>
      </c>
      <c r="F1033" s="230" t="s">
        <v>1366</v>
      </c>
      <c r="G1033" s="231" t="s">
        <v>783</v>
      </c>
      <c r="H1033" s="286"/>
      <c r="I1033" s="233"/>
      <c r="J1033" s="234">
        <f>ROUND(I1033*H1033,2)</f>
        <v>0</v>
      </c>
      <c r="K1033" s="235"/>
      <c r="L1033" s="45"/>
      <c r="M1033" s="236" t="s">
        <v>1</v>
      </c>
      <c r="N1033" s="237" t="s">
        <v>43</v>
      </c>
      <c r="O1033" s="92"/>
      <c r="P1033" s="238">
        <f>O1033*H1033</f>
        <v>0</v>
      </c>
      <c r="Q1033" s="238">
        <v>0</v>
      </c>
      <c r="R1033" s="238">
        <f>Q1033*H1033</f>
        <v>0</v>
      </c>
      <c r="S1033" s="238">
        <v>0</v>
      </c>
      <c r="T1033" s="239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40" t="s">
        <v>278</v>
      </c>
      <c r="AT1033" s="240" t="s">
        <v>183</v>
      </c>
      <c r="AU1033" s="240" t="s">
        <v>86</v>
      </c>
      <c r="AY1033" s="18" t="s">
        <v>181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8" t="s">
        <v>84</v>
      </c>
      <c r="BK1033" s="241">
        <f>ROUND(I1033*H1033,2)</f>
        <v>0</v>
      </c>
      <c r="BL1033" s="18" t="s">
        <v>278</v>
      </c>
      <c r="BM1033" s="240" t="s">
        <v>1367</v>
      </c>
    </row>
    <row r="1034" s="12" customFormat="1" ht="22.8" customHeight="1">
      <c r="A1034" s="12"/>
      <c r="B1034" s="212"/>
      <c r="C1034" s="213"/>
      <c r="D1034" s="214" t="s">
        <v>77</v>
      </c>
      <c r="E1034" s="226" t="s">
        <v>1368</v>
      </c>
      <c r="F1034" s="226" t="s">
        <v>1369</v>
      </c>
      <c r="G1034" s="213"/>
      <c r="H1034" s="213"/>
      <c r="I1034" s="216"/>
      <c r="J1034" s="227">
        <f>BK1034</f>
        <v>0</v>
      </c>
      <c r="K1034" s="213"/>
      <c r="L1034" s="218"/>
      <c r="M1034" s="219"/>
      <c r="N1034" s="220"/>
      <c r="O1034" s="220"/>
      <c r="P1034" s="221">
        <f>SUM(P1035:P1240)</f>
        <v>0</v>
      </c>
      <c r="Q1034" s="220"/>
      <c r="R1034" s="221">
        <f>SUM(R1035:R1240)</f>
        <v>3.4240044799999998</v>
      </c>
      <c r="S1034" s="220"/>
      <c r="T1034" s="222">
        <f>SUM(T1035:T1240)</f>
        <v>0</v>
      </c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R1034" s="223" t="s">
        <v>86</v>
      </c>
      <c r="AT1034" s="224" t="s">
        <v>77</v>
      </c>
      <c r="AU1034" s="224" t="s">
        <v>84</v>
      </c>
      <c r="AY1034" s="223" t="s">
        <v>181</v>
      </c>
      <c r="BK1034" s="225">
        <f>SUM(BK1035:BK1240)</f>
        <v>0</v>
      </c>
    </row>
    <row r="1035" s="2" customFormat="1" ht="24.15" customHeight="1">
      <c r="A1035" s="39"/>
      <c r="B1035" s="40"/>
      <c r="C1035" s="228" t="s">
        <v>1370</v>
      </c>
      <c r="D1035" s="228" t="s">
        <v>183</v>
      </c>
      <c r="E1035" s="229" t="s">
        <v>1371</v>
      </c>
      <c r="F1035" s="230" t="s">
        <v>1372</v>
      </c>
      <c r="G1035" s="231" t="s">
        <v>359</v>
      </c>
      <c r="H1035" s="232">
        <v>2</v>
      </c>
      <c r="I1035" s="233"/>
      <c r="J1035" s="234">
        <f>ROUND(I1035*H1035,2)</f>
        <v>0</v>
      </c>
      <c r="K1035" s="235"/>
      <c r="L1035" s="45"/>
      <c r="M1035" s="236" t="s">
        <v>1</v>
      </c>
      <c r="N1035" s="237" t="s">
        <v>43</v>
      </c>
      <c r="O1035" s="92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40" t="s">
        <v>278</v>
      </c>
      <c r="AT1035" s="240" t="s">
        <v>183</v>
      </c>
      <c r="AU1035" s="240" t="s">
        <v>86</v>
      </c>
      <c r="AY1035" s="18" t="s">
        <v>181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8" t="s">
        <v>84</v>
      </c>
      <c r="BK1035" s="241">
        <f>ROUND(I1035*H1035,2)</f>
        <v>0</v>
      </c>
      <c r="BL1035" s="18" t="s">
        <v>278</v>
      </c>
      <c r="BM1035" s="240" t="s">
        <v>1373</v>
      </c>
    </row>
    <row r="1036" s="14" customFormat="1">
      <c r="A1036" s="14"/>
      <c r="B1036" s="254"/>
      <c r="C1036" s="255"/>
      <c r="D1036" s="244" t="s">
        <v>189</v>
      </c>
      <c r="E1036" s="256" t="s">
        <v>1</v>
      </c>
      <c r="F1036" s="257" t="s">
        <v>1374</v>
      </c>
      <c r="G1036" s="255"/>
      <c r="H1036" s="256" t="s">
        <v>1</v>
      </c>
      <c r="I1036" s="258"/>
      <c r="J1036" s="255"/>
      <c r="K1036" s="255"/>
      <c r="L1036" s="259"/>
      <c r="M1036" s="260"/>
      <c r="N1036" s="261"/>
      <c r="O1036" s="261"/>
      <c r="P1036" s="261"/>
      <c r="Q1036" s="261"/>
      <c r="R1036" s="261"/>
      <c r="S1036" s="261"/>
      <c r="T1036" s="26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3" t="s">
        <v>189</v>
      </c>
      <c r="AU1036" s="263" t="s">
        <v>86</v>
      </c>
      <c r="AV1036" s="14" t="s">
        <v>84</v>
      </c>
      <c r="AW1036" s="14" t="s">
        <v>33</v>
      </c>
      <c r="AX1036" s="14" t="s">
        <v>78</v>
      </c>
      <c r="AY1036" s="263" t="s">
        <v>181</v>
      </c>
    </row>
    <row r="1037" s="13" customFormat="1">
      <c r="A1037" s="13"/>
      <c r="B1037" s="242"/>
      <c r="C1037" s="243"/>
      <c r="D1037" s="244" t="s">
        <v>189</v>
      </c>
      <c r="E1037" s="245" t="s">
        <v>1</v>
      </c>
      <c r="F1037" s="246" t="s">
        <v>1375</v>
      </c>
      <c r="G1037" s="243"/>
      <c r="H1037" s="247">
        <v>1</v>
      </c>
      <c r="I1037" s="248"/>
      <c r="J1037" s="243"/>
      <c r="K1037" s="243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3" t="s">
        <v>189</v>
      </c>
      <c r="AU1037" s="253" t="s">
        <v>86</v>
      </c>
      <c r="AV1037" s="13" t="s">
        <v>86</v>
      </c>
      <c r="AW1037" s="13" t="s">
        <v>33</v>
      </c>
      <c r="AX1037" s="13" t="s">
        <v>78</v>
      </c>
      <c r="AY1037" s="253" t="s">
        <v>181</v>
      </c>
    </row>
    <row r="1038" s="13" customFormat="1">
      <c r="A1038" s="13"/>
      <c r="B1038" s="242"/>
      <c r="C1038" s="243"/>
      <c r="D1038" s="244" t="s">
        <v>189</v>
      </c>
      <c r="E1038" s="245" t="s">
        <v>1</v>
      </c>
      <c r="F1038" s="246" t="s">
        <v>1376</v>
      </c>
      <c r="G1038" s="243"/>
      <c r="H1038" s="247">
        <v>1</v>
      </c>
      <c r="I1038" s="248"/>
      <c r="J1038" s="243"/>
      <c r="K1038" s="243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3" t="s">
        <v>189</v>
      </c>
      <c r="AU1038" s="253" t="s">
        <v>86</v>
      </c>
      <c r="AV1038" s="13" t="s">
        <v>86</v>
      </c>
      <c r="AW1038" s="13" t="s">
        <v>33</v>
      </c>
      <c r="AX1038" s="13" t="s">
        <v>78</v>
      </c>
      <c r="AY1038" s="253" t="s">
        <v>181</v>
      </c>
    </row>
    <row r="1039" s="15" customFormat="1">
      <c r="A1039" s="15"/>
      <c r="B1039" s="264"/>
      <c r="C1039" s="265"/>
      <c r="D1039" s="244" t="s">
        <v>189</v>
      </c>
      <c r="E1039" s="266" t="s">
        <v>1</v>
      </c>
      <c r="F1039" s="267" t="s">
        <v>206</v>
      </c>
      <c r="G1039" s="265"/>
      <c r="H1039" s="268">
        <v>2</v>
      </c>
      <c r="I1039" s="269"/>
      <c r="J1039" s="265"/>
      <c r="K1039" s="265"/>
      <c r="L1039" s="270"/>
      <c r="M1039" s="271"/>
      <c r="N1039" s="272"/>
      <c r="O1039" s="272"/>
      <c r="P1039" s="272"/>
      <c r="Q1039" s="272"/>
      <c r="R1039" s="272"/>
      <c r="S1039" s="272"/>
      <c r="T1039" s="273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74" t="s">
        <v>189</v>
      </c>
      <c r="AU1039" s="274" t="s">
        <v>86</v>
      </c>
      <c r="AV1039" s="15" t="s">
        <v>187</v>
      </c>
      <c r="AW1039" s="15" t="s">
        <v>33</v>
      </c>
      <c r="AX1039" s="15" t="s">
        <v>84</v>
      </c>
      <c r="AY1039" s="274" t="s">
        <v>181</v>
      </c>
    </row>
    <row r="1040" s="2" customFormat="1" ht="33" customHeight="1">
      <c r="A1040" s="39"/>
      <c r="B1040" s="40"/>
      <c r="C1040" s="228" t="s">
        <v>1377</v>
      </c>
      <c r="D1040" s="228" t="s">
        <v>183</v>
      </c>
      <c r="E1040" s="229" t="s">
        <v>1378</v>
      </c>
      <c r="F1040" s="230" t="s">
        <v>1379</v>
      </c>
      <c r="G1040" s="231" t="s">
        <v>359</v>
      </c>
      <c r="H1040" s="232">
        <v>1</v>
      </c>
      <c r="I1040" s="233"/>
      <c r="J1040" s="234">
        <f>ROUND(I1040*H1040,2)</f>
        <v>0</v>
      </c>
      <c r="K1040" s="235"/>
      <c r="L1040" s="45"/>
      <c r="M1040" s="236" t="s">
        <v>1</v>
      </c>
      <c r="N1040" s="237" t="s">
        <v>43</v>
      </c>
      <c r="O1040" s="92"/>
      <c r="P1040" s="238">
        <f>O1040*H1040</f>
        <v>0</v>
      </c>
      <c r="Q1040" s="238">
        <v>0</v>
      </c>
      <c r="R1040" s="238">
        <f>Q1040*H1040</f>
        <v>0</v>
      </c>
      <c r="S1040" s="238">
        <v>0</v>
      </c>
      <c r="T1040" s="239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40" t="s">
        <v>278</v>
      </c>
      <c r="AT1040" s="240" t="s">
        <v>183</v>
      </c>
      <c r="AU1040" s="240" t="s">
        <v>86</v>
      </c>
      <c r="AY1040" s="18" t="s">
        <v>181</v>
      </c>
      <c r="BE1040" s="241">
        <f>IF(N1040="základní",J1040,0)</f>
        <v>0</v>
      </c>
      <c r="BF1040" s="241">
        <f>IF(N1040="snížená",J1040,0)</f>
        <v>0</v>
      </c>
      <c r="BG1040" s="241">
        <f>IF(N1040="zákl. přenesená",J1040,0)</f>
        <v>0</v>
      </c>
      <c r="BH1040" s="241">
        <f>IF(N1040="sníž. přenesená",J1040,0)</f>
        <v>0</v>
      </c>
      <c r="BI1040" s="241">
        <f>IF(N1040="nulová",J1040,0)</f>
        <v>0</v>
      </c>
      <c r="BJ1040" s="18" t="s">
        <v>84</v>
      </c>
      <c r="BK1040" s="241">
        <f>ROUND(I1040*H1040,2)</f>
        <v>0</v>
      </c>
      <c r="BL1040" s="18" t="s">
        <v>278</v>
      </c>
      <c r="BM1040" s="240" t="s">
        <v>1380</v>
      </c>
    </row>
    <row r="1041" s="14" customFormat="1">
      <c r="A1041" s="14"/>
      <c r="B1041" s="254"/>
      <c r="C1041" s="255"/>
      <c r="D1041" s="244" t="s">
        <v>189</v>
      </c>
      <c r="E1041" s="256" t="s">
        <v>1</v>
      </c>
      <c r="F1041" s="257" t="s">
        <v>1374</v>
      </c>
      <c r="G1041" s="255"/>
      <c r="H1041" s="256" t="s">
        <v>1</v>
      </c>
      <c r="I1041" s="258"/>
      <c r="J1041" s="255"/>
      <c r="K1041" s="255"/>
      <c r="L1041" s="259"/>
      <c r="M1041" s="260"/>
      <c r="N1041" s="261"/>
      <c r="O1041" s="261"/>
      <c r="P1041" s="261"/>
      <c r="Q1041" s="261"/>
      <c r="R1041" s="261"/>
      <c r="S1041" s="261"/>
      <c r="T1041" s="26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3" t="s">
        <v>189</v>
      </c>
      <c r="AU1041" s="263" t="s">
        <v>86</v>
      </c>
      <c r="AV1041" s="14" t="s">
        <v>84</v>
      </c>
      <c r="AW1041" s="14" t="s">
        <v>33</v>
      </c>
      <c r="AX1041" s="14" t="s">
        <v>78</v>
      </c>
      <c r="AY1041" s="263" t="s">
        <v>181</v>
      </c>
    </row>
    <row r="1042" s="13" customFormat="1">
      <c r="A1042" s="13"/>
      <c r="B1042" s="242"/>
      <c r="C1042" s="243"/>
      <c r="D1042" s="244" t="s">
        <v>189</v>
      </c>
      <c r="E1042" s="245" t="s">
        <v>1</v>
      </c>
      <c r="F1042" s="246" t="s">
        <v>1381</v>
      </c>
      <c r="G1042" s="243"/>
      <c r="H1042" s="247">
        <v>1</v>
      </c>
      <c r="I1042" s="248"/>
      <c r="J1042" s="243"/>
      <c r="K1042" s="243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3" t="s">
        <v>189</v>
      </c>
      <c r="AU1042" s="253" t="s">
        <v>86</v>
      </c>
      <c r="AV1042" s="13" t="s">
        <v>86</v>
      </c>
      <c r="AW1042" s="13" t="s">
        <v>33</v>
      </c>
      <c r="AX1042" s="13" t="s">
        <v>84</v>
      </c>
      <c r="AY1042" s="253" t="s">
        <v>181</v>
      </c>
    </row>
    <row r="1043" s="2" customFormat="1" ht="24.15" customHeight="1">
      <c r="A1043" s="39"/>
      <c r="B1043" s="40"/>
      <c r="C1043" s="228" t="s">
        <v>1382</v>
      </c>
      <c r="D1043" s="228" t="s">
        <v>183</v>
      </c>
      <c r="E1043" s="229" t="s">
        <v>1383</v>
      </c>
      <c r="F1043" s="230" t="s">
        <v>1384</v>
      </c>
      <c r="G1043" s="231" t="s">
        <v>359</v>
      </c>
      <c r="H1043" s="232">
        <v>1</v>
      </c>
      <c r="I1043" s="233"/>
      <c r="J1043" s="234">
        <f>ROUND(I1043*H1043,2)</f>
        <v>0</v>
      </c>
      <c r="K1043" s="235"/>
      <c r="L1043" s="45"/>
      <c r="M1043" s="236" t="s">
        <v>1</v>
      </c>
      <c r="N1043" s="237" t="s">
        <v>43</v>
      </c>
      <c r="O1043" s="92"/>
      <c r="P1043" s="238">
        <f>O1043*H1043</f>
        <v>0</v>
      </c>
      <c r="Q1043" s="238">
        <v>0</v>
      </c>
      <c r="R1043" s="238">
        <f>Q1043*H1043</f>
        <v>0</v>
      </c>
      <c r="S1043" s="238">
        <v>0</v>
      </c>
      <c r="T1043" s="239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40" t="s">
        <v>278</v>
      </c>
      <c r="AT1043" s="240" t="s">
        <v>183</v>
      </c>
      <c r="AU1043" s="240" t="s">
        <v>86</v>
      </c>
      <c r="AY1043" s="18" t="s">
        <v>181</v>
      </c>
      <c r="BE1043" s="241">
        <f>IF(N1043="základní",J1043,0)</f>
        <v>0</v>
      </c>
      <c r="BF1043" s="241">
        <f>IF(N1043="snížená",J1043,0)</f>
        <v>0</v>
      </c>
      <c r="BG1043" s="241">
        <f>IF(N1043="zákl. přenesená",J1043,0)</f>
        <v>0</v>
      </c>
      <c r="BH1043" s="241">
        <f>IF(N1043="sníž. přenesená",J1043,0)</f>
        <v>0</v>
      </c>
      <c r="BI1043" s="241">
        <f>IF(N1043="nulová",J1043,0)</f>
        <v>0</v>
      </c>
      <c r="BJ1043" s="18" t="s">
        <v>84</v>
      </c>
      <c r="BK1043" s="241">
        <f>ROUND(I1043*H1043,2)</f>
        <v>0</v>
      </c>
      <c r="BL1043" s="18" t="s">
        <v>278</v>
      </c>
      <c r="BM1043" s="240" t="s">
        <v>1385</v>
      </c>
    </row>
    <row r="1044" s="14" customFormat="1">
      <c r="A1044" s="14"/>
      <c r="B1044" s="254"/>
      <c r="C1044" s="255"/>
      <c r="D1044" s="244" t="s">
        <v>189</v>
      </c>
      <c r="E1044" s="256" t="s">
        <v>1</v>
      </c>
      <c r="F1044" s="257" t="s">
        <v>1374</v>
      </c>
      <c r="G1044" s="255"/>
      <c r="H1044" s="256" t="s">
        <v>1</v>
      </c>
      <c r="I1044" s="258"/>
      <c r="J1044" s="255"/>
      <c r="K1044" s="255"/>
      <c r="L1044" s="259"/>
      <c r="M1044" s="260"/>
      <c r="N1044" s="261"/>
      <c r="O1044" s="261"/>
      <c r="P1044" s="261"/>
      <c r="Q1044" s="261"/>
      <c r="R1044" s="261"/>
      <c r="S1044" s="261"/>
      <c r="T1044" s="26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3" t="s">
        <v>189</v>
      </c>
      <c r="AU1044" s="263" t="s">
        <v>86</v>
      </c>
      <c r="AV1044" s="14" t="s">
        <v>84</v>
      </c>
      <c r="AW1044" s="14" t="s">
        <v>33</v>
      </c>
      <c r="AX1044" s="14" t="s">
        <v>78</v>
      </c>
      <c r="AY1044" s="263" t="s">
        <v>181</v>
      </c>
    </row>
    <row r="1045" s="13" customFormat="1">
      <c r="A1045" s="13"/>
      <c r="B1045" s="242"/>
      <c r="C1045" s="243"/>
      <c r="D1045" s="244" t="s">
        <v>189</v>
      </c>
      <c r="E1045" s="245" t="s">
        <v>1</v>
      </c>
      <c r="F1045" s="246" t="s">
        <v>1386</v>
      </c>
      <c r="G1045" s="243"/>
      <c r="H1045" s="247">
        <v>1</v>
      </c>
      <c r="I1045" s="248"/>
      <c r="J1045" s="243"/>
      <c r="K1045" s="243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3" t="s">
        <v>189</v>
      </c>
      <c r="AU1045" s="253" t="s">
        <v>86</v>
      </c>
      <c r="AV1045" s="13" t="s">
        <v>86</v>
      </c>
      <c r="AW1045" s="13" t="s">
        <v>33</v>
      </c>
      <c r="AX1045" s="13" t="s">
        <v>84</v>
      </c>
      <c r="AY1045" s="253" t="s">
        <v>181</v>
      </c>
    </row>
    <row r="1046" s="2" customFormat="1" ht="24.15" customHeight="1">
      <c r="A1046" s="39"/>
      <c r="B1046" s="40"/>
      <c r="C1046" s="228" t="s">
        <v>1387</v>
      </c>
      <c r="D1046" s="228" t="s">
        <v>183</v>
      </c>
      <c r="E1046" s="229" t="s">
        <v>1388</v>
      </c>
      <c r="F1046" s="230" t="s">
        <v>1389</v>
      </c>
      <c r="G1046" s="231" t="s">
        <v>359</v>
      </c>
      <c r="H1046" s="232">
        <v>1</v>
      </c>
      <c r="I1046" s="233"/>
      <c r="J1046" s="234">
        <f>ROUND(I1046*H1046,2)</f>
        <v>0</v>
      </c>
      <c r="K1046" s="235"/>
      <c r="L1046" s="45"/>
      <c r="M1046" s="236" t="s">
        <v>1</v>
      </c>
      <c r="N1046" s="237" t="s">
        <v>43</v>
      </c>
      <c r="O1046" s="92"/>
      <c r="P1046" s="238">
        <f>O1046*H1046</f>
        <v>0</v>
      </c>
      <c r="Q1046" s="238">
        <v>0</v>
      </c>
      <c r="R1046" s="238">
        <f>Q1046*H1046</f>
        <v>0</v>
      </c>
      <c r="S1046" s="238">
        <v>0</v>
      </c>
      <c r="T1046" s="23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40" t="s">
        <v>278</v>
      </c>
      <c r="AT1046" s="240" t="s">
        <v>183</v>
      </c>
      <c r="AU1046" s="240" t="s">
        <v>86</v>
      </c>
      <c r="AY1046" s="18" t="s">
        <v>181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8" t="s">
        <v>84</v>
      </c>
      <c r="BK1046" s="241">
        <f>ROUND(I1046*H1046,2)</f>
        <v>0</v>
      </c>
      <c r="BL1046" s="18" t="s">
        <v>278</v>
      </c>
      <c r="BM1046" s="240" t="s">
        <v>1390</v>
      </c>
    </row>
    <row r="1047" s="14" customFormat="1">
      <c r="A1047" s="14"/>
      <c r="B1047" s="254"/>
      <c r="C1047" s="255"/>
      <c r="D1047" s="244" t="s">
        <v>189</v>
      </c>
      <c r="E1047" s="256" t="s">
        <v>1</v>
      </c>
      <c r="F1047" s="257" t="s">
        <v>1374</v>
      </c>
      <c r="G1047" s="255"/>
      <c r="H1047" s="256" t="s">
        <v>1</v>
      </c>
      <c r="I1047" s="258"/>
      <c r="J1047" s="255"/>
      <c r="K1047" s="255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3" t="s">
        <v>189</v>
      </c>
      <c r="AU1047" s="263" t="s">
        <v>86</v>
      </c>
      <c r="AV1047" s="14" t="s">
        <v>84</v>
      </c>
      <c r="AW1047" s="14" t="s">
        <v>33</v>
      </c>
      <c r="AX1047" s="14" t="s">
        <v>78</v>
      </c>
      <c r="AY1047" s="263" t="s">
        <v>181</v>
      </c>
    </row>
    <row r="1048" s="13" customFormat="1">
      <c r="A1048" s="13"/>
      <c r="B1048" s="242"/>
      <c r="C1048" s="243"/>
      <c r="D1048" s="244" t="s">
        <v>189</v>
      </c>
      <c r="E1048" s="245" t="s">
        <v>1</v>
      </c>
      <c r="F1048" s="246" t="s">
        <v>1391</v>
      </c>
      <c r="G1048" s="243"/>
      <c r="H1048" s="247">
        <v>1</v>
      </c>
      <c r="I1048" s="248"/>
      <c r="J1048" s="243"/>
      <c r="K1048" s="243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3" t="s">
        <v>189</v>
      </c>
      <c r="AU1048" s="253" t="s">
        <v>86</v>
      </c>
      <c r="AV1048" s="13" t="s">
        <v>86</v>
      </c>
      <c r="AW1048" s="13" t="s">
        <v>33</v>
      </c>
      <c r="AX1048" s="13" t="s">
        <v>84</v>
      </c>
      <c r="AY1048" s="253" t="s">
        <v>181</v>
      </c>
    </row>
    <row r="1049" s="2" customFormat="1" ht="33" customHeight="1">
      <c r="A1049" s="39"/>
      <c r="B1049" s="40"/>
      <c r="C1049" s="228" t="s">
        <v>1392</v>
      </c>
      <c r="D1049" s="228" t="s">
        <v>183</v>
      </c>
      <c r="E1049" s="229" t="s">
        <v>1393</v>
      </c>
      <c r="F1049" s="230" t="s">
        <v>1394</v>
      </c>
      <c r="G1049" s="231" t="s">
        <v>359</v>
      </c>
      <c r="H1049" s="232">
        <v>1</v>
      </c>
      <c r="I1049" s="233"/>
      <c r="J1049" s="234">
        <f>ROUND(I1049*H1049,2)</f>
        <v>0</v>
      </c>
      <c r="K1049" s="235"/>
      <c r="L1049" s="45"/>
      <c r="M1049" s="236" t="s">
        <v>1</v>
      </c>
      <c r="N1049" s="237" t="s">
        <v>43</v>
      </c>
      <c r="O1049" s="92"/>
      <c r="P1049" s="238">
        <f>O1049*H1049</f>
        <v>0</v>
      </c>
      <c r="Q1049" s="238">
        <v>0</v>
      </c>
      <c r="R1049" s="238">
        <f>Q1049*H1049</f>
        <v>0</v>
      </c>
      <c r="S1049" s="238">
        <v>0</v>
      </c>
      <c r="T1049" s="239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40" t="s">
        <v>278</v>
      </c>
      <c r="AT1049" s="240" t="s">
        <v>183</v>
      </c>
      <c r="AU1049" s="240" t="s">
        <v>86</v>
      </c>
      <c r="AY1049" s="18" t="s">
        <v>181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8" t="s">
        <v>84</v>
      </c>
      <c r="BK1049" s="241">
        <f>ROUND(I1049*H1049,2)</f>
        <v>0</v>
      </c>
      <c r="BL1049" s="18" t="s">
        <v>278</v>
      </c>
      <c r="BM1049" s="240" t="s">
        <v>1395</v>
      </c>
    </row>
    <row r="1050" s="14" customFormat="1">
      <c r="A1050" s="14"/>
      <c r="B1050" s="254"/>
      <c r="C1050" s="255"/>
      <c r="D1050" s="244" t="s">
        <v>189</v>
      </c>
      <c r="E1050" s="256" t="s">
        <v>1</v>
      </c>
      <c r="F1050" s="257" t="s">
        <v>1374</v>
      </c>
      <c r="G1050" s="255"/>
      <c r="H1050" s="256" t="s">
        <v>1</v>
      </c>
      <c r="I1050" s="258"/>
      <c r="J1050" s="255"/>
      <c r="K1050" s="255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3" t="s">
        <v>189</v>
      </c>
      <c r="AU1050" s="263" t="s">
        <v>86</v>
      </c>
      <c r="AV1050" s="14" t="s">
        <v>84</v>
      </c>
      <c r="AW1050" s="14" t="s">
        <v>33</v>
      </c>
      <c r="AX1050" s="14" t="s">
        <v>78</v>
      </c>
      <c r="AY1050" s="263" t="s">
        <v>181</v>
      </c>
    </row>
    <row r="1051" s="13" customFormat="1">
      <c r="A1051" s="13"/>
      <c r="B1051" s="242"/>
      <c r="C1051" s="243"/>
      <c r="D1051" s="244" t="s">
        <v>189</v>
      </c>
      <c r="E1051" s="245" t="s">
        <v>1</v>
      </c>
      <c r="F1051" s="246" t="s">
        <v>1396</v>
      </c>
      <c r="G1051" s="243"/>
      <c r="H1051" s="247">
        <v>1</v>
      </c>
      <c r="I1051" s="248"/>
      <c r="J1051" s="243"/>
      <c r="K1051" s="243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3" t="s">
        <v>189</v>
      </c>
      <c r="AU1051" s="253" t="s">
        <v>86</v>
      </c>
      <c r="AV1051" s="13" t="s">
        <v>86</v>
      </c>
      <c r="AW1051" s="13" t="s">
        <v>33</v>
      </c>
      <c r="AX1051" s="13" t="s">
        <v>84</v>
      </c>
      <c r="AY1051" s="253" t="s">
        <v>181</v>
      </c>
    </row>
    <row r="1052" s="2" customFormat="1" ht="24.15" customHeight="1">
      <c r="A1052" s="39"/>
      <c r="B1052" s="40"/>
      <c r="C1052" s="228" t="s">
        <v>1397</v>
      </c>
      <c r="D1052" s="228" t="s">
        <v>183</v>
      </c>
      <c r="E1052" s="229" t="s">
        <v>1398</v>
      </c>
      <c r="F1052" s="230" t="s">
        <v>1399</v>
      </c>
      <c r="G1052" s="231" t="s">
        <v>359</v>
      </c>
      <c r="H1052" s="232">
        <v>1</v>
      </c>
      <c r="I1052" s="233"/>
      <c r="J1052" s="234">
        <f>ROUND(I1052*H1052,2)</f>
        <v>0</v>
      </c>
      <c r="K1052" s="235"/>
      <c r="L1052" s="45"/>
      <c r="M1052" s="236" t="s">
        <v>1</v>
      </c>
      <c r="N1052" s="237" t="s">
        <v>43</v>
      </c>
      <c r="O1052" s="92"/>
      <c r="P1052" s="238">
        <f>O1052*H1052</f>
        <v>0</v>
      </c>
      <c r="Q1052" s="238">
        <v>0</v>
      </c>
      <c r="R1052" s="238">
        <f>Q1052*H1052</f>
        <v>0</v>
      </c>
      <c r="S1052" s="238">
        <v>0</v>
      </c>
      <c r="T1052" s="239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40" t="s">
        <v>278</v>
      </c>
      <c r="AT1052" s="240" t="s">
        <v>183</v>
      </c>
      <c r="AU1052" s="240" t="s">
        <v>86</v>
      </c>
      <c r="AY1052" s="18" t="s">
        <v>181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8" t="s">
        <v>84</v>
      </c>
      <c r="BK1052" s="241">
        <f>ROUND(I1052*H1052,2)</f>
        <v>0</v>
      </c>
      <c r="BL1052" s="18" t="s">
        <v>278</v>
      </c>
      <c r="BM1052" s="240" t="s">
        <v>1400</v>
      </c>
    </row>
    <row r="1053" s="14" customFormat="1">
      <c r="A1053" s="14"/>
      <c r="B1053" s="254"/>
      <c r="C1053" s="255"/>
      <c r="D1053" s="244" t="s">
        <v>189</v>
      </c>
      <c r="E1053" s="256" t="s">
        <v>1</v>
      </c>
      <c r="F1053" s="257" t="s">
        <v>1374</v>
      </c>
      <c r="G1053" s="255"/>
      <c r="H1053" s="256" t="s">
        <v>1</v>
      </c>
      <c r="I1053" s="258"/>
      <c r="J1053" s="255"/>
      <c r="K1053" s="255"/>
      <c r="L1053" s="259"/>
      <c r="M1053" s="260"/>
      <c r="N1053" s="261"/>
      <c r="O1053" s="261"/>
      <c r="P1053" s="261"/>
      <c r="Q1053" s="261"/>
      <c r="R1053" s="261"/>
      <c r="S1053" s="261"/>
      <c r="T1053" s="26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3" t="s">
        <v>189</v>
      </c>
      <c r="AU1053" s="263" t="s">
        <v>86</v>
      </c>
      <c r="AV1053" s="14" t="s">
        <v>84</v>
      </c>
      <c r="AW1053" s="14" t="s">
        <v>33</v>
      </c>
      <c r="AX1053" s="14" t="s">
        <v>78</v>
      </c>
      <c r="AY1053" s="263" t="s">
        <v>181</v>
      </c>
    </row>
    <row r="1054" s="13" customFormat="1">
      <c r="A1054" s="13"/>
      <c r="B1054" s="242"/>
      <c r="C1054" s="243"/>
      <c r="D1054" s="244" t="s">
        <v>189</v>
      </c>
      <c r="E1054" s="245" t="s">
        <v>1</v>
      </c>
      <c r="F1054" s="246" t="s">
        <v>1401</v>
      </c>
      <c r="G1054" s="243"/>
      <c r="H1054" s="247">
        <v>1</v>
      </c>
      <c r="I1054" s="248"/>
      <c r="J1054" s="243"/>
      <c r="K1054" s="243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3" t="s">
        <v>189</v>
      </c>
      <c r="AU1054" s="253" t="s">
        <v>86</v>
      </c>
      <c r="AV1054" s="13" t="s">
        <v>86</v>
      </c>
      <c r="AW1054" s="13" t="s">
        <v>33</v>
      </c>
      <c r="AX1054" s="13" t="s">
        <v>84</v>
      </c>
      <c r="AY1054" s="253" t="s">
        <v>181</v>
      </c>
    </row>
    <row r="1055" s="2" customFormat="1" ht="24.15" customHeight="1">
      <c r="A1055" s="39"/>
      <c r="B1055" s="40"/>
      <c r="C1055" s="228" t="s">
        <v>1402</v>
      </c>
      <c r="D1055" s="228" t="s">
        <v>183</v>
      </c>
      <c r="E1055" s="229" t="s">
        <v>1403</v>
      </c>
      <c r="F1055" s="230" t="s">
        <v>1404</v>
      </c>
      <c r="G1055" s="231" t="s">
        <v>359</v>
      </c>
      <c r="H1055" s="232">
        <v>1</v>
      </c>
      <c r="I1055" s="233"/>
      <c r="J1055" s="234">
        <f>ROUND(I1055*H1055,2)</f>
        <v>0</v>
      </c>
      <c r="K1055" s="235"/>
      <c r="L1055" s="45"/>
      <c r="M1055" s="236" t="s">
        <v>1</v>
      </c>
      <c r="N1055" s="237" t="s">
        <v>43</v>
      </c>
      <c r="O1055" s="92"/>
      <c r="P1055" s="238">
        <f>O1055*H1055</f>
        <v>0</v>
      </c>
      <c r="Q1055" s="238">
        <v>0</v>
      </c>
      <c r="R1055" s="238">
        <f>Q1055*H1055</f>
        <v>0</v>
      </c>
      <c r="S1055" s="238">
        <v>0</v>
      </c>
      <c r="T1055" s="239">
        <f>S1055*H1055</f>
        <v>0</v>
      </c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R1055" s="240" t="s">
        <v>278</v>
      </c>
      <c r="AT1055" s="240" t="s">
        <v>183</v>
      </c>
      <c r="AU1055" s="240" t="s">
        <v>86</v>
      </c>
      <c r="AY1055" s="18" t="s">
        <v>181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8" t="s">
        <v>84</v>
      </c>
      <c r="BK1055" s="241">
        <f>ROUND(I1055*H1055,2)</f>
        <v>0</v>
      </c>
      <c r="BL1055" s="18" t="s">
        <v>278</v>
      </c>
      <c r="BM1055" s="240" t="s">
        <v>1405</v>
      </c>
    </row>
    <row r="1056" s="14" customFormat="1">
      <c r="A1056" s="14"/>
      <c r="B1056" s="254"/>
      <c r="C1056" s="255"/>
      <c r="D1056" s="244" t="s">
        <v>189</v>
      </c>
      <c r="E1056" s="256" t="s">
        <v>1</v>
      </c>
      <c r="F1056" s="257" t="s">
        <v>1374</v>
      </c>
      <c r="G1056" s="255"/>
      <c r="H1056" s="256" t="s">
        <v>1</v>
      </c>
      <c r="I1056" s="258"/>
      <c r="J1056" s="255"/>
      <c r="K1056" s="255"/>
      <c r="L1056" s="259"/>
      <c r="M1056" s="260"/>
      <c r="N1056" s="261"/>
      <c r="O1056" s="261"/>
      <c r="P1056" s="261"/>
      <c r="Q1056" s="261"/>
      <c r="R1056" s="261"/>
      <c r="S1056" s="261"/>
      <c r="T1056" s="26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3" t="s">
        <v>189</v>
      </c>
      <c r="AU1056" s="263" t="s">
        <v>86</v>
      </c>
      <c r="AV1056" s="14" t="s">
        <v>84</v>
      </c>
      <c r="AW1056" s="14" t="s">
        <v>33</v>
      </c>
      <c r="AX1056" s="14" t="s">
        <v>78</v>
      </c>
      <c r="AY1056" s="263" t="s">
        <v>181</v>
      </c>
    </row>
    <row r="1057" s="13" customFormat="1">
      <c r="A1057" s="13"/>
      <c r="B1057" s="242"/>
      <c r="C1057" s="243"/>
      <c r="D1057" s="244" t="s">
        <v>189</v>
      </c>
      <c r="E1057" s="245" t="s">
        <v>1</v>
      </c>
      <c r="F1057" s="246" t="s">
        <v>1406</v>
      </c>
      <c r="G1057" s="243"/>
      <c r="H1057" s="247">
        <v>1</v>
      </c>
      <c r="I1057" s="248"/>
      <c r="J1057" s="243"/>
      <c r="K1057" s="243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3" t="s">
        <v>189</v>
      </c>
      <c r="AU1057" s="253" t="s">
        <v>86</v>
      </c>
      <c r="AV1057" s="13" t="s">
        <v>86</v>
      </c>
      <c r="AW1057" s="13" t="s">
        <v>33</v>
      </c>
      <c r="AX1057" s="13" t="s">
        <v>84</v>
      </c>
      <c r="AY1057" s="253" t="s">
        <v>181</v>
      </c>
    </row>
    <row r="1058" s="2" customFormat="1" ht="33" customHeight="1">
      <c r="A1058" s="39"/>
      <c r="B1058" s="40"/>
      <c r="C1058" s="228" t="s">
        <v>1407</v>
      </c>
      <c r="D1058" s="228" t="s">
        <v>183</v>
      </c>
      <c r="E1058" s="229" t="s">
        <v>1408</v>
      </c>
      <c r="F1058" s="230" t="s">
        <v>1409</v>
      </c>
      <c r="G1058" s="231" t="s">
        <v>359</v>
      </c>
      <c r="H1058" s="232">
        <v>1</v>
      </c>
      <c r="I1058" s="233"/>
      <c r="J1058" s="234">
        <f>ROUND(I1058*H1058,2)</f>
        <v>0</v>
      </c>
      <c r="K1058" s="235"/>
      <c r="L1058" s="45"/>
      <c r="M1058" s="236" t="s">
        <v>1</v>
      </c>
      <c r="N1058" s="237" t="s">
        <v>43</v>
      </c>
      <c r="O1058" s="92"/>
      <c r="P1058" s="238">
        <f>O1058*H1058</f>
        <v>0</v>
      </c>
      <c r="Q1058" s="238">
        <v>0</v>
      </c>
      <c r="R1058" s="238">
        <f>Q1058*H1058</f>
        <v>0</v>
      </c>
      <c r="S1058" s="238">
        <v>0</v>
      </c>
      <c r="T1058" s="239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40" t="s">
        <v>278</v>
      </c>
      <c r="AT1058" s="240" t="s">
        <v>183</v>
      </c>
      <c r="AU1058" s="240" t="s">
        <v>86</v>
      </c>
      <c r="AY1058" s="18" t="s">
        <v>181</v>
      </c>
      <c r="BE1058" s="241">
        <f>IF(N1058="základní",J1058,0)</f>
        <v>0</v>
      </c>
      <c r="BF1058" s="241">
        <f>IF(N1058="snížená",J1058,0)</f>
        <v>0</v>
      </c>
      <c r="BG1058" s="241">
        <f>IF(N1058="zákl. přenesená",J1058,0)</f>
        <v>0</v>
      </c>
      <c r="BH1058" s="241">
        <f>IF(N1058="sníž. přenesená",J1058,0)</f>
        <v>0</v>
      </c>
      <c r="BI1058" s="241">
        <f>IF(N1058="nulová",J1058,0)</f>
        <v>0</v>
      </c>
      <c r="BJ1058" s="18" t="s">
        <v>84</v>
      </c>
      <c r="BK1058" s="241">
        <f>ROUND(I1058*H1058,2)</f>
        <v>0</v>
      </c>
      <c r="BL1058" s="18" t="s">
        <v>278</v>
      </c>
      <c r="BM1058" s="240" t="s">
        <v>1410</v>
      </c>
    </row>
    <row r="1059" s="14" customFormat="1">
      <c r="A1059" s="14"/>
      <c r="B1059" s="254"/>
      <c r="C1059" s="255"/>
      <c r="D1059" s="244" t="s">
        <v>189</v>
      </c>
      <c r="E1059" s="256" t="s">
        <v>1</v>
      </c>
      <c r="F1059" s="257" t="s">
        <v>1374</v>
      </c>
      <c r="G1059" s="255"/>
      <c r="H1059" s="256" t="s">
        <v>1</v>
      </c>
      <c r="I1059" s="258"/>
      <c r="J1059" s="255"/>
      <c r="K1059" s="255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3" t="s">
        <v>189</v>
      </c>
      <c r="AU1059" s="263" t="s">
        <v>86</v>
      </c>
      <c r="AV1059" s="14" t="s">
        <v>84</v>
      </c>
      <c r="AW1059" s="14" t="s">
        <v>33</v>
      </c>
      <c r="AX1059" s="14" t="s">
        <v>78</v>
      </c>
      <c r="AY1059" s="263" t="s">
        <v>181</v>
      </c>
    </row>
    <row r="1060" s="13" customFormat="1">
      <c r="A1060" s="13"/>
      <c r="B1060" s="242"/>
      <c r="C1060" s="243"/>
      <c r="D1060" s="244" t="s">
        <v>189</v>
      </c>
      <c r="E1060" s="245" t="s">
        <v>1</v>
      </c>
      <c r="F1060" s="246" t="s">
        <v>1411</v>
      </c>
      <c r="G1060" s="243"/>
      <c r="H1060" s="247">
        <v>1</v>
      </c>
      <c r="I1060" s="248"/>
      <c r="J1060" s="243"/>
      <c r="K1060" s="243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3" t="s">
        <v>189</v>
      </c>
      <c r="AU1060" s="253" t="s">
        <v>86</v>
      </c>
      <c r="AV1060" s="13" t="s">
        <v>86</v>
      </c>
      <c r="AW1060" s="13" t="s">
        <v>33</v>
      </c>
      <c r="AX1060" s="13" t="s">
        <v>84</v>
      </c>
      <c r="AY1060" s="253" t="s">
        <v>181</v>
      </c>
    </row>
    <row r="1061" s="2" customFormat="1" ht="37.8" customHeight="1">
      <c r="A1061" s="39"/>
      <c r="B1061" s="40"/>
      <c r="C1061" s="228" t="s">
        <v>1412</v>
      </c>
      <c r="D1061" s="228" t="s">
        <v>183</v>
      </c>
      <c r="E1061" s="229" t="s">
        <v>1413</v>
      </c>
      <c r="F1061" s="230" t="s">
        <v>1414</v>
      </c>
      <c r="G1061" s="231" t="s">
        <v>359</v>
      </c>
      <c r="H1061" s="232">
        <v>1</v>
      </c>
      <c r="I1061" s="233"/>
      <c r="J1061" s="234">
        <f>ROUND(I1061*H1061,2)</f>
        <v>0</v>
      </c>
      <c r="K1061" s="235"/>
      <c r="L1061" s="45"/>
      <c r="M1061" s="236" t="s">
        <v>1</v>
      </c>
      <c r="N1061" s="237" t="s">
        <v>43</v>
      </c>
      <c r="O1061" s="92"/>
      <c r="P1061" s="238">
        <f>O1061*H1061</f>
        <v>0</v>
      </c>
      <c r="Q1061" s="238">
        <v>0</v>
      </c>
      <c r="R1061" s="238">
        <f>Q1061*H1061</f>
        <v>0</v>
      </c>
      <c r="S1061" s="238">
        <v>0</v>
      </c>
      <c r="T1061" s="239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40" t="s">
        <v>278</v>
      </c>
      <c r="AT1061" s="240" t="s">
        <v>183</v>
      </c>
      <c r="AU1061" s="240" t="s">
        <v>86</v>
      </c>
      <c r="AY1061" s="18" t="s">
        <v>181</v>
      </c>
      <c r="BE1061" s="241">
        <f>IF(N1061="základní",J1061,0)</f>
        <v>0</v>
      </c>
      <c r="BF1061" s="241">
        <f>IF(N1061="snížená",J1061,0)</f>
        <v>0</v>
      </c>
      <c r="BG1061" s="241">
        <f>IF(N1061="zákl. přenesená",J1061,0)</f>
        <v>0</v>
      </c>
      <c r="BH1061" s="241">
        <f>IF(N1061="sníž. přenesená",J1061,0)</f>
        <v>0</v>
      </c>
      <c r="BI1061" s="241">
        <f>IF(N1061="nulová",J1061,0)</f>
        <v>0</v>
      </c>
      <c r="BJ1061" s="18" t="s">
        <v>84</v>
      </c>
      <c r="BK1061" s="241">
        <f>ROUND(I1061*H1061,2)</f>
        <v>0</v>
      </c>
      <c r="BL1061" s="18" t="s">
        <v>278</v>
      </c>
      <c r="BM1061" s="240" t="s">
        <v>1415</v>
      </c>
    </row>
    <row r="1062" s="14" customFormat="1">
      <c r="A1062" s="14"/>
      <c r="B1062" s="254"/>
      <c r="C1062" s="255"/>
      <c r="D1062" s="244" t="s">
        <v>189</v>
      </c>
      <c r="E1062" s="256" t="s">
        <v>1</v>
      </c>
      <c r="F1062" s="257" t="s">
        <v>1374</v>
      </c>
      <c r="G1062" s="255"/>
      <c r="H1062" s="256" t="s">
        <v>1</v>
      </c>
      <c r="I1062" s="258"/>
      <c r="J1062" s="255"/>
      <c r="K1062" s="255"/>
      <c r="L1062" s="259"/>
      <c r="M1062" s="260"/>
      <c r="N1062" s="261"/>
      <c r="O1062" s="261"/>
      <c r="P1062" s="261"/>
      <c r="Q1062" s="261"/>
      <c r="R1062" s="261"/>
      <c r="S1062" s="261"/>
      <c r="T1062" s="26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3" t="s">
        <v>189</v>
      </c>
      <c r="AU1062" s="263" t="s">
        <v>86</v>
      </c>
      <c r="AV1062" s="14" t="s">
        <v>84</v>
      </c>
      <c r="AW1062" s="14" t="s">
        <v>33</v>
      </c>
      <c r="AX1062" s="14" t="s">
        <v>78</v>
      </c>
      <c r="AY1062" s="263" t="s">
        <v>181</v>
      </c>
    </row>
    <row r="1063" s="14" customFormat="1">
      <c r="A1063" s="14"/>
      <c r="B1063" s="254"/>
      <c r="C1063" s="255"/>
      <c r="D1063" s="244" t="s">
        <v>189</v>
      </c>
      <c r="E1063" s="256" t="s">
        <v>1</v>
      </c>
      <c r="F1063" s="257" t="s">
        <v>1416</v>
      </c>
      <c r="G1063" s="255"/>
      <c r="H1063" s="256" t="s">
        <v>1</v>
      </c>
      <c r="I1063" s="258"/>
      <c r="J1063" s="255"/>
      <c r="K1063" s="255"/>
      <c r="L1063" s="259"/>
      <c r="M1063" s="260"/>
      <c r="N1063" s="261"/>
      <c r="O1063" s="261"/>
      <c r="P1063" s="261"/>
      <c r="Q1063" s="261"/>
      <c r="R1063" s="261"/>
      <c r="S1063" s="261"/>
      <c r="T1063" s="26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3" t="s">
        <v>189</v>
      </c>
      <c r="AU1063" s="263" t="s">
        <v>86</v>
      </c>
      <c r="AV1063" s="14" t="s">
        <v>84</v>
      </c>
      <c r="AW1063" s="14" t="s">
        <v>33</v>
      </c>
      <c r="AX1063" s="14" t="s">
        <v>78</v>
      </c>
      <c r="AY1063" s="263" t="s">
        <v>181</v>
      </c>
    </row>
    <row r="1064" s="13" customFormat="1">
      <c r="A1064" s="13"/>
      <c r="B1064" s="242"/>
      <c r="C1064" s="243"/>
      <c r="D1064" s="244" t="s">
        <v>189</v>
      </c>
      <c r="E1064" s="245" t="s">
        <v>1</v>
      </c>
      <c r="F1064" s="246" t="s">
        <v>1417</v>
      </c>
      <c r="G1064" s="243"/>
      <c r="H1064" s="247">
        <v>1</v>
      </c>
      <c r="I1064" s="248"/>
      <c r="J1064" s="243"/>
      <c r="K1064" s="243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3" t="s">
        <v>189</v>
      </c>
      <c r="AU1064" s="253" t="s">
        <v>86</v>
      </c>
      <c r="AV1064" s="13" t="s">
        <v>86</v>
      </c>
      <c r="AW1064" s="13" t="s">
        <v>33</v>
      </c>
      <c r="AX1064" s="13" t="s">
        <v>84</v>
      </c>
      <c r="AY1064" s="253" t="s">
        <v>181</v>
      </c>
    </row>
    <row r="1065" s="2" customFormat="1" ht="37.8" customHeight="1">
      <c r="A1065" s="39"/>
      <c r="B1065" s="40"/>
      <c r="C1065" s="228" t="s">
        <v>1418</v>
      </c>
      <c r="D1065" s="228" t="s">
        <v>183</v>
      </c>
      <c r="E1065" s="229" t="s">
        <v>1419</v>
      </c>
      <c r="F1065" s="230" t="s">
        <v>1420</v>
      </c>
      <c r="G1065" s="231" t="s">
        <v>359</v>
      </c>
      <c r="H1065" s="232">
        <v>1</v>
      </c>
      <c r="I1065" s="233"/>
      <c r="J1065" s="234">
        <f>ROUND(I1065*H1065,2)</f>
        <v>0</v>
      </c>
      <c r="K1065" s="235"/>
      <c r="L1065" s="45"/>
      <c r="M1065" s="236" t="s">
        <v>1</v>
      </c>
      <c r="N1065" s="237" t="s">
        <v>43</v>
      </c>
      <c r="O1065" s="92"/>
      <c r="P1065" s="238">
        <f>O1065*H1065</f>
        <v>0</v>
      </c>
      <c r="Q1065" s="238">
        <v>0</v>
      </c>
      <c r="R1065" s="238">
        <f>Q1065*H1065</f>
        <v>0</v>
      </c>
      <c r="S1065" s="238">
        <v>0</v>
      </c>
      <c r="T1065" s="239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40" t="s">
        <v>278</v>
      </c>
      <c r="AT1065" s="240" t="s">
        <v>183</v>
      </c>
      <c r="AU1065" s="240" t="s">
        <v>86</v>
      </c>
      <c r="AY1065" s="18" t="s">
        <v>181</v>
      </c>
      <c r="BE1065" s="241">
        <f>IF(N1065="základní",J1065,0)</f>
        <v>0</v>
      </c>
      <c r="BF1065" s="241">
        <f>IF(N1065="snížená",J1065,0)</f>
        <v>0</v>
      </c>
      <c r="BG1065" s="241">
        <f>IF(N1065="zákl. přenesená",J1065,0)</f>
        <v>0</v>
      </c>
      <c r="BH1065" s="241">
        <f>IF(N1065="sníž. přenesená",J1065,0)</f>
        <v>0</v>
      </c>
      <c r="BI1065" s="241">
        <f>IF(N1065="nulová",J1065,0)</f>
        <v>0</v>
      </c>
      <c r="BJ1065" s="18" t="s">
        <v>84</v>
      </c>
      <c r="BK1065" s="241">
        <f>ROUND(I1065*H1065,2)</f>
        <v>0</v>
      </c>
      <c r="BL1065" s="18" t="s">
        <v>278</v>
      </c>
      <c r="BM1065" s="240" t="s">
        <v>1421</v>
      </c>
    </row>
    <row r="1066" s="14" customFormat="1">
      <c r="A1066" s="14"/>
      <c r="B1066" s="254"/>
      <c r="C1066" s="255"/>
      <c r="D1066" s="244" t="s">
        <v>189</v>
      </c>
      <c r="E1066" s="256" t="s">
        <v>1</v>
      </c>
      <c r="F1066" s="257" t="s">
        <v>1374</v>
      </c>
      <c r="G1066" s="255"/>
      <c r="H1066" s="256" t="s">
        <v>1</v>
      </c>
      <c r="I1066" s="258"/>
      <c r="J1066" s="255"/>
      <c r="K1066" s="255"/>
      <c r="L1066" s="259"/>
      <c r="M1066" s="260"/>
      <c r="N1066" s="261"/>
      <c r="O1066" s="261"/>
      <c r="P1066" s="261"/>
      <c r="Q1066" s="261"/>
      <c r="R1066" s="261"/>
      <c r="S1066" s="261"/>
      <c r="T1066" s="26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3" t="s">
        <v>189</v>
      </c>
      <c r="AU1066" s="263" t="s">
        <v>86</v>
      </c>
      <c r="AV1066" s="14" t="s">
        <v>84</v>
      </c>
      <c r="AW1066" s="14" t="s">
        <v>33</v>
      </c>
      <c r="AX1066" s="14" t="s">
        <v>78</v>
      </c>
      <c r="AY1066" s="263" t="s">
        <v>181</v>
      </c>
    </row>
    <row r="1067" s="14" customFormat="1">
      <c r="A1067" s="14"/>
      <c r="B1067" s="254"/>
      <c r="C1067" s="255"/>
      <c r="D1067" s="244" t="s">
        <v>189</v>
      </c>
      <c r="E1067" s="256" t="s">
        <v>1</v>
      </c>
      <c r="F1067" s="257" t="s">
        <v>1422</v>
      </c>
      <c r="G1067" s="255"/>
      <c r="H1067" s="256" t="s">
        <v>1</v>
      </c>
      <c r="I1067" s="258"/>
      <c r="J1067" s="255"/>
      <c r="K1067" s="255"/>
      <c r="L1067" s="259"/>
      <c r="M1067" s="260"/>
      <c r="N1067" s="261"/>
      <c r="O1067" s="261"/>
      <c r="P1067" s="261"/>
      <c r="Q1067" s="261"/>
      <c r="R1067" s="261"/>
      <c r="S1067" s="261"/>
      <c r="T1067" s="26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3" t="s">
        <v>189</v>
      </c>
      <c r="AU1067" s="263" t="s">
        <v>86</v>
      </c>
      <c r="AV1067" s="14" t="s">
        <v>84</v>
      </c>
      <c r="AW1067" s="14" t="s">
        <v>33</v>
      </c>
      <c r="AX1067" s="14" t="s">
        <v>78</v>
      </c>
      <c r="AY1067" s="263" t="s">
        <v>181</v>
      </c>
    </row>
    <row r="1068" s="13" customFormat="1">
      <c r="A1068" s="13"/>
      <c r="B1068" s="242"/>
      <c r="C1068" s="243"/>
      <c r="D1068" s="244" t="s">
        <v>189</v>
      </c>
      <c r="E1068" s="245" t="s">
        <v>1</v>
      </c>
      <c r="F1068" s="246" t="s">
        <v>1423</v>
      </c>
      <c r="G1068" s="243"/>
      <c r="H1068" s="247">
        <v>1</v>
      </c>
      <c r="I1068" s="248"/>
      <c r="J1068" s="243"/>
      <c r="K1068" s="243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3" t="s">
        <v>189</v>
      </c>
      <c r="AU1068" s="253" t="s">
        <v>86</v>
      </c>
      <c r="AV1068" s="13" t="s">
        <v>86</v>
      </c>
      <c r="AW1068" s="13" t="s">
        <v>33</v>
      </c>
      <c r="AX1068" s="13" t="s">
        <v>84</v>
      </c>
      <c r="AY1068" s="253" t="s">
        <v>181</v>
      </c>
    </row>
    <row r="1069" s="2" customFormat="1" ht="37.8" customHeight="1">
      <c r="A1069" s="39"/>
      <c r="B1069" s="40"/>
      <c r="C1069" s="228" t="s">
        <v>1424</v>
      </c>
      <c r="D1069" s="228" t="s">
        <v>183</v>
      </c>
      <c r="E1069" s="229" t="s">
        <v>1425</v>
      </c>
      <c r="F1069" s="230" t="s">
        <v>1420</v>
      </c>
      <c r="G1069" s="231" t="s">
        <v>359</v>
      </c>
      <c r="H1069" s="232">
        <v>1</v>
      </c>
      <c r="I1069" s="233"/>
      <c r="J1069" s="234">
        <f>ROUND(I1069*H1069,2)</f>
        <v>0</v>
      </c>
      <c r="K1069" s="235"/>
      <c r="L1069" s="45"/>
      <c r="M1069" s="236" t="s">
        <v>1</v>
      </c>
      <c r="N1069" s="237" t="s">
        <v>43</v>
      </c>
      <c r="O1069" s="92"/>
      <c r="P1069" s="238">
        <f>O1069*H1069</f>
        <v>0</v>
      </c>
      <c r="Q1069" s="238">
        <v>0</v>
      </c>
      <c r="R1069" s="238">
        <f>Q1069*H1069</f>
        <v>0</v>
      </c>
      <c r="S1069" s="238">
        <v>0</v>
      </c>
      <c r="T1069" s="239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0" t="s">
        <v>278</v>
      </c>
      <c r="AT1069" s="240" t="s">
        <v>183</v>
      </c>
      <c r="AU1069" s="240" t="s">
        <v>86</v>
      </c>
      <c r="AY1069" s="18" t="s">
        <v>181</v>
      </c>
      <c r="BE1069" s="241">
        <f>IF(N1069="základní",J1069,0)</f>
        <v>0</v>
      </c>
      <c r="BF1069" s="241">
        <f>IF(N1069="snížená",J1069,0)</f>
        <v>0</v>
      </c>
      <c r="BG1069" s="241">
        <f>IF(N1069="zákl. přenesená",J1069,0)</f>
        <v>0</v>
      </c>
      <c r="BH1069" s="241">
        <f>IF(N1069="sníž. přenesená",J1069,0)</f>
        <v>0</v>
      </c>
      <c r="BI1069" s="241">
        <f>IF(N1069="nulová",J1069,0)</f>
        <v>0</v>
      </c>
      <c r="BJ1069" s="18" t="s">
        <v>84</v>
      </c>
      <c r="BK1069" s="241">
        <f>ROUND(I1069*H1069,2)</f>
        <v>0</v>
      </c>
      <c r="BL1069" s="18" t="s">
        <v>278</v>
      </c>
      <c r="BM1069" s="240" t="s">
        <v>1426</v>
      </c>
    </row>
    <row r="1070" s="14" customFormat="1">
      <c r="A1070" s="14"/>
      <c r="B1070" s="254"/>
      <c r="C1070" s="255"/>
      <c r="D1070" s="244" t="s">
        <v>189</v>
      </c>
      <c r="E1070" s="256" t="s">
        <v>1</v>
      </c>
      <c r="F1070" s="257" t="s">
        <v>1374</v>
      </c>
      <c r="G1070" s="255"/>
      <c r="H1070" s="256" t="s">
        <v>1</v>
      </c>
      <c r="I1070" s="258"/>
      <c r="J1070" s="255"/>
      <c r="K1070" s="255"/>
      <c r="L1070" s="259"/>
      <c r="M1070" s="260"/>
      <c r="N1070" s="261"/>
      <c r="O1070" s="261"/>
      <c r="P1070" s="261"/>
      <c r="Q1070" s="261"/>
      <c r="R1070" s="261"/>
      <c r="S1070" s="261"/>
      <c r="T1070" s="26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3" t="s">
        <v>189</v>
      </c>
      <c r="AU1070" s="263" t="s">
        <v>86</v>
      </c>
      <c r="AV1070" s="14" t="s">
        <v>84</v>
      </c>
      <c r="AW1070" s="14" t="s">
        <v>33</v>
      </c>
      <c r="AX1070" s="14" t="s">
        <v>78</v>
      </c>
      <c r="AY1070" s="263" t="s">
        <v>181</v>
      </c>
    </row>
    <row r="1071" s="14" customFormat="1">
      <c r="A1071" s="14"/>
      <c r="B1071" s="254"/>
      <c r="C1071" s="255"/>
      <c r="D1071" s="244" t="s">
        <v>189</v>
      </c>
      <c r="E1071" s="256" t="s">
        <v>1</v>
      </c>
      <c r="F1071" s="257" t="s">
        <v>1422</v>
      </c>
      <c r="G1071" s="255"/>
      <c r="H1071" s="256" t="s">
        <v>1</v>
      </c>
      <c r="I1071" s="258"/>
      <c r="J1071" s="255"/>
      <c r="K1071" s="255"/>
      <c r="L1071" s="259"/>
      <c r="M1071" s="260"/>
      <c r="N1071" s="261"/>
      <c r="O1071" s="261"/>
      <c r="P1071" s="261"/>
      <c r="Q1071" s="261"/>
      <c r="R1071" s="261"/>
      <c r="S1071" s="261"/>
      <c r="T1071" s="26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3" t="s">
        <v>189</v>
      </c>
      <c r="AU1071" s="263" t="s">
        <v>86</v>
      </c>
      <c r="AV1071" s="14" t="s">
        <v>84</v>
      </c>
      <c r="AW1071" s="14" t="s">
        <v>33</v>
      </c>
      <c r="AX1071" s="14" t="s">
        <v>78</v>
      </c>
      <c r="AY1071" s="263" t="s">
        <v>181</v>
      </c>
    </row>
    <row r="1072" s="13" customFormat="1">
      <c r="A1072" s="13"/>
      <c r="B1072" s="242"/>
      <c r="C1072" s="243"/>
      <c r="D1072" s="244" t="s">
        <v>189</v>
      </c>
      <c r="E1072" s="245" t="s">
        <v>1</v>
      </c>
      <c r="F1072" s="246" t="s">
        <v>1427</v>
      </c>
      <c r="G1072" s="243"/>
      <c r="H1072" s="247">
        <v>1</v>
      </c>
      <c r="I1072" s="248"/>
      <c r="J1072" s="243"/>
      <c r="K1072" s="243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3" t="s">
        <v>189</v>
      </c>
      <c r="AU1072" s="253" t="s">
        <v>86</v>
      </c>
      <c r="AV1072" s="13" t="s">
        <v>86</v>
      </c>
      <c r="AW1072" s="13" t="s">
        <v>33</v>
      </c>
      <c r="AX1072" s="13" t="s">
        <v>84</v>
      </c>
      <c r="AY1072" s="253" t="s">
        <v>181</v>
      </c>
    </row>
    <row r="1073" s="2" customFormat="1" ht="16.5" customHeight="1">
      <c r="A1073" s="39"/>
      <c r="B1073" s="40"/>
      <c r="C1073" s="228" t="s">
        <v>1428</v>
      </c>
      <c r="D1073" s="228" t="s">
        <v>183</v>
      </c>
      <c r="E1073" s="229" t="s">
        <v>1429</v>
      </c>
      <c r="F1073" s="230" t="s">
        <v>1430</v>
      </c>
      <c r="G1073" s="231" t="s">
        <v>359</v>
      </c>
      <c r="H1073" s="232">
        <v>1</v>
      </c>
      <c r="I1073" s="233"/>
      <c r="J1073" s="234">
        <f>ROUND(I1073*H1073,2)</f>
        <v>0</v>
      </c>
      <c r="K1073" s="235"/>
      <c r="L1073" s="45"/>
      <c r="M1073" s="236" t="s">
        <v>1</v>
      </c>
      <c r="N1073" s="237" t="s">
        <v>43</v>
      </c>
      <c r="O1073" s="92"/>
      <c r="P1073" s="238">
        <f>O1073*H1073</f>
        <v>0</v>
      </c>
      <c r="Q1073" s="238">
        <v>0.00042000000000000002</v>
      </c>
      <c r="R1073" s="238">
        <f>Q1073*H1073</f>
        <v>0.00042000000000000002</v>
      </c>
      <c r="S1073" s="238">
        <v>0</v>
      </c>
      <c r="T1073" s="239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0" t="s">
        <v>278</v>
      </c>
      <c r="AT1073" s="240" t="s">
        <v>183</v>
      </c>
      <c r="AU1073" s="240" t="s">
        <v>86</v>
      </c>
      <c r="AY1073" s="18" t="s">
        <v>181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8" t="s">
        <v>84</v>
      </c>
      <c r="BK1073" s="241">
        <f>ROUND(I1073*H1073,2)</f>
        <v>0</v>
      </c>
      <c r="BL1073" s="18" t="s">
        <v>278</v>
      </c>
      <c r="BM1073" s="240" t="s">
        <v>1431</v>
      </c>
    </row>
    <row r="1074" s="13" customFormat="1">
      <c r="A1074" s="13"/>
      <c r="B1074" s="242"/>
      <c r="C1074" s="243"/>
      <c r="D1074" s="244" t="s">
        <v>189</v>
      </c>
      <c r="E1074" s="245" t="s">
        <v>1</v>
      </c>
      <c r="F1074" s="246" t="s">
        <v>1432</v>
      </c>
      <c r="G1074" s="243"/>
      <c r="H1074" s="247">
        <v>1</v>
      </c>
      <c r="I1074" s="248"/>
      <c r="J1074" s="243"/>
      <c r="K1074" s="243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3" t="s">
        <v>189</v>
      </c>
      <c r="AU1074" s="253" t="s">
        <v>86</v>
      </c>
      <c r="AV1074" s="13" t="s">
        <v>86</v>
      </c>
      <c r="AW1074" s="13" t="s">
        <v>33</v>
      </c>
      <c r="AX1074" s="13" t="s">
        <v>84</v>
      </c>
      <c r="AY1074" s="253" t="s">
        <v>181</v>
      </c>
    </row>
    <row r="1075" s="2" customFormat="1" ht="24.15" customHeight="1">
      <c r="A1075" s="39"/>
      <c r="B1075" s="40"/>
      <c r="C1075" s="275" t="s">
        <v>1433</v>
      </c>
      <c r="D1075" s="275" t="s">
        <v>363</v>
      </c>
      <c r="E1075" s="276" t="s">
        <v>1434</v>
      </c>
      <c r="F1075" s="277" t="s">
        <v>1435</v>
      </c>
      <c r="G1075" s="278" t="s">
        <v>359</v>
      </c>
      <c r="H1075" s="279">
        <v>1</v>
      </c>
      <c r="I1075" s="280"/>
      <c r="J1075" s="281">
        <f>ROUND(I1075*H1075,2)</f>
        <v>0</v>
      </c>
      <c r="K1075" s="282"/>
      <c r="L1075" s="283"/>
      <c r="M1075" s="284" t="s">
        <v>1</v>
      </c>
      <c r="N1075" s="285" t="s">
        <v>43</v>
      </c>
      <c r="O1075" s="92"/>
      <c r="P1075" s="238">
        <f>O1075*H1075</f>
        <v>0</v>
      </c>
      <c r="Q1075" s="238">
        <v>0.028000000000000001</v>
      </c>
      <c r="R1075" s="238">
        <f>Q1075*H1075</f>
        <v>0.028000000000000001</v>
      </c>
      <c r="S1075" s="238">
        <v>0</v>
      </c>
      <c r="T1075" s="239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40" t="s">
        <v>369</v>
      </c>
      <c r="AT1075" s="240" t="s">
        <v>363</v>
      </c>
      <c r="AU1075" s="240" t="s">
        <v>86</v>
      </c>
      <c r="AY1075" s="18" t="s">
        <v>181</v>
      </c>
      <c r="BE1075" s="241">
        <f>IF(N1075="základní",J1075,0)</f>
        <v>0</v>
      </c>
      <c r="BF1075" s="241">
        <f>IF(N1075="snížená",J1075,0)</f>
        <v>0</v>
      </c>
      <c r="BG1075" s="241">
        <f>IF(N1075="zákl. přenesená",J1075,0)</f>
        <v>0</v>
      </c>
      <c r="BH1075" s="241">
        <f>IF(N1075="sníž. přenesená",J1075,0)</f>
        <v>0</v>
      </c>
      <c r="BI1075" s="241">
        <f>IF(N1075="nulová",J1075,0)</f>
        <v>0</v>
      </c>
      <c r="BJ1075" s="18" t="s">
        <v>84</v>
      </c>
      <c r="BK1075" s="241">
        <f>ROUND(I1075*H1075,2)</f>
        <v>0</v>
      </c>
      <c r="BL1075" s="18" t="s">
        <v>278</v>
      </c>
      <c r="BM1075" s="240" t="s">
        <v>1436</v>
      </c>
    </row>
    <row r="1076" s="14" customFormat="1">
      <c r="A1076" s="14"/>
      <c r="B1076" s="254"/>
      <c r="C1076" s="255"/>
      <c r="D1076" s="244" t="s">
        <v>189</v>
      </c>
      <c r="E1076" s="256" t="s">
        <v>1</v>
      </c>
      <c r="F1076" s="257" t="s">
        <v>1004</v>
      </c>
      <c r="G1076" s="255"/>
      <c r="H1076" s="256" t="s">
        <v>1</v>
      </c>
      <c r="I1076" s="258"/>
      <c r="J1076" s="255"/>
      <c r="K1076" s="255"/>
      <c r="L1076" s="259"/>
      <c r="M1076" s="260"/>
      <c r="N1076" s="261"/>
      <c r="O1076" s="261"/>
      <c r="P1076" s="261"/>
      <c r="Q1076" s="261"/>
      <c r="R1076" s="261"/>
      <c r="S1076" s="261"/>
      <c r="T1076" s="26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3" t="s">
        <v>189</v>
      </c>
      <c r="AU1076" s="263" t="s">
        <v>86</v>
      </c>
      <c r="AV1076" s="14" t="s">
        <v>84</v>
      </c>
      <c r="AW1076" s="14" t="s">
        <v>33</v>
      </c>
      <c r="AX1076" s="14" t="s">
        <v>78</v>
      </c>
      <c r="AY1076" s="263" t="s">
        <v>181</v>
      </c>
    </row>
    <row r="1077" s="13" customFormat="1">
      <c r="A1077" s="13"/>
      <c r="B1077" s="242"/>
      <c r="C1077" s="243"/>
      <c r="D1077" s="244" t="s">
        <v>189</v>
      </c>
      <c r="E1077" s="245" t="s">
        <v>1</v>
      </c>
      <c r="F1077" s="246" t="s">
        <v>1432</v>
      </c>
      <c r="G1077" s="243"/>
      <c r="H1077" s="247">
        <v>1</v>
      </c>
      <c r="I1077" s="248"/>
      <c r="J1077" s="243"/>
      <c r="K1077" s="243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3" t="s">
        <v>189</v>
      </c>
      <c r="AU1077" s="253" t="s">
        <v>86</v>
      </c>
      <c r="AV1077" s="13" t="s">
        <v>86</v>
      </c>
      <c r="AW1077" s="13" t="s">
        <v>33</v>
      </c>
      <c r="AX1077" s="13" t="s">
        <v>84</v>
      </c>
      <c r="AY1077" s="253" t="s">
        <v>181</v>
      </c>
    </row>
    <row r="1078" s="2" customFormat="1" ht="21.75" customHeight="1">
      <c r="A1078" s="39"/>
      <c r="B1078" s="40"/>
      <c r="C1078" s="228" t="s">
        <v>1437</v>
      </c>
      <c r="D1078" s="228" t="s">
        <v>183</v>
      </c>
      <c r="E1078" s="229" t="s">
        <v>1438</v>
      </c>
      <c r="F1078" s="230" t="s">
        <v>1439</v>
      </c>
      <c r="G1078" s="231" t="s">
        <v>186</v>
      </c>
      <c r="H1078" s="232">
        <v>116.563</v>
      </c>
      <c r="I1078" s="233"/>
      <c r="J1078" s="234">
        <f>ROUND(I1078*H1078,2)</f>
        <v>0</v>
      </c>
      <c r="K1078" s="235"/>
      <c r="L1078" s="45"/>
      <c r="M1078" s="236" t="s">
        <v>1</v>
      </c>
      <c r="N1078" s="237" t="s">
        <v>43</v>
      </c>
      <c r="O1078" s="92"/>
      <c r="P1078" s="238">
        <f>O1078*H1078</f>
        <v>0</v>
      </c>
      <c r="Q1078" s="238">
        <v>8.0000000000000007E-05</v>
      </c>
      <c r="R1078" s="238">
        <f>Q1078*H1078</f>
        <v>0.0093250400000000015</v>
      </c>
      <c r="S1078" s="238">
        <v>0</v>
      </c>
      <c r="T1078" s="239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40" t="s">
        <v>278</v>
      </c>
      <c r="AT1078" s="240" t="s">
        <v>183</v>
      </c>
      <c r="AU1078" s="240" t="s">
        <v>86</v>
      </c>
      <c r="AY1078" s="18" t="s">
        <v>181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8" t="s">
        <v>84</v>
      </c>
      <c r="BK1078" s="241">
        <f>ROUND(I1078*H1078,2)</f>
        <v>0</v>
      </c>
      <c r="BL1078" s="18" t="s">
        <v>278</v>
      </c>
      <c r="BM1078" s="240" t="s">
        <v>1440</v>
      </c>
    </row>
    <row r="1079" s="14" customFormat="1">
      <c r="A1079" s="14"/>
      <c r="B1079" s="254"/>
      <c r="C1079" s="255"/>
      <c r="D1079" s="244" t="s">
        <v>189</v>
      </c>
      <c r="E1079" s="256" t="s">
        <v>1</v>
      </c>
      <c r="F1079" s="257" t="s">
        <v>1441</v>
      </c>
      <c r="G1079" s="255"/>
      <c r="H1079" s="256" t="s">
        <v>1</v>
      </c>
      <c r="I1079" s="258"/>
      <c r="J1079" s="255"/>
      <c r="K1079" s="255"/>
      <c r="L1079" s="259"/>
      <c r="M1079" s="260"/>
      <c r="N1079" s="261"/>
      <c r="O1079" s="261"/>
      <c r="P1079" s="261"/>
      <c r="Q1079" s="261"/>
      <c r="R1079" s="261"/>
      <c r="S1079" s="261"/>
      <c r="T1079" s="26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3" t="s">
        <v>189</v>
      </c>
      <c r="AU1079" s="263" t="s">
        <v>86</v>
      </c>
      <c r="AV1079" s="14" t="s">
        <v>84</v>
      </c>
      <c r="AW1079" s="14" t="s">
        <v>33</v>
      </c>
      <c r="AX1079" s="14" t="s">
        <v>78</v>
      </c>
      <c r="AY1079" s="263" t="s">
        <v>181</v>
      </c>
    </row>
    <row r="1080" s="13" customFormat="1">
      <c r="A1080" s="13"/>
      <c r="B1080" s="242"/>
      <c r="C1080" s="243"/>
      <c r="D1080" s="244" t="s">
        <v>189</v>
      </c>
      <c r="E1080" s="245" t="s">
        <v>1</v>
      </c>
      <c r="F1080" s="246" t="s">
        <v>544</v>
      </c>
      <c r="G1080" s="243"/>
      <c r="H1080" s="247">
        <v>43.344000000000001</v>
      </c>
      <c r="I1080" s="248"/>
      <c r="J1080" s="243"/>
      <c r="K1080" s="243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3" t="s">
        <v>189</v>
      </c>
      <c r="AU1080" s="253" t="s">
        <v>86</v>
      </c>
      <c r="AV1080" s="13" t="s">
        <v>86</v>
      </c>
      <c r="AW1080" s="13" t="s">
        <v>33</v>
      </c>
      <c r="AX1080" s="13" t="s">
        <v>78</v>
      </c>
      <c r="AY1080" s="253" t="s">
        <v>181</v>
      </c>
    </row>
    <row r="1081" s="13" customFormat="1">
      <c r="A1081" s="13"/>
      <c r="B1081" s="242"/>
      <c r="C1081" s="243"/>
      <c r="D1081" s="244" t="s">
        <v>189</v>
      </c>
      <c r="E1081" s="245" t="s">
        <v>1</v>
      </c>
      <c r="F1081" s="246" t="s">
        <v>1442</v>
      </c>
      <c r="G1081" s="243"/>
      <c r="H1081" s="247">
        <v>4.2030000000000003</v>
      </c>
      <c r="I1081" s="248"/>
      <c r="J1081" s="243"/>
      <c r="K1081" s="243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3" t="s">
        <v>189</v>
      </c>
      <c r="AU1081" s="253" t="s">
        <v>86</v>
      </c>
      <c r="AV1081" s="13" t="s">
        <v>86</v>
      </c>
      <c r="AW1081" s="13" t="s">
        <v>33</v>
      </c>
      <c r="AX1081" s="13" t="s">
        <v>78</v>
      </c>
      <c r="AY1081" s="253" t="s">
        <v>181</v>
      </c>
    </row>
    <row r="1082" s="13" customFormat="1">
      <c r="A1082" s="13"/>
      <c r="B1082" s="242"/>
      <c r="C1082" s="243"/>
      <c r="D1082" s="244" t="s">
        <v>189</v>
      </c>
      <c r="E1082" s="245" t="s">
        <v>1</v>
      </c>
      <c r="F1082" s="246" t="s">
        <v>545</v>
      </c>
      <c r="G1082" s="243"/>
      <c r="H1082" s="247">
        <v>30.667999999999999</v>
      </c>
      <c r="I1082" s="248"/>
      <c r="J1082" s="243"/>
      <c r="K1082" s="243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3" t="s">
        <v>189</v>
      </c>
      <c r="AU1082" s="253" t="s">
        <v>86</v>
      </c>
      <c r="AV1082" s="13" t="s">
        <v>86</v>
      </c>
      <c r="AW1082" s="13" t="s">
        <v>33</v>
      </c>
      <c r="AX1082" s="13" t="s">
        <v>78</v>
      </c>
      <c r="AY1082" s="253" t="s">
        <v>181</v>
      </c>
    </row>
    <row r="1083" s="13" customFormat="1">
      <c r="A1083" s="13"/>
      <c r="B1083" s="242"/>
      <c r="C1083" s="243"/>
      <c r="D1083" s="244" t="s">
        <v>189</v>
      </c>
      <c r="E1083" s="245" t="s">
        <v>1</v>
      </c>
      <c r="F1083" s="246" t="s">
        <v>1443</v>
      </c>
      <c r="G1083" s="243"/>
      <c r="H1083" s="247">
        <v>4.4269999999999996</v>
      </c>
      <c r="I1083" s="248"/>
      <c r="J1083" s="243"/>
      <c r="K1083" s="243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3" t="s">
        <v>189</v>
      </c>
      <c r="AU1083" s="253" t="s">
        <v>86</v>
      </c>
      <c r="AV1083" s="13" t="s">
        <v>86</v>
      </c>
      <c r="AW1083" s="13" t="s">
        <v>33</v>
      </c>
      <c r="AX1083" s="13" t="s">
        <v>78</v>
      </c>
      <c r="AY1083" s="253" t="s">
        <v>181</v>
      </c>
    </row>
    <row r="1084" s="13" customFormat="1">
      <c r="A1084" s="13"/>
      <c r="B1084" s="242"/>
      <c r="C1084" s="243"/>
      <c r="D1084" s="244" t="s">
        <v>189</v>
      </c>
      <c r="E1084" s="245" t="s">
        <v>1</v>
      </c>
      <c r="F1084" s="246" t="s">
        <v>1444</v>
      </c>
      <c r="G1084" s="243"/>
      <c r="H1084" s="247">
        <v>30.347999999999999</v>
      </c>
      <c r="I1084" s="248"/>
      <c r="J1084" s="243"/>
      <c r="K1084" s="243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3" t="s">
        <v>189</v>
      </c>
      <c r="AU1084" s="253" t="s">
        <v>86</v>
      </c>
      <c r="AV1084" s="13" t="s">
        <v>86</v>
      </c>
      <c r="AW1084" s="13" t="s">
        <v>33</v>
      </c>
      <c r="AX1084" s="13" t="s">
        <v>78</v>
      </c>
      <c r="AY1084" s="253" t="s">
        <v>181</v>
      </c>
    </row>
    <row r="1085" s="13" customFormat="1">
      <c r="A1085" s="13"/>
      <c r="B1085" s="242"/>
      <c r="C1085" s="243"/>
      <c r="D1085" s="244" t="s">
        <v>189</v>
      </c>
      <c r="E1085" s="245" t="s">
        <v>1</v>
      </c>
      <c r="F1085" s="246" t="s">
        <v>1445</v>
      </c>
      <c r="G1085" s="243"/>
      <c r="H1085" s="247">
        <v>3.573</v>
      </c>
      <c r="I1085" s="248"/>
      <c r="J1085" s="243"/>
      <c r="K1085" s="243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3" t="s">
        <v>189</v>
      </c>
      <c r="AU1085" s="253" t="s">
        <v>86</v>
      </c>
      <c r="AV1085" s="13" t="s">
        <v>86</v>
      </c>
      <c r="AW1085" s="13" t="s">
        <v>33</v>
      </c>
      <c r="AX1085" s="13" t="s">
        <v>78</v>
      </c>
      <c r="AY1085" s="253" t="s">
        <v>181</v>
      </c>
    </row>
    <row r="1086" s="15" customFormat="1">
      <c r="A1086" s="15"/>
      <c r="B1086" s="264"/>
      <c r="C1086" s="265"/>
      <c r="D1086" s="244" t="s">
        <v>189</v>
      </c>
      <c r="E1086" s="266" t="s">
        <v>1</v>
      </c>
      <c r="F1086" s="267" t="s">
        <v>206</v>
      </c>
      <c r="G1086" s="265"/>
      <c r="H1086" s="268">
        <v>116.563</v>
      </c>
      <c r="I1086" s="269"/>
      <c r="J1086" s="265"/>
      <c r="K1086" s="265"/>
      <c r="L1086" s="270"/>
      <c r="M1086" s="271"/>
      <c r="N1086" s="272"/>
      <c r="O1086" s="272"/>
      <c r="P1086" s="272"/>
      <c r="Q1086" s="272"/>
      <c r="R1086" s="272"/>
      <c r="S1086" s="272"/>
      <c r="T1086" s="273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74" t="s">
        <v>189</v>
      </c>
      <c r="AU1086" s="274" t="s">
        <v>86</v>
      </c>
      <c r="AV1086" s="15" t="s">
        <v>187</v>
      </c>
      <c r="AW1086" s="15" t="s">
        <v>33</v>
      </c>
      <c r="AX1086" s="15" t="s">
        <v>84</v>
      </c>
      <c r="AY1086" s="274" t="s">
        <v>181</v>
      </c>
    </row>
    <row r="1087" s="2" customFormat="1" ht="24.15" customHeight="1">
      <c r="A1087" s="39"/>
      <c r="B1087" s="40"/>
      <c r="C1087" s="275" t="s">
        <v>1446</v>
      </c>
      <c r="D1087" s="275" t="s">
        <v>363</v>
      </c>
      <c r="E1087" s="276" t="s">
        <v>1447</v>
      </c>
      <c r="F1087" s="277" t="s">
        <v>1448</v>
      </c>
      <c r="G1087" s="278" t="s">
        <v>193</v>
      </c>
      <c r="H1087" s="279">
        <v>2.504</v>
      </c>
      <c r="I1087" s="280"/>
      <c r="J1087" s="281">
        <f>ROUND(I1087*H1087,2)</f>
        <v>0</v>
      </c>
      <c r="K1087" s="282"/>
      <c r="L1087" s="283"/>
      <c r="M1087" s="284" t="s">
        <v>1</v>
      </c>
      <c r="N1087" s="285" t="s">
        <v>43</v>
      </c>
      <c r="O1087" s="92"/>
      <c r="P1087" s="238">
        <f>O1087*H1087</f>
        <v>0</v>
      </c>
      <c r="Q1087" s="238">
        <v>0.55000000000000004</v>
      </c>
      <c r="R1087" s="238">
        <f>Q1087*H1087</f>
        <v>1.3772000000000002</v>
      </c>
      <c r="S1087" s="238">
        <v>0</v>
      </c>
      <c r="T1087" s="239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40" t="s">
        <v>369</v>
      </c>
      <c r="AT1087" s="240" t="s">
        <v>363</v>
      </c>
      <c r="AU1087" s="240" t="s">
        <v>86</v>
      </c>
      <c r="AY1087" s="18" t="s">
        <v>181</v>
      </c>
      <c r="BE1087" s="241">
        <f>IF(N1087="základní",J1087,0)</f>
        <v>0</v>
      </c>
      <c r="BF1087" s="241">
        <f>IF(N1087="snížená",J1087,0)</f>
        <v>0</v>
      </c>
      <c r="BG1087" s="241">
        <f>IF(N1087="zákl. přenesená",J1087,0)</f>
        <v>0</v>
      </c>
      <c r="BH1087" s="241">
        <f>IF(N1087="sníž. přenesená",J1087,0)</f>
        <v>0</v>
      </c>
      <c r="BI1087" s="241">
        <f>IF(N1087="nulová",J1087,0)</f>
        <v>0</v>
      </c>
      <c r="BJ1087" s="18" t="s">
        <v>84</v>
      </c>
      <c r="BK1087" s="241">
        <f>ROUND(I1087*H1087,2)</f>
        <v>0</v>
      </c>
      <c r="BL1087" s="18" t="s">
        <v>278</v>
      </c>
      <c r="BM1087" s="240" t="s">
        <v>1449</v>
      </c>
    </row>
    <row r="1088" s="14" customFormat="1">
      <c r="A1088" s="14"/>
      <c r="B1088" s="254"/>
      <c r="C1088" s="255"/>
      <c r="D1088" s="244" t="s">
        <v>189</v>
      </c>
      <c r="E1088" s="256" t="s">
        <v>1</v>
      </c>
      <c r="F1088" s="257" t="s">
        <v>1441</v>
      </c>
      <c r="G1088" s="255"/>
      <c r="H1088" s="256" t="s">
        <v>1</v>
      </c>
      <c r="I1088" s="258"/>
      <c r="J1088" s="255"/>
      <c r="K1088" s="255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189</v>
      </c>
      <c r="AU1088" s="263" t="s">
        <v>86</v>
      </c>
      <c r="AV1088" s="14" t="s">
        <v>84</v>
      </c>
      <c r="AW1088" s="14" t="s">
        <v>33</v>
      </c>
      <c r="AX1088" s="14" t="s">
        <v>78</v>
      </c>
      <c r="AY1088" s="263" t="s">
        <v>181</v>
      </c>
    </row>
    <row r="1089" s="13" customFormat="1">
      <c r="A1089" s="13"/>
      <c r="B1089" s="242"/>
      <c r="C1089" s="243"/>
      <c r="D1089" s="244" t="s">
        <v>189</v>
      </c>
      <c r="E1089" s="245" t="s">
        <v>1</v>
      </c>
      <c r="F1089" s="246" t="s">
        <v>1450</v>
      </c>
      <c r="G1089" s="243"/>
      <c r="H1089" s="247">
        <v>0.93100000000000005</v>
      </c>
      <c r="I1089" s="248"/>
      <c r="J1089" s="243"/>
      <c r="K1089" s="243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3" t="s">
        <v>189</v>
      </c>
      <c r="AU1089" s="253" t="s">
        <v>86</v>
      </c>
      <c r="AV1089" s="13" t="s">
        <v>86</v>
      </c>
      <c r="AW1089" s="13" t="s">
        <v>33</v>
      </c>
      <c r="AX1089" s="13" t="s">
        <v>78</v>
      </c>
      <c r="AY1089" s="253" t="s">
        <v>181</v>
      </c>
    </row>
    <row r="1090" s="13" customFormat="1">
      <c r="A1090" s="13"/>
      <c r="B1090" s="242"/>
      <c r="C1090" s="243"/>
      <c r="D1090" s="244" t="s">
        <v>189</v>
      </c>
      <c r="E1090" s="245" t="s">
        <v>1</v>
      </c>
      <c r="F1090" s="246" t="s">
        <v>1451</v>
      </c>
      <c r="G1090" s="243"/>
      <c r="H1090" s="247">
        <v>0.089999999999999997</v>
      </c>
      <c r="I1090" s="248"/>
      <c r="J1090" s="243"/>
      <c r="K1090" s="243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3" t="s">
        <v>189</v>
      </c>
      <c r="AU1090" s="253" t="s">
        <v>86</v>
      </c>
      <c r="AV1090" s="13" t="s">
        <v>86</v>
      </c>
      <c r="AW1090" s="13" t="s">
        <v>33</v>
      </c>
      <c r="AX1090" s="13" t="s">
        <v>78</v>
      </c>
      <c r="AY1090" s="253" t="s">
        <v>181</v>
      </c>
    </row>
    <row r="1091" s="13" customFormat="1">
      <c r="A1091" s="13"/>
      <c r="B1091" s="242"/>
      <c r="C1091" s="243"/>
      <c r="D1091" s="244" t="s">
        <v>189</v>
      </c>
      <c r="E1091" s="245" t="s">
        <v>1</v>
      </c>
      <c r="F1091" s="246" t="s">
        <v>1452</v>
      </c>
      <c r="G1091" s="243"/>
      <c r="H1091" s="247">
        <v>0.65900000000000003</v>
      </c>
      <c r="I1091" s="248"/>
      <c r="J1091" s="243"/>
      <c r="K1091" s="243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3" t="s">
        <v>189</v>
      </c>
      <c r="AU1091" s="253" t="s">
        <v>86</v>
      </c>
      <c r="AV1091" s="13" t="s">
        <v>86</v>
      </c>
      <c r="AW1091" s="13" t="s">
        <v>33</v>
      </c>
      <c r="AX1091" s="13" t="s">
        <v>78</v>
      </c>
      <c r="AY1091" s="253" t="s">
        <v>181</v>
      </c>
    </row>
    <row r="1092" s="13" customFormat="1">
      <c r="A1092" s="13"/>
      <c r="B1092" s="242"/>
      <c r="C1092" s="243"/>
      <c r="D1092" s="244" t="s">
        <v>189</v>
      </c>
      <c r="E1092" s="245" t="s">
        <v>1</v>
      </c>
      <c r="F1092" s="246" t="s">
        <v>1453</v>
      </c>
      <c r="G1092" s="243"/>
      <c r="H1092" s="247">
        <v>0.095000000000000001</v>
      </c>
      <c r="I1092" s="248"/>
      <c r="J1092" s="243"/>
      <c r="K1092" s="243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3" t="s">
        <v>189</v>
      </c>
      <c r="AU1092" s="253" t="s">
        <v>86</v>
      </c>
      <c r="AV1092" s="13" t="s">
        <v>86</v>
      </c>
      <c r="AW1092" s="13" t="s">
        <v>33</v>
      </c>
      <c r="AX1092" s="13" t="s">
        <v>78</v>
      </c>
      <c r="AY1092" s="253" t="s">
        <v>181</v>
      </c>
    </row>
    <row r="1093" s="13" customFormat="1">
      <c r="A1093" s="13"/>
      <c r="B1093" s="242"/>
      <c r="C1093" s="243"/>
      <c r="D1093" s="244" t="s">
        <v>189</v>
      </c>
      <c r="E1093" s="245" t="s">
        <v>1</v>
      </c>
      <c r="F1093" s="246" t="s">
        <v>1454</v>
      </c>
      <c r="G1093" s="243"/>
      <c r="H1093" s="247">
        <v>0.65200000000000002</v>
      </c>
      <c r="I1093" s="248"/>
      <c r="J1093" s="243"/>
      <c r="K1093" s="243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3" t="s">
        <v>189</v>
      </c>
      <c r="AU1093" s="253" t="s">
        <v>86</v>
      </c>
      <c r="AV1093" s="13" t="s">
        <v>86</v>
      </c>
      <c r="AW1093" s="13" t="s">
        <v>33</v>
      </c>
      <c r="AX1093" s="13" t="s">
        <v>78</v>
      </c>
      <c r="AY1093" s="253" t="s">
        <v>181</v>
      </c>
    </row>
    <row r="1094" s="13" customFormat="1">
      <c r="A1094" s="13"/>
      <c r="B1094" s="242"/>
      <c r="C1094" s="243"/>
      <c r="D1094" s="244" t="s">
        <v>189</v>
      </c>
      <c r="E1094" s="245" t="s">
        <v>1</v>
      </c>
      <c r="F1094" s="246" t="s">
        <v>1455</v>
      </c>
      <c r="G1094" s="243"/>
      <c r="H1094" s="247">
        <v>0.076999999999999999</v>
      </c>
      <c r="I1094" s="248"/>
      <c r="J1094" s="243"/>
      <c r="K1094" s="243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3" t="s">
        <v>189</v>
      </c>
      <c r="AU1094" s="253" t="s">
        <v>86</v>
      </c>
      <c r="AV1094" s="13" t="s">
        <v>86</v>
      </c>
      <c r="AW1094" s="13" t="s">
        <v>33</v>
      </c>
      <c r="AX1094" s="13" t="s">
        <v>78</v>
      </c>
      <c r="AY1094" s="253" t="s">
        <v>181</v>
      </c>
    </row>
    <row r="1095" s="15" customFormat="1">
      <c r="A1095" s="15"/>
      <c r="B1095" s="264"/>
      <c r="C1095" s="265"/>
      <c r="D1095" s="244" t="s">
        <v>189</v>
      </c>
      <c r="E1095" s="266" t="s">
        <v>1</v>
      </c>
      <c r="F1095" s="267" t="s">
        <v>206</v>
      </c>
      <c r="G1095" s="265"/>
      <c r="H1095" s="268">
        <v>2.504</v>
      </c>
      <c r="I1095" s="269"/>
      <c r="J1095" s="265"/>
      <c r="K1095" s="265"/>
      <c r="L1095" s="270"/>
      <c r="M1095" s="271"/>
      <c r="N1095" s="272"/>
      <c r="O1095" s="272"/>
      <c r="P1095" s="272"/>
      <c r="Q1095" s="272"/>
      <c r="R1095" s="272"/>
      <c r="S1095" s="272"/>
      <c r="T1095" s="273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74" t="s">
        <v>189</v>
      </c>
      <c r="AU1095" s="274" t="s">
        <v>86</v>
      </c>
      <c r="AV1095" s="15" t="s">
        <v>187</v>
      </c>
      <c r="AW1095" s="15" t="s">
        <v>33</v>
      </c>
      <c r="AX1095" s="15" t="s">
        <v>84</v>
      </c>
      <c r="AY1095" s="274" t="s">
        <v>181</v>
      </c>
    </row>
    <row r="1096" s="2" customFormat="1" ht="16.5" customHeight="1">
      <c r="A1096" s="39"/>
      <c r="B1096" s="40"/>
      <c r="C1096" s="228" t="s">
        <v>1456</v>
      </c>
      <c r="D1096" s="228" t="s">
        <v>183</v>
      </c>
      <c r="E1096" s="229" t="s">
        <v>1457</v>
      </c>
      <c r="F1096" s="230" t="s">
        <v>1458</v>
      </c>
      <c r="G1096" s="231" t="s">
        <v>247</v>
      </c>
      <c r="H1096" s="232">
        <v>244.779</v>
      </c>
      <c r="I1096" s="233"/>
      <c r="J1096" s="234">
        <f>ROUND(I1096*H1096,2)</f>
        <v>0</v>
      </c>
      <c r="K1096" s="235"/>
      <c r="L1096" s="45"/>
      <c r="M1096" s="236" t="s">
        <v>1</v>
      </c>
      <c r="N1096" s="237" t="s">
        <v>43</v>
      </c>
      <c r="O1096" s="92"/>
      <c r="P1096" s="238">
        <f>O1096*H1096</f>
        <v>0</v>
      </c>
      <c r="Q1096" s="238">
        <v>0.00012999999999999999</v>
      </c>
      <c r="R1096" s="238">
        <f>Q1096*H1096</f>
        <v>0.031821269999999999</v>
      </c>
      <c r="S1096" s="238">
        <v>0</v>
      </c>
      <c r="T1096" s="239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40" t="s">
        <v>278</v>
      </c>
      <c r="AT1096" s="240" t="s">
        <v>183</v>
      </c>
      <c r="AU1096" s="240" t="s">
        <v>86</v>
      </c>
      <c r="AY1096" s="18" t="s">
        <v>181</v>
      </c>
      <c r="BE1096" s="241">
        <f>IF(N1096="základní",J1096,0)</f>
        <v>0</v>
      </c>
      <c r="BF1096" s="241">
        <f>IF(N1096="snížená",J1096,0)</f>
        <v>0</v>
      </c>
      <c r="BG1096" s="241">
        <f>IF(N1096="zákl. přenesená",J1096,0)</f>
        <v>0</v>
      </c>
      <c r="BH1096" s="241">
        <f>IF(N1096="sníž. přenesená",J1096,0)</f>
        <v>0</v>
      </c>
      <c r="BI1096" s="241">
        <f>IF(N1096="nulová",J1096,0)</f>
        <v>0</v>
      </c>
      <c r="BJ1096" s="18" t="s">
        <v>84</v>
      </c>
      <c r="BK1096" s="241">
        <f>ROUND(I1096*H1096,2)</f>
        <v>0</v>
      </c>
      <c r="BL1096" s="18" t="s">
        <v>278</v>
      </c>
      <c r="BM1096" s="240" t="s">
        <v>1459</v>
      </c>
    </row>
    <row r="1097" s="14" customFormat="1">
      <c r="A1097" s="14"/>
      <c r="B1097" s="254"/>
      <c r="C1097" s="255"/>
      <c r="D1097" s="244" t="s">
        <v>189</v>
      </c>
      <c r="E1097" s="256" t="s">
        <v>1</v>
      </c>
      <c r="F1097" s="257" t="s">
        <v>1460</v>
      </c>
      <c r="G1097" s="255"/>
      <c r="H1097" s="256" t="s">
        <v>1</v>
      </c>
      <c r="I1097" s="258"/>
      <c r="J1097" s="255"/>
      <c r="K1097" s="255"/>
      <c r="L1097" s="259"/>
      <c r="M1097" s="260"/>
      <c r="N1097" s="261"/>
      <c r="O1097" s="261"/>
      <c r="P1097" s="261"/>
      <c r="Q1097" s="261"/>
      <c r="R1097" s="261"/>
      <c r="S1097" s="261"/>
      <c r="T1097" s="26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3" t="s">
        <v>189</v>
      </c>
      <c r="AU1097" s="263" t="s">
        <v>86</v>
      </c>
      <c r="AV1097" s="14" t="s">
        <v>84</v>
      </c>
      <c r="AW1097" s="14" t="s">
        <v>33</v>
      </c>
      <c r="AX1097" s="14" t="s">
        <v>78</v>
      </c>
      <c r="AY1097" s="263" t="s">
        <v>181</v>
      </c>
    </row>
    <row r="1098" s="14" customFormat="1">
      <c r="A1098" s="14"/>
      <c r="B1098" s="254"/>
      <c r="C1098" s="255"/>
      <c r="D1098" s="244" t="s">
        <v>189</v>
      </c>
      <c r="E1098" s="256" t="s">
        <v>1</v>
      </c>
      <c r="F1098" s="257" t="s">
        <v>1441</v>
      </c>
      <c r="G1098" s="255"/>
      <c r="H1098" s="256" t="s">
        <v>1</v>
      </c>
      <c r="I1098" s="258"/>
      <c r="J1098" s="255"/>
      <c r="K1098" s="255"/>
      <c r="L1098" s="259"/>
      <c r="M1098" s="260"/>
      <c r="N1098" s="261"/>
      <c r="O1098" s="261"/>
      <c r="P1098" s="261"/>
      <c r="Q1098" s="261"/>
      <c r="R1098" s="261"/>
      <c r="S1098" s="261"/>
      <c r="T1098" s="26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3" t="s">
        <v>189</v>
      </c>
      <c r="AU1098" s="263" t="s">
        <v>86</v>
      </c>
      <c r="AV1098" s="14" t="s">
        <v>84</v>
      </c>
      <c r="AW1098" s="14" t="s">
        <v>33</v>
      </c>
      <c r="AX1098" s="14" t="s">
        <v>78</v>
      </c>
      <c r="AY1098" s="263" t="s">
        <v>181</v>
      </c>
    </row>
    <row r="1099" s="13" customFormat="1">
      <c r="A1099" s="13"/>
      <c r="B1099" s="242"/>
      <c r="C1099" s="243"/>
      <c r="D1099" s="244" t="s">
        <v>189</v>
      </c>
      <c r="E1099" s="245" t="s">
        <v>1</v>
      </c>
      <c r="F1099" s="246" t="s">
        <v>1461</v>
      </c>
      <c r="G1099" s="243"/>
      <c r="H1099" s="247">
        <v>91.022000000000006</v>
      </c>
      <c r="I1099" s="248"/>
      <c r="J1099" s="243"/>
      <c r="K1099" s="243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3" t="s">
        <v>189</v>
      </c>
      <c r="AU1099" s="253" t="s">
        <v>86</v>
      </c>
      <c r="AV1099" s="13" t="s">
        <v>86</v>
      </c>
      <c r="AW1099" s="13" t="s">
        <v>33</v>
      </c>
      <c r="AX1099" s="13" t="s">
        <v>78</v>
      </c>
      <c r="AY1099" s="253" t="s">
        <v>181</v>
      </c>
    </row>
    <row r="1100" s="13" customFormat="1">
      <c r="A1100" s="13"/>
      <c r="B1100" s="242"/>
      <c r="C1100" s="243"/>
      <c r="D1100" s="244" t="s">
        <v>189</v>
      </c>
      <c r="E1100" s="245" t="s">
        <v>1</v>
      </c>
      <c r="F1100" s="246" t="s">
        <v>1462</v>
      </c>
      <c r="G1100" s="243"/>
      <c r="H1100" s="247">
        <v>8.8260000000000005</v>
      </c>
      <c r="I1100" s="248"/>
      <c r="J1100" s="243"/>
      <c r="K1100" s="243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3" t="s">
        <v>189</v>
      </c>
      <c r="AU1100" s="253" t="s">
        <v>86</v>
      </c>
      <c r="AV1100" s="13" t="s">
        <v>86</v>
      </c>
      <c r="AW1100" s="13" t="s">
        <v>33</v>
      </c>
      <c r="AX1100" s="13" t="s">
        <v>78</v>
      </c>
      <c r="AY1100" s="253" t="s">
        <v>181</v>
      </c>
    </row>
    <row r="1101" s="13" customFormat="1">
      <c r="A1101" s="13"/>
      <c r="B1101" s="242"/>
      <c r="C1101" s="243"/>
      <c r="D1101" s="244" t="s">
        <v>189</v>
      </c>
      <c r="E1101" s="245" t="s">
        <v>1</v>
      </c>
      <c r="F1101" s="246" t="s">
        <v>1463</v>
      </c>
      <c r="G1101" s="243"/>
      <c r="H1101" s="247">
        <v>64.402000000000001</v>
      </c>
      <c r="I1101" s="248"/>
      <c r="J1101" s="243"/>
      <c r="K1101" s="243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3" t="s">
        <v>189</v>
      </c>
      <c r="AU1101" s="253" t="s">
        <v>86</v>
      </c>
      <c r="AV1101" s="13" t="s">
        <v>86</v>
      </c>
      <c r="AW1101" s="13" t="s">
        <v>33</v>
      </c>
      <c r="AX1101" s="13" t="s">
        <v>78</v>
      </c>
      <c r="AY1101" s="253" t="s">
        <v>181</v>
      </c>
    </row>
    <row r="1102" s="13" customFormat="1">
      <c r="A1102" s="13"/>
      <c r="B1102" s="242"/>
      <c r="C1102" s="243"/>
      <c r="D1102" s="244" t="s">
        <v>189</v>
      </c>
      <c r="E1102" s="245" t="s">
        <v>1</v>
      </c>
      <c r="F1102" s="246" t="s">
        <v>1464</v>
      </c>
      <c r="G1102" s="243"/>
      <c r="H1102" s="247">
        <v>9.2959999999999994</v>
      </c>
      <c r="I1102" s="248"/>
      <c r="J1102" s="243"/>
      <c r="K1102" s="243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3" t="s">
        <v>189</v>
      </c>
      <c r="AU1102" s="253" t="s">
        <v>86</v>
      </c>
      <c r="AV1102" s="13" t="s">
        <v>86</v>
      </c>
      <c r="AW1102" s="13" t="s">
        <v>33</v>
      </c>
      <c r="AX1102" s="13" t="s">
        <v>78</v>
      </c>
      <c r="AY1102" s="253" t="s">
        <v>181</v>
      </c>
    </row>
    <row r="1103" s="13" customFormat="1">
      <c r="A1103" s="13"/>
      <c r="B1103" s="242"/>
      <c r="C1103" s="243"/>
      <c r="D1103" s="244" t="s">
        <v>189</v>
      </c>
      <c r="E1103" s="245" t="s">
        <v>1</v>
      </c>
      <c r="F1103" s="246" t="s">
        <v>1465</v>
      </c>
      <c r="G1103" s="243"/>
      <c r="H1103" s="247">
        <v>63.729999999999997</v>
      </c>
      <c r="I1103" s="248"/>
      <c r="J1103" s="243"/>
      <c r="K1103" s="243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3" t="s">
        <v>189</v>
      </c>
      <c r="AU1103" s="253" t="s">
        <v>86</v>
      </c>
      <c r="AV1103" s="13" t="s">
        <v>86</v>
      </c>
      <c r="AW1103" s="13" t="s">
        <v>33</v>
      </c>
      <c r="AX1103" s="13" t="s">
        <v>78</v>
      </c>
      <c r="AY1103" s="253" t="s">
        <v>181</v>
      </c>
    </row>
    <row r="1104" s="13" customFormat="1">
      <c r="A1104" s="13"/>
      <c r="B1104" s="242"/>
      <c r="C1104" s="243"/>
      <c r="D1104" s="244" t="s">
        <v>189</v>
      </c>
      <c r="E1104" s="245" t="s">
        <v>1</v>
      </c>
      <c r="F1104" s="246" t="s">
        <v>1466</v>
      </c>
      <c r="G1104" s="243"/>
      <c r="H1104" s="247">
        <v>7.5030000000000001</v>
      </c>
      <c r="I1104" s="248"/>
      <c r="J1104" s="243"/>
      <c r="K1104" s="243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3" t="s">
        <v>189</v>
      </c>
      <c r="AU1104" s="253" t="s">
        <v>86</v>
      </c>
      <c r="AV1104" s="13" t="s">
        <v>86</v>
      </c>
      <c r="AW1104" s="13" t="s">
        <v>33</v>
      </c>
      <c r="AX1104" s="13" t="s">
        <v>78</v>
      </c>
      <c r="AY1104" s="253" t="s">
        <v>181</v>
      </c>
    </row>
    <row r="1105" s="15" customFormat="1">
      <c r="A1105" s="15"/>
      <c r="B1105" s="264"/>
      <c r="C1105" s="265"/>
      <c r="D1105" s="244" t="s">
        <v>189</v>
      </c>
      <c r="E1105" s="266" t="s">
        <v>1</v>
      </c>
      <c r="F1105" s="267" t="s">
        <v>206</v>
      </c>
      <c r="G1105" s="265"/>
      <c r="H1105" s="268">
        <v>244.779</v>
      </c>
      <c r="I1105" s="269"/>
      <c r="J1105" s="265"/>
      <c r="K1105" s="265"/>
      <c r="L1105" s="270"/>
      <c r="M1105" s="271"/>
      <c r="N1105" s="272"/>
      <c r="O1105" s="272"/>
      <c r="P1105" s="272"/>
      <c r="Q1105" s="272"/>
      <c r="R1105" s="272"/>
      <c r="S1105" s="272"/>
      <c r="T1105" s="273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74" t="s">
        <v>189</v>
      </c>
      <c r="AU1105" s="274" t="s">
        <v>86</v>
      </c>
      <c r="AV1105" s="15" t="s">
        <v>187</v>
      </c>
      <c r="AW1105" s="15" t="s">
        <v>33</v>
      </c>
      <c r="AX1105" s="15" t="s">
        <v>84</v>
      </c>
      <c r="AY1105" s="274" t="s">
        <v>181</v>
      </c>
    </row>
    <row r="1106" s="2" customFormat="1" ht="16.5" customHeight="1">
      <c r="A1106" s="39"/>
      <c r="B1106" s="40"/>
      <c r="C1106" s="275" t="s">
        <v>1467</v>
      </c>
      <c r="D1106" s="275" t="s">
        <v>363</v>
      </c>
      <c r="E1106" s="276" t="s">
        <v>1468</v>
      </c>
      <c r="F1106" s="277" t="s">
        <v>1469</v>
      </c>
      <c r="G1106" s="278" t="s">
        <v>193</v>
      </c>
      <c r="H1106" s="279">
        <v>1.2929999999999999</v>
      </c>
      <c r="I1106" s="280"/>
      <c r="J1106" s="281">
        <f>ROUND(I1106*H1106,2)</f>
        <v>0</v>
      </c>
      <c r="K1106" s="282"/>
      <c r="L1106" s="283"/>
      <c r="M1106" s="284" t="s">
        <v>1</v>
      </c>
      <c r="N1106" s="285" t="s">
        <v>43</v>
      </c>
      <c r="O1106" s="92"/>
      <c r="P1106" s="238">
        <f>O1106*H1106</f>
        <v>0</v>
      </c>
      <c r="Q1106" s="238">
        <v>0.55000000000000004</v>
      </c>
      <c r="R1106" s="238">
        <f>Q1106*H1106</f>
        <v>0.71115000000000006</v>
      </c>
      <c r="S1106" s="238">
        <v>0</v>
      </c>
      <c r="T1106" s="239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0" t="s">
        <v>369</v>
      </c>
      <c r="AT1106" s="240" t="s">
        <v>363</v>
      </c>
      <c r="AU1106" s="240" t="s">
        <v>86</v>
      </c>
      <c r="AY1106" s="18" t="s">
        <v>181</v>
      </c>
      <c r="BE1106" s="241">
        <f>IF(N1106="základní",J1106,0)</f>
        <v>0</v>
      </c>
      <c r="BF1106" s="241">
        <f>IF(N1106="snížená",J1106,0)</f>
        <v>0</v>
      </c>
      <c r="BG1106" s="241">
        <f>IF(N1106="zákl. přenesená",J1106,0)</f>
        <v>0</v>
      </c>
      <c r="BH1106" s="241">
        <f>IF(N1106="sníž. přenesená",J1106,0)</f>
        <v>0</v>
      </c>
      <c r="BI1106" s="241">
        <f>IF(N1106="nulová",J1106,0)</f>
        <v>0</v>
      </c>
      <c r="BJ1106" s="18" t="s">
        <v>84</v>
      </c>
      <c r="BK1106" s="241">
        <f>ROUND(I1106*H1106,2)</f>
        <v>0</v>
      </c>
      <c r="BL1106" s="18" t="s">
        <v>278</v>
      </c>
      <c r="BM1106" s="240" t="s">
        <v>1470</v>
      </c>
    </row>
    <row r="1107" s="14" customFormat="1">
      <c r="A1107" s="14"/>
      <c r="B1107" s="254"/>
      <c r="C1107" s="255"/>
      <c r="D1107" s="244" t="s">
        <v>189</v>
      </c>
      <c r="E1107" s="256" t="s">
        <v>1</v>
      </c>
      <c r="F1107" s="257" t="s">
        <v>1471</v>
      </c>
      <c r="G1107" s="255"/>
      <c r="H1107" s="256" t="s">
        <v>1</v>
      </c>
      <c r="I1107" s="258"/>
      <c r="J1107" s="255"/>
      <c r="K1107" s="255"/>
      <c r="L1107" s="259"/>
      <c r="M1107" s="260"/>
      <c r="N1107" s="261"/>
      <c r="O1107" s="261"/>
      <c r="P1107" s="261"/>
      <c r="Q1107" s="261"/>
      <c r="R1107" s="261"/>
      <c r="S1107" s="261"/>
      <c r="T1107" s="26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3" t="s">
        <v>189</v>
      </c>
      <c r="AU1107" s="263" t="s">
        <v>86</v>
      </c>
      <c r="AV1107" s="14" t="s">
        <v>84</v>
      </c>
      <c r="AW1107" s="14" t="s">
        <v>33</v>
      </c>
      <c r="AX1107" s="14" t="s">
        <v>78</v>
      </c>
      <c r="AY1107" s="263" t="s">
        <v>181</v>
      </c>
    </row>
    <row r="1108" s="14" customFormat="1">
      <c r="A1108" s="14"/>
      <c r="B1108" s="254"/>
      <c r="C1108" s="255"/>
      <c r="D1108" s="244" t="s">
        <v>189</v>
      </c>
      <c r="E1108" s="256" t="s">
        <v>1</v>
      </c>
      <c r="F1108" s="257" t="s">
        <v>1441</v>
      </c>
      <c r="G1108" s="255"/>
      <c r="H1108" s="256" t="s">
        <v>1</v>
      </c>
      <c r="I1108" s="258"/>
      <c r="J1108" s="255"/>
      <c r="K1108" s="255"/>
      <c r="L1108" s="259"/>
      <c r="M1108" s="260"/>
      <c r="N1108" s="261"/>
      <c r="O1108" s="261"/>
      <c r="P1108" s="261"/>
      <c r="Q1108" s="261"/>
      <c r="R1108" s="261"/>
      <c r="S1108" s="261"/>
      <c r="T1108" s="26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3" t="s">
        <v>189</v>
      </c>
      <c r="AU1108" s="263" t="s">
        <v>86</v>
      </c>
      <c r="AV1108" s="14" t="s">
        <v>84</v>
      </c>
      <c r="AW1108" s="14" t="s">
        <v>33</v>
      </c>
      <c r="AX1108" s="14" t="s">
        <v>78</v>
      </c>
      <c r="AY1108" s="263" t="s">
        <v>181</v>
      </c>
    </row>
    <row r="1109" s="13" customFormat="1">
      <c r="A1109" s="13"/>
      <c r="B1109" s="242"/>
      <c r="C1109" s="243"/>
      <c r="D1109" s="244" t="s">
        <v>189</v>
      </c>
      <c r="E1109" s="245" t="s">
        <v>1</v>
      </c>
      <c r="F1109" s="246" t="s">
        <v>1472</v>
      </c>
      <c r="G1109" s="243"/>
      <c r="H1109" s="247">
        <v>0.48099999999999998</v>
      </c>
      <c r="I1109" s="248"/>
      <c r="J1109" s="243"/>
      <c r="K1109" s="243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3" t="s">
        <v>189</v>
      </c>
      <c r="AU1109" s="253" t="s">
        <v>86</v>
      </c>
      <c r="AV1109" s="13" t="s">
        <v>86</v>
      </c>
      <c r="AW1109" s="13" t="s">
        <v>33</v>
      </c>
      <c r="AX1109" s="13" t="s">
        <v>78</v>
      </c>
      <c r="AY1109" s="253" t="s">
        <v>181</v>
      </c>
    </row>
    <row r="1110" s="13" customFormat="1">
      <c r="A1110" s="13"/>
      <c r="B1110" s="242"/>
      <c r="C1110" s="243"/>
      <c r="D1110" s="244" t="s">
        <v>189</v>
      </c>
      <c r="E1110" s="245" t="s">
        <v>1</v>
      </c>
      <c r="F1110" s="246" t="s">
        <v>1473</v>
      </c>
      <c r="G1110" s="243"/>
      <c r="H1110" s="247">
        <v>0.047</v>
      </c>
      <c r="I1110" s="248"/>
      <c r="J1110" s="243"/>
      <c r="K1110" s="243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3" t="s">
        <v>189</v>
      </c>
      <c r="AU1110" s="253" t="s">
        <v>86</v>
      </c>
      <c r="AV1110" s="13" t="s">
        <v>86</v>
      </c>
      <c r="AW1110" s="13" t="s">
        <v>33</v>
      </c>
      <c r="AX1110" s="13" t="s">
        <v>78</v>
      </c>
      <c r="AY1110" s="253" t="s">
        <v>181</v>
      </c>
    </row>
    <row r="1111" s="13" customFormat="1">
      <c r="A1111" s="13"/>
      <c r="B1111" s="242"/>
      <c r="C1111" s="243"/>
      <c r="D1111" s="244" t="s">
        <v>189</v>
      </c>
      <c r="E1111" s="245" t="s">
        <v>1</v>
      </c>
      <c r="F1111" s="246" t="s">
        <v>1474</v>
      </c>
      <c r="G1111" s="243"/>
      <c r="H1111" s="247">
        <v>0.34000000000000002</v>
      </c>
      <c r="I1111" s="248"/>
      <c r="J1111" s="243"/>
      <c r="K1111" s="243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3" t="s">
        <v>189</v>
      </c>
      <c r="AU1111" s="253" t="s">
        <v>86</v>
      </c>
      <c r="AV1111" s="13" t="s">
        <v>86</v>
      </c>
      <c r="AW1111" s="13" t="s">
        <v>33</v>
      </c>
      <c r="AX1111" s="13" t="s">
        <v>78</v>
      </c>
      <c r="AY1111" s="253" t="s">
        <v>181</v>
      </c>
    </row>
    <row r="1112" s="13" customFormat="1">
      <c r="A1112" s="13"/>
      <c r="B1112" s="242"/>
      <c r="C1112" s="243"/>
      <c r="D1112" s="244" t="s">
        <v>189</v>
      </c>
      <c r="E1112" s="245" t="s">
        <v>1</v>
      </c>
      <c r="F1112" s="246" t="s">
        <v>1475</v>
      </c>
      <c r="G1112" s="243"/>
      <c r="H1112" s="247">
        <v>0.049000000000000002</v>
      </c>
      <c r="I1112" s="248"/>
      <c r="J1112" s="243"/>
      <c r="K1112" s="243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3" t="s">
        <v>189</v>
      </c>
      <c r="AU1112" s="253" t="s">
        <v>86</v>
      </c>
      <c r="AV1112" s="13" t="s">
        <v>86</v>
      </c>
      <c r="AW1112" s="13" t="s">
        <v>33</v>
      </c>
      <c r="AX1112" s="13" t="s">
        <v>78</v>
      </c>
      <c r="AY1112" s="253" t="s">
        <v>181</v>
      </c>
    </row>
    <row r="1113" s="13" customFormat="1">
      <c r="A1113" s="13"/>
      <c r="B1113" s="242"/>
      <c r="C1113" s="243"/>
      <c r="D1113" s="244" t="s">
        <v>189</v>
      </c>
      <c r="E1113" s="245" t="s">
        <v>1</v>
      </c>
      <c r="F1113" s="246" t="s">
        <v>1476</v>
      </c>
      <c r="G1113" s="243"/>
      <c r="H1113" s="247">
        <v>0.33600000000000002</v>
      </c>
      <c r="I1113" s="248"/>
      <c r="J1113" s="243"/>
      <c r="K1113" s="243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3" t="s">
        <v>189</v>
      </c>
      <c r="AU1113" s="253" t="s">
        <v>86</v>
      </c>
      <c r="AV1113" s="13" t="s">
        <v>86</v>
      </c>
      <c r="AW1113" s="13" t="s">
        <v>33</v>
      </c>
      <c r="AX1113" s="13" t="s">
        <v>78</v>
      </c>
      <c r="AY1113" s="253" t="s">
        <v>181</v>
      </c>
    </row>
    <row r="1114" s="13" customFormat="1">
      <c r="A1114" s="13"/>
      <c r="B1114" s="242"/>
      <c r="C1114" s="243"/>
      <c r="D1114" s="244" t="s">
        <v>189</v>
      </c>
      <c r="E1114" s="245" t="s">
        <v>1</v>
      </c>
      <c r="F1114" s="246" t="s">
        <v>1477</v>
      </c>
      <c r="G1114" s="243"/>
      <c r="H1114" s="247">
        <v>0.040000000000000001</v>
      </c>
      <c r="I1114" s="248"/>
      <c r="J1114" s="243"/>
      <c r="K1114" s="243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3" t="s">
        <v>189</v>
      </c>
      <c r="AU1114" s="253" t="s">
        <v>86</v>
      </c>
      <c r="AV1114" s="13" t="s">
        <v>86</v>
      </c>
      <c r="AW1114" s="13" t="s">
        <v>33</v>
      </c>
      <c r="AX1114" s="13" t="s">
        <v>78</v>
      </c>
      <c r="AY1114" s="253" t="s">
        <v>181</v>
      </c>
    </row>
    <row r="1115" s="15" customFormat="1">
      <c r="A1115" s="15"/>
      <c r="B1115" s="264"/>
      <c r="C1115" s="265"/>
      <c r="D1115" s="244" t="s">
        <v>189</v>
      </c>
      <c r="E1115" s="266" t="s">
        <v>1</v>
      </c>
      <c r="F1115" s="267" t="s">
        <v>206</v>
      </c>
      <c r="G1115" s="265"/>
      <c r="H1115" s="268">
        <v>1.2929999999999999</v>
      </c>
      <c r="I1115" s="269"/>
      <c r="J1115" s="265"/>
      <c r="K1115" s="265"/>
      <c r="L1115" s="270"/>
      <c r="M1115" s="271"/>
      <c r="N1115" s="272"/>
      <c r="O1115" s="272"/>
      <c r="P1115" s="272"/>
      <c r="Q1115" s="272"/>
      <c r="R1115" s="272"/>
      <c r="S1115" s="272"/>
      <c r="T1115" s="273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74" t="s">
        <v>189</v>
      </c>
      <c r="AU1115" s="274" t="s">
        <v>86</v>
      </c>
      <c r="AV1115" s="15" t="s">
        <v>187</v>
      </c>
      <c r="AW1115" s="15" t="s">
        <v>33</v>
      </c>
      <c r="AX1115" s="15" t="s">
        <v>84</v>
      </c>
      <c r="AY1115" s="274" t="s">
        <v>181</v>
      </c>
    </row>
    <row r="1116" s="2" customFormat="1" ht="16.5" customHeight="1">
      <c r="A1116" s="39"/>
      <c r="B1116" s="40"/>
      <c r="C1116" s="228" t="s">
        <v>1478</v>
      </c>
      <c r="D1116" s="228" t="s">
        <v>183</v>
      </c>
      <c r="E1116" s="229" t="s">
        <v>1479</v>
      </c>
      <c r="F1116" s="230" t="s">
        <v>1480</v>
      </c>
      <c r="G1116" s="231" t="s">
        <v>247</v>
      </c>
      <c r="H1116" s="232">
        <v>29.802</v>
      </c>
      <c r="I1116" s="233"/>
      <c r="J1116" s="234">
        <f>ROUND(I1116*H1116,2)</f>
        <v>0</v>
      </c>
      <c r="K1116" s="235"/>
      <c r="L1116" s="45"/>
      <c r="M1116" s="236" t="s">
        <v>1</v>
      </c>
      <c r="N1116" s="237" t="s">
        <v>43</v>
      </c>
      <c r="O1116" s="92"/>
      <c r="P1116" s="238">
        <f>O1116*H1116</f>
        <v>0</v>
      </c>
      <c r="Q1116" s="238">
        <v>0.00012999999999999999</v>
      </c>
      <c r="R1116" s="238">
        <f>Q1116*H1116</f>
        <v>0.0038742599999999996</v>
      </c>
      <c r="S1116" s="238">
        <v>0</v>
      </c>
      <c r="T1116" s="239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40" t="s">
        <v>278</v>
      </c>
      <c r="AT1116" s="240" t="s">
        <v>183</v>
      </c>
      <c r="AU1116" s="240" t="s">
        <v>86</v>
      </c>
      <c r="AY1116" s="18" t="s">
        <v>181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8" t="s">
        <v>84</v>
      </c>
      <c r="BK1116" s="241">
        <f>ROUND(I1116*H1116,2)</f>
        <v>0</v>
      </c>
      <c r="BL1116" s="18" t="s">
        <v>278</v>
      </c>
      <c r="BM1116" s="240" t="s">
        <v>1481</v>
      </c>
    </row>
    <row r="1117" s="14" customFormat="1">
      <c r="A1117" s="14"/>
      <c r="B1117" s="254"/>
      <c r="C1117" s="255"/>
      <c r="D1117" s="244" t="s">
        <v>189</v>
      </c>
      <c r="E1117" s="256" t="s">
        <v>1</v>
      </c>
      <c r="F1117" s="257" t="s">
        <v>1460</v>
      </c>
      <c r="G1117" s="255"/>
      <c r="H1117" s="256" t="s">
        <v>1</v>
      </c>
      <c r="I1117" s="258"/>
      <c r="J1117" s="255"/>
      <c r="K1117" s="255"/>
      <c r="L1117" s="259"/>
      <c r="M1117" s="260"/>
      <c r="N1117" s="261"/>
      <c r="O1117" s="261"/>
      <c r="P1117" s="261"/>
      <c r="Q1117" s="261"/>
      <c r="R1117" s="261"/>
      <c r="S1117" s="261"/>
      <c r="T1117" s="26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3" t="s">
        <v>189</v>
      </c>
      <c r="AU1117" s="263" t="s">
        <v>86</v>
      </c>
      <c r="AV1117" s="14" t="s">
        <v>84</v>
      </c>
      <c r="AW1117" s="14" t="s">
        <v>33</v>
      </c>
      <c r="AX1117" s="14" t="s">
        <v>78</v>
      </c>
      <c r="AY1117" s="263" t="s">
        <v>181</v>
      </c>
    </row>
    <row r="1118" s="13" customFormat="1">
      <c r="A1118" s="13"/>
      <c r="B1118" s="242"/>
      <c r="C1118" s="243"/>
      <c r="D1118" s="244" t="s">
        <v>189</v>
      </c>
      <c r="E1118" s="245" t="s">
        <v>1</v>
      </c>
      <c r="F1118" s="246" t="s">
        <v>1482</v>
      </c>
      <c r="G1118" s="243"/>
      <c r="H1118" s="247">
        <v>29.802</v>
      </c>
      <c r="I1118" s="248"/>
      <c r="J1118" s="243"/>
      <c r="K1118" s="243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3" t="s">
        <v>189</v>
      </c>
      <c r="AU1118" s="253" t="s">
        <v>86</v>
      </c>
      <c r="AV1118" s="13" t="s">
        <v>86</v>
      </c>
      <c r="AW1118" s="13" t="s">
        <v>33</v>
      </c>
      <c r="AX1118" s="13" t="s">
        <v>84</v>
      </c>
      <c r="AY1118" s="253" t="s">
        <v>181</v>
      </c>
    </row>
    <row r="1119" s="2" customFormat="1" ht="16.5" customHeight="1">
      <c r="A1119" s="39"/>
      <c r="B1119" s="40"/>
      <c r="C1119" s="275" t="s">
        <v>1483</v>
      </c>
      <c r="D1119" s="275" t="s">
        <v>363</v>
      </c>
      <c r="E1119" s="276" t="s">
        <v>1468</v>
      </c>
      <c r="F1119" s="277" t="s">
        <v>1469</v>
      </c>
      <c r="G1119" s="278" t="s">
        <v>193</v>
      </c>
      <c r="H1119" s="279">
        <v>0.157</v>
      </c>
      <c r="I1119" s="280"/>
      <c r="J1119" s="281">
        <f>ROUND(I1119*H1119,2)</f>
        <v>0</v>
      </c>
      <c r="K1119" s="282"/>
      <c r="L1119" s="283"/>
      <c r="M1119" s="284" t="s">
        <v>1</v>
      </c>
      <c r="N1119" s="285" t="s">
        <v>43</v>
      </c>
      <c r="O1119" s="92"/>
      <c r="P1119" s="238">
        <f>O1119*H1119</f>
        <v>0</v>
      </c>
      <c r="Q1119" s="238">
        <v>0.55000000000000004</v>
      </c>
      <c r="R1119" s="238">
        <f>Q1119*H1119</f>
        <v>0.08635000000000001</v>
      </c>
      <c r="S1119" s="238">
        <v>0</v>
      </c>
      <c r="T1119" s="239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0" t="s">
        <v>369</v>
      </c>
      <c r="AT1119" s="240" t="s">
        <v>363</v>
      </c>
      <c r="AU1119" s="240" t="s">
        <v>86</v>
      </c>
      <c r="AY1119" s="18" t="s">
        <v>181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8" t="s">
        <v>84</v>
      </c>
      <c r="BK1119" s="241">
        <f>ROUND(I1119*H1119,2)</f>
        <v>0</v>
      </c>
      <c r="BL1119" s="18" t="s">
        <v>278</v>
      </c>
      <c r="BM1119" s="240" t="s">
        <v>1484</v>
      </c>
    </row>
    <row r="1120" s="14" customFormat="1">
      <c r="A1120" s="14"/>
      <c r="B1120" s="254"/>
      <c r="C1120" s="255"/>
      <c r="D1120" s="244" t="s">
        <v>189</v>
      </c>
      <c r="E1120" s="256" t="s">
        <v>1</v>
      </c>
      <c r="F1120" s="257" t="s">
        <v>1471</v>
      </c>
      <c r="G1120" s="255"/>
      <c r="H1120" s="256" t="s">
        <v>1</v>
      </c>
      <c r="I1120" s="258"/>
      <c r="J1120" s="255"/>
      <c r="K1120" s="255"/>
      <c r="L1120" s="259"/>
      <c r="M1120" s="260"/>
      <c r="N1120" s="261"/>
      <c r="O1120" s="261"/>
      <c r="P1120" s="261"/>
      <c r="Q1120" s="261"/>
      <c r="R1120" s="261"/>
      <c r="S1120" s="261"/>
      <c r="T1120" s="26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3" t="s">
        <v>189</v>
      </c>
      <c r="AU1120" s="263" t="s">
        <v>86</v>
      </c>
      <c r="AV1120" s="14" t="s">
        <v>84</v>
      </c>
      <c r="AW1120" s="14" t="s">
        <v>33</v>
      </c>
      <c r="AX1120" s="14" t="s">
        <v>78</v>
      </c>
      <c r="AY1120" s="263" t="s">
        <v>181</v>
      </c>
    </row>
    <row r="1121" s="13" customFormat="1">
      <c r="A1121" s="13"/>
      <c r="B1121" s="242"/>
      <c r="C1121" s="243"/>
      <c r="D1121" s="244" t="s">
        <v>189</v>
      </c>
      <c r="E1121" s="245" t="s">
        <v>1</v>
      </c>
      <c r="F1121" s="246" t="s">
        <v>1485</v>
      </c>
      <c r="G1121" s="243"/>
      <c r="H1121" s="247">
        <v>0.157</v>
      </c>
      <c r="I1121" s="248"/>
      <c r="J1121" s="243"/>
      <c r="K1121" s="243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3" t="s">
        <v>189</v>
      </c>
      <c r="AU1121" s="253" t="s">
        <v>86</v>
      </c>
      <c r="AV1121" s="13" t="s">
        <v>86</v>
      </c>
      <c r="AW1121" s="13" t="s">
        <v>33</v>
      </c>
      <c r="AX1121" s="13" t="s">
        <v>84</v>
      </c>
      <c r="AY1121" s="253" t="s">
        <v>181</v>
      </c>
    </row>
    <row r="1122" s="2" customFormat="1" ht="16.5" customHeight="1">
      <c r="A1122" s="39"/>
      <c r="B1122" s="40"/>
      <c r="C1122" s="228" t="s">
        <v>1486</v>
      </c>
      <c r="D1122" s="228" t="s">
        <v>183</v>
      </c>
      <c r="E1122" s="229" t="s">
        <v>1487</v>
      </c>
      <c r="F1122" s="230" t="s">
        <v>1488</v>
      </c>
      <c r="G1122" s="231" t="s">
        <v>186</v>
      </c>
      <c r="H1122" s="232">
        <v>116.563</v>
      </c>
      <c r="I1122" s="233"/>
      <c r="J1122" s="234">
        <f>ROUND(I1122*H1122,2)</f>
        <v>0</v>
      </c>
      <c r="K1122" s="235"/>
      <c r="L1122" s="45"/>
      <c r="M1122" s="236" t="s">
        <v>1</v>
      </c>
      <c r="N1122" s="237" t="s">
        <v>43</v>
      </c>
      <c r="O1122" s="92"/>
      <c r="P1122" s="238">
        <f>O1122*H1122</f>
        <v>0</v>
      </c>
      <c r="Q1122" s="238">
        <v>0</v>
      </c>
      <c r="R1122" s="238">
        <f>Q1122*H1122</f>
        <v>0</v>
      </c>
      <c r="S1122" s="238">
        <v>0</v>
      </c>
      <c r="T1122" s="239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0" t="s">
        <v>278</v>
      </c>
      <c r="AT1122" s="240" t="s">
        <v>183</v>
      </c>
      <c r="AU1122" s="240" t="s">
        <v>86</v>
      </c>
      <c r="AY1122" s="18" t="s">
        <v>181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84</v>
      </c>
      <c r="BK1122" s="241">
        <f>ROUND(I1122*H1122,2)</f>
        <v>0</v>
      </c>
      <c r="BL1122" s="18" t="s">
        <v>278</v>
      </c>
      <c r="BM1122" s="240" t="s">
        <v>1489</v>
      </c>
    </row>
    <row r="1123" s="14" customFormat="1">
      <c r="A1123" s="14"/>
      <c r="B1123" s="254"/>
      <c r="C1123" s="255"/>
      <c r="D1123" s="244" t="s">
        <v>189</v>
      </c>
      <c r="E1123" s="256" t="s">
        <v>1</v>
      </c>
      <c r="F1123" s="257" t="s">
        <v>1441</v>
      </c>
      <c r="G1123" s="255"/>
      <c r="H1123" s="256" t="s">
        <v>1</v>
      </c>
      <c r="I1123" s="258"/>
      <c r="J1123" s="255"/>
      <c r="K1123" s="255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189</v>
      </c>
      <c r="AU1123" s="263" t="s">
        <v>86</v>
      </c>
      <c r="AV1123" s="14" t="s">
        <v>84</v>
      </c>
      <c r="AW1123" s="14" t="s">
        <v>33</v>
      </c>
      <c r="AX1123" s="14" t="s">
        <v>78</v>
      </c>
      <c r="AY1123" s="263" t="s">
        <v>181</v>
      </c>
    </row>
    <row r="1124" s="13" customFormat="1">
      <c r="A1124" s="13"/>
      <c r="B1124" s="242"/>
      <c r="C1124" s="243"/>
      <c r="D1124" s="244" t="s">
        <v>189</v>
      </c>
      <c r="E1124" s="245" t="s">
        <v>1</v>
      </c>
      <c r="F1124" s="246" t="s">
        <v>544</v>
      </c>
      <c r="G1124" s="243"/>
      <c r="H1124" s="247">
        <v>43.344000000000001</v>
      </c>
      <c r="I1124" s="248"/>
      <c r="J1124" s="243"/>
      <c r="K1124" s="243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3" t="s">
        <v>189</v>
      </c>
      <c r="AU1124" s="253" t="s">
        <v>86</v>
      </c>
      <c r="AV1124" s="13" t="s">
        <v>86</v>
      </c>
      <c r="AW1124" s="13" t="s">
        <v>33</v>
      </c>
      <c r="AX1124" s="13" t="s">
        <v>78</v>
      </c>
      <c r="AY1124" s="253" t="s">
        <v>181</v>
      </c>
    </row>
    <row r="1125" s="13" customFormat="1">
      <c r="A1125" s="13"/>
      <c r="B1125" s="242"/>
      <c r="C1125" s="243"/>
      <c r="D1125" s="244" t="s">
        <v>189</v>
      </c>
      <c r="E1125" s="245" t="s">
        <v>1</v>
      </c>
      <c r="F1125" s="246" t="s">
        <v>1442</v>
      </c>
      <c r="G1125" s="243"/>
      <c r="H1125" s="247">
        <v>4.2030000000000003</v>
      </c>
      <c r="I1125" s="248"/>
      <c r="J1125" s="243"/>
      <c r="K1125" s="243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3" t="s">
        <v>189</v>
      </c>
      <c r="AU1125" s="253" t="s">
        <v>86</v>
      </c>
      <c r="AV1125" s="13" t="s">
        <v>86</v>
      </c>
      <c r="AW1125" s="13" t="s">
        <v>33</v>
      </c>
      <c r="AX1125" s="13" t="s">
        <v>78</v>
      </c>
      <c r="AY1125" s="253" t="s">
        <v>181</v>
      </c>
    </row>
    <row r="1126" s="13" customFormat="1">
      <c r="A1126" s="13"/>
      <c r="B1126" s="242"/>
      <c r="C1126" s="243"/>
      <c r="D1126" s="244" t="s">
        <v>189</v>
      </c>
      <c r="E1126" s="245" t="s">
        <v>1</v>
      </c>
      <c r="F1126" s="246" t="s">
        <v>545</v>
      </c>
      <c r="G1126" s="243"/>
      <c r="H1126" s="247">
        <v>30.667999999999999</v>
      </c>
      <c r="I1126" s="248"/>
      <c r="J1126" s="243"/>
      <c r="K1126" s="243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3" t="s">
        <v>189</v>
      </c>
      <c r="AU1126" s="253" t="s">
        <v>86</v>
      </c>
      <c r="AV1126" s="13" t="s">
        <v>86</v>
      </c>
      <c r="AW1126" s="13" t="s">
        <v>33</v>
      </c>
      <c r="AX1126" s="13" t="s">
        <v>78</v>
      </c>
      <c r="AY1126" s="253" t="s">
        <v>181</v>
      </c>
    </row>
    <row r="1127" s="13" customFormat="1">
      <c r="A1127" s="13"/>
      <c r="B1127" s="242"/>
      <c r="C1127" s="243"/>
      <c r="D1127" s="244" t="s">
        <v>189</v>
      </c>
      <c r="E1127" s="245" t="s">
        <v>1</v>
      </c>
      <c r="F1127" s="246" t="s">
        <v>1443</v>
      </c>
      <c r="G1127" s="243"/>
      <c r="H1127" s="247">
        <v>4.4269999999999996</v>
      </c>
      <c r="I1127" s="248"/>
      <c r="J1127" s="243"/>
      <c r="K1127" s="243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3" t="s">
        <v>189</v>
      </c>
      <c r="AU1127" s="253" t="s">
        <v>86</v>
      </c>
      <c r="AV1127" s="13" t="s">
        <v>86</v>
      </c>
      <c r="AW1127" s="13" t="s">
        <v>33</v>
      </c>
      <c r="AX1127" s="13" t="s">
        <v>78</v>
      </c>
      <c r="AY1127" s="253" t="s">
        <v>181</v>
      </c>
    </row>
    <row r="1128" s="13" customFormat="1">
      <c r="A1128" s="13"/>
      <c r="B1128" s="242"/>
      <c r="C1128" s="243"/>
      <c r="D1128" s="244" t="s">
        <v>189</v>
      </c>
      <c r="E1128" s="245" t="s">
        <v>1</v>
      </c>
      <c r="F1128" s="246" t="s">
        <v>546</v>
      </c>
      <c r="G1128" s="243"/>
      <c r="H1128" s="247">
        <v>30.347999999999999</v>
      </c>
      <c r="I1128" s="248"/>
      <c r="J1128" s="243"/>
      <c r="K1128" s="243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3" t="s">
        <v>189</v>
      </c>
      <c r="AU1128" s="253" t="s">
        <v>86</v>
      </c>
      <c r="AV1128" s="13" t="s">
        <v>86</v>
      </c>
      <c r="AW1128" s="13" t="s">
        <v>33</v>
      </c>
      <c r="AX1128" s="13" t="s">
        <v>78</v>
      </c>
      <c r="AY1128" s="253" t="s">
        <v>181</v>
      </c>
    </row>
    <row r="1129" s="13" customFormat="1">
      <c r="A1129" s="13"/>
      <c r="B1129" s="242"/>
      <c r="C1129" s="243"/>
      <c r="D1129" s="244" t="s">
        <v>189</v>
      </c>
      <c r="E1129" s="245" t="s">
        <v>1</v>
      </c>
      <c r="F1129" s="246" t="s">
        <v>1445</v>
      </c>
      <c r="G1129" s="243"/>
      <c r="H1129" s="247">
        <v>3.573</v>
      </c>
      <c r="I1129" s="248"/>
      <c r="J1129" s="243"/>
      <c r="K1129" s="243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3" t="s">
        <v>189</v>
      </c>
      <c r="AU1129" s="253" t="s">
        <v>86</v>
      </c>
      <c r="AV1129" s="13" t="s">
        <v>86</v>
      </c>
      <c r="AW1129" s="13" t="s">
        <v>33</v>
      </c>
      <c r="AX1129" s="13" t="s">
        <v>78</v>
      </c>
      <c r="AY1129" s="253" t="s">
        <v>181</v>
      </c>
    </row>
    <row r="1130" s="15" customFormat="1">
      <c r="A1130" s="15"/>
      <c r="B1130" s="264"/>
      <c r="C1130" s="265"/>
      <c r="D1130" s="244" t="s">
        <v>189</v>
      </c>
      <c r="E1130" s="266" t="s">
        <v>1</v>
      </c>
      <c r="F1130" s="267" t="s">
        <v>206</v>
      </c>
      <c r="G1130" s="265"/>
      <c r="H1130" s="268">
        <v>116.563</v>
      </c>
      <c r="I1130" s="269"/>
      <c r="J1130" s="265"/>
      <c r="K1130" s="265"/>
      <c r="L1130" s="270"/>
      <c r="M1130" s="271"/>
      <c r="N1130" s="272"/>
      <c r="O1130" s="272"/>
      <c r="P1130" s="272"/>
      <c r="Q1130" s="272"/>
      <c r="R1130" s="272"/>
      <c r="S1130" s="272"/>
      <c r="T1130" s="273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74" t="s">
        <v>189</v>
      </c>
      <c r="AU1130" s="274" t="s">
        <v>86</v>
      </c>
      <c r="AV1130" s="15" t="s">
        <v>187</v>
      </c>
      <c r="AW1130" s="15" t="s">
        <v>33</v>
      </c>
      <c r="AX1130" s="15" t="s">
        <v>84</v>
      </c>
      <c r="AY1130" s="274" t="s">
        <v>181</v>
      </c>
    </row>
    <row r="1131" s="2" customFormat="1" ht="24.15" customHeight="1">
      <c r="A1131" s="39"/>
      <c r="B1131" s="40"/>
      <c r="C1131" s="275" t="s">
        <v>1490</v>
      </c>
      <c r="D1131" s="275" t="s">
        <v>363</v>
      </c>
      <c r="E1131" s="276" t="s">
        <v>1491</v>
      </c>
      <c r="F1131" s="277" t="s">
        <v>1492</v>
      </c>
      <c r="G1131" s="278" t="s">
        <v>186</v>
      </c>
      <c r="H1131" s="279">
        <v>129.50100000000001</v>
      </c>
      <c r="I1131" s="280"/>
      <c r="J1131" s="281">
        <f>ROUND(I1131*H1131,2)</f>
        <v>0</v>
      </c>
      <c r="K1131" s="282"/>
      <c r="L1131" s="283"/>
      <c r="M1131" s="284" t="s">
        <v>1</v>
      </c>
      <c r="N1131" s="285" t="s">
        <v>43</v>
      </c>
      <c r="O1131" s="92"/>
      <c r="P1131" s="238">
        <f>O1131*H1131</f>
        <v>0</v>
      </c>
      <c r="Q1131" s="238">
        <v>0.00014999999999999999</v>
      </c>
      <c r="R1131" s="238">
        <f>Q1131*H1131</f>
        <v>0.019425149999999999</v>
      </c>
      <c r="S1131" s="238">
        <v>0</v>
      </c>
      <c r="T1131" s="239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40" t="s">
        <v>369</v>
      </c>
      <c r="AT1131" s="240" t="s">
        <v>363</v>
      </c>
      <c r="AU1131" s="240" t="s">
        <v>86</v>
      </c>
      <c r="AY1131" s="18" t="s">
        <v>181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8" t="s">
        <v>84</v>
      </c>
      <c r="BK1131" s="241">
        <f>ROUND(I1131*H1131,2)</f>
        <v>0</v>
      </c>
      <c r="BL1131" s="18" t="s">
        <v>278</v>
      </c>
      <c r="BM1131" s="240" t="s">
        <v>1493</v>
      </c>
    </row>
    <row r="1132" s="13" customFormat="1">
      <c r="A1132" s="13"/>
      <c r="B1132" s="242"/>
      <c r="C1132" s="243"/>
      <c r="D1132" s="244" t="s">
        <v>189</v>
      </c>
      <c r="E1132" s="245" t="s">
        <v>1</v>
      </c>
      <c r="F1132" s="246" t="s">
        <v>1494</v>
      </c>
      <c r="G1132" s="243"/>
      <c r="H1132" s="247">
        <v>129.50100000000001</v>
      </c>
      <c r="I1132" s="248"/>
      <c r="J1132" s="243"/>
      <c r="K1132" s="243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3" t="s">
        <v>189</v>
      </c>
      <c r="AU1132" s="253" t="s">
        <v>86</v>
      </c>
      <c r="AV1132" s="13" t="s">
        <v>86</v>
      </c>
      <c r="AW1132" s="13" t="s">
        <v>33</v>
      </c>
      <c r="AX1132" s="13" t="s">
        <v>84</v>
      </c>
      <c r="AY1132" s="253" t="s">
        <v>181</v>
      </c>
    </row>
    <row r="1133" s="2" customFormat="1" ht="16.5" customHeight="1">
      <c r="A1133" s="39"/>
      <c r="B1133" s="40"/>
      <c r="C1133" s="228" t="s">
        <v>1495</v>
      </c>
      <c r="D1133" s="228" t="s">
        <v>183</v>
      </c>
      <c r="E1133" s="229" t="s">
        <v>1496</v>
      </c>
      <c r="F1133" s="230" t="s">
        <v>1497</v>
      </c>
      <c r="G1133" s="231" t="s">
        <v>186</v>
      </c>
      <c r="H1133" s="232">
        <v>14.191000000000001</v>
      </c>
      <c r="I1133" s="233"/>
      <c r="J1133" s="234">
        <f>ROUND(I1133*H1133,2)</f>
        <v>0</v>
      </c>
      <c r="K1133" s="235"/>
      <c r="L1133" s="45"/>
      <c r="M1133" s="236" t="s">
        <v>1</v>
      </c>
      <c r="N1133" s="237" t="s">
        <v>43</v>
      </c>
      <c r="O1133" s="92"/>
      <c r="P1133" s="238">
        <f>O1133*H1133</f>
        <v>0</v>
      </c>
      <c r="Q1133" s="238">
        <v>0</v>
      </c>
      <c r="R1133" s="238">
        <f>Q1133*H1133</f>
        <v>0</v>
      </c>
      <c r="S1133" s="238">
        <v>0</v>
      </c>
      <c r="T1133" s="239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40" t="s">
        <v>278</v>
      </c>
      <c r="AT1133" s="240" t="s">
        <v>183</v>
      </c>
      <c r="AU1133" s="240" t="s">
        <v>86</v>
      </c>
      <c r="AY1133" s="18" t="s">
        <v>181</v>
      </c>
      <c r="BE1133" s="241">
        <f>IF(N1133="základní",J1133,0)</f>
        <v>0</v>
      </c>
      <c r="BF1133" s="241">
        <f>IF(N1133="snížená",J1133,0)</f>
        <v>0</v>
      </c>
      <c r="BG1133" s="241">
        <f>IF(N1133="zákl. přenesená",J1133,0)</f>
        <v>0</v>
      </c>
      <c r="BH1133" s="241">
        <f>IF(N1133="sníž. přenesená",J1133,0)</f>
        <v>0</v>
      </c>
      <c r="BI1133" s="241">
        <f>IF(N1133="nulová",J1133,0)</f>
        <v>0</v>
      </c>
      <c r="BJ1133" s="18" t="s">
        <v>84</v>
      </c>
      <c r="BK1133" s="241">
        <f>ROUND(I1133*H1133,2)</f>
        <v>0</v>
      </c>
      <c r="BL1133" s="18" t="s">
        <v>278</v>
      </c>
      <c r="BM1133" s="240" t="s">
        <v>1498</v>
      </c>
    </row>
    <row r="1134" s="13" customFormat="1">
      <c r="A1134" s="13"/>
      <c r="B1134" s="242"/>
      <c r="C1134" s="243"/>
      <c r="D1134" s="244" t="s">
        <v>189</v>
      </c>
      <c r="E1134" s="245" t="s">
        <v>1</v>
      </c>
      <c r="F1134" s="246" t="s">
        <v>1499</v>
      </c>
      <c r="G1134" s="243"/>
      <c r="H1134" s="247">
        <v>14.191000000000001</v>
      </c>
      <c r="I1134" s="248"/>
      <c r="J1134" s="243"/>
      <c r="K1134" s="243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3" t="s">
        <v>189</v>
      </c>
      <c r="AU1134" s="253" t="s">
        <v>86</v>
      </c>
      <c r="AV1134" s="13" t="s">
        <v>86</v>
      </c>
      <c r="AW1134" s="13" t="s">
        <v>33</v>
      </c>
      <c r="AX1134" s="13" t="s">
        <v>84</v>
      </c>
      <c r="AY1134" s="253" t="s">
        <v>181</v>
      </c>
    </row>
    <row r="1135" s="2" customFormat="1" ht="24.15" customHeight="1">
      <c r="A1135" s="39"/>
      <c r="B1135" s="40"/>
      <c r="C1135" s="275" t="s">
        <v>1500</v>
      </c>
      <c r="D1135" s="275" t="s">
        <v>363</v>
      </c>
      <c r="E1135" s="276" t="s">
        <v>1447</v>
      </c>
      <c r="F1135" s="277" t="s">
        <v>1448</v>
      </c>
      <c r="G1135" s="278" t="s">
        <v>193</v>
      </c>
      <c r="H1135" s="279">
        <v>0.30499999999999999</v>
      </c>
      <c r="I1135" s="280"/>
      <c r="J1135" s="281">
        <f>ROUND(I1135*H1135,2)</f>
        <v>0</v>
      </c>
      <c r="K1135" s="282"/>
      <c r="L1135" s="283"/>
      <c r="M1135" s="284" t="s">
        <v>1</v>
      </c>
      <c r="N1135" s="285" t="s">
        <v>43</v>
      </c>
      <c r="O1135" s="92"/>
      <c r="P1135" s="238">
        <f>O1135*H1135</f>
        <v>0</v>
      </c>
      <c r="Q1135" s="238">
        <v>0.55000000000000004</v>
      </c>
      <c r="R1135" s="238">
        <f>Q1135*H1135</f>
        <v>0.16775000000000001</v>
      </c>
      <c r="S1135" s="238">
        <v>0</v>
      </c>
      <c r="T1135" s="239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40" t="s">
        <v>369</v>
      </c>
      <c r="AT1135" s="240" t="s">
        <v>363</v>
      </c>
      <c r="AU1135" s="240" t="s">
        <v>86</v>
      </c>
      <c r="AY1135" s="18" t="s">
        <v>181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8" t="s">
        <v>84</v>
      </c>
      <c r="BK1135" s="241">
        <f>ROUND(I1135*H1135,2)</f>
        <v>0</v>
      </c>
      <c r="BL1135" s="18" t="s">
        <v>278</v>
      </c>
      <c r="BM1135" s="240" t="s">
        <v>1501</v>
      </c>
    </row>
    <row r="1136" s="13" customFormat="1">
      <c r="A1136" s="13"/>
      <c r="B1136" s="242"/>
      <c r="C1136" s="243"/>
      <c r="D1136" s="244" t="s">
        <v>189</v>
      </c>
      <c r="E1136" s="245" t="s">
        <v>1</v>
      </c>
      <c r="F1136" s="246" t="s">
        <v>1502</v>
      </c>
      <c r="G1136" s="243"/>
      <c r="H1136" s="247">
        <v>0.30499999999999999</v>
      </c>
      <c r="I1136" s="248"/>
      <c r="J1136" s="243"/>
      <c r="K1136" s="243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3" t="s">
        <v>189</v>
      </c>
      <c r="AU1136" s="253" t="s">
        <v>86</v>
      </c>
      <c r="AV1136" s="13" t="s">
        <v>86</v>
      </c>
      <c r="AW1136" s="13" t="s">
        <v>33</v>
      </c>
      <c r="AX1136" s="13" t="s">
        <v>84</v>
      </c>
      <c r="AY1136" s="253" t="s">
        <v>181</v>
      </c>
    </row>
    <row r="1137" s="2" customFormat="1" ht="21.75" customHeight="1">
      <c r="A1137" s="39"/>
      <c r="B1137" s="40"/>
      <c r="C1137" s="228" t="s">
        <v>1503</v>
      </c>
      <c r="D1137" s="228" t="s">
        <v>183</v>
      </c>
      <c r="E1137" s="229" t="s">
        <v>1504</v>
      </c>
      <c r="F1137" s="230" t="s">
        <v>1505</v>
      </c>
      <c r="G1137" s="231" t="s">
        <v>186</v>
      </c>
      <c r="H1137" s="232">
        <v>2.52</v>
      </c>
      <c r="I1137" s="233"/>
      <c r="J1137" s="234">
        <f>ROUND(I1137*H1137,2)</f>
        <v>0</v>
      </c>
      <c r="K1137" s="235"/>
      <c r="L1137" s="45"/>
      <c r="M1137" s="236" t="s">
        <v>1</v>
      </c>
      <c r="N1137" s="237" t="s">
        <v>43</v>
      </c>
      <c r="O1137" s="92"/>
      <c r="P1137" s="238">
        <f>O1137*H1137</f>
        <v>0</v>
      </c>
      <c r="Q1137" s="238">
        <v>0.00025000000000000001</v>
      </c>
      <c r="R1137" s="238">
        <f>Q1137*H1137</f>
        <v>0.00063000000000000003</v>
      </c>
      <c r="S1137" s="238">
        <v>0</v>
      </c>
      <c r="T1137" s="239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40" t="s">
        <v>278</v>
      </c>
      <c r="AT1137" s="240" t="s">
        <v>183</v>
      </c>
      <c r="AU1137" s="240" t="s">
        <v>86</v>
      </c>
      <c r="AY1137" s="18" t="s">
        <v>181</v>
      </c>
      <c r="BE1137" s="241">
        <f>IF(N1137="základní",J1137,0)</f>
        <v>0</v>
      </c>
      <c r="BF1137" s="241">
        <f>IF(N1137="snížená",J1137,0)</f>
        <v>0</v>
      </c>
      <c r="BG1137" s="241">
        <f>IF(N1137="zákl. přenesená",J1137,0)</f>
        <v>0</v>
      </c>
      <c r="BH1137" s="241">
        <f>IF(N1137="sníž. přenesená",J1137,0)</f>
        <v>0</v>
      </c>
      <c r="BI1137" s="241">
        <f>IF(N1137="nulová",J1137,0)</f>
        <v>0</v>
      </c>
      <c r="BJ1137" s="18" t="s">
        <v>84</v>
      </c>
      <c r="BK1137" s="241">
        <f>ROUND(I1137*H1137,2)</f>
        <v>0</v>
      </c>
      <c r="BL1137" s="18" t="s">
        <v>278</v>
      </c>
      <c r="BM1137" s="240" t="s">
        <v>1506</v>
      </c>
    </row>
    <row r="1138" s="14" customFormat="1">
      <c r="A1138" s="14"/>
      <c r="B1138" s="254"/>
      <c r="C1138" s="255"/>
      <c r="D1138" s="244" t="s">
        <v>189</v>
      </c>
      <c r="E1138" s="256" t="s">
        <v>1</v>
      </c>
      <c r="F1138" s="257" t="s">
        <v>1507</v>
      </c>
      <c r="G1138" s="255"/>
      <c r="H1138" s="256" t="s">
        <v>1</v>
      </c>
      <c r="I1138" s="258"/>
      <c r="J1138" s="255"/>
      <c r="K1138" s="255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3" t="s">
        <v>189</v>
      </c>
      <c r="AU1138" s="263" t="s">
        <v>86</v>
      </c>
      <c r="AV1138" s="14" t="s">
        <v>84</v>
      </c>
      <c r="AW1138" s="14" t="s">
        <v>33</v>
      </c>
      <c r="AX1138" s="14" t="s">
        <v>78</v>
      </c>
      <c r="AY1138" s="263" t="s">
        <v>181</v>
      </c>
    </row>
    <row r="1139" s="13" customFormat="1">
      <c r="A1139" s="13"/>
      <c r="B1139" s="242"/>
      <c r="C1139" s="243"/>
      <c r="D1139" s="244" t="s">
        <v>189</v>
      </c>
      <c r="E1139" s="245" t="s">
        <v>1</v>
      </c>
      <c r="F1139" s="246" t="s">
        <v>1508</v>
      </c>
      <c r="G1139" s="243"/>
      <c r="H1139" s="247">
        <v>2.52</v>
      </c>
      <c r="I1139" s="248"/>
      <c r="J1139" s="243"/>
      <c r="K1139" s="243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3" t="s">
        <v>189</v>
      </c>
      <c r="AU1139" s="253" t="s">
        <v>86</v>
      </c>
      <c r="AV1139" s="13" t="s">
        <v>86</v>
      </c>
      <c r="AW1139" s="13" t="s">
        <v>33</v>
      </c>
      <c r="AX1139" s="13" t="s">
        <v>84</v>
      </c>
      <c r="AY1139" s="253" t="s">
        <v>181</v>
      </c>
    </row>
    <row r="1140" s="2" customFormat="1" ht="16.5" customHeight="1">
      <c r="A1140" s="39"/>
      <c r="B1140" s="40"/>
      <c r="C1140" s="275" t="s">
        <v>1509</v>
      </c>
      <c r="D1140" s="275" t="s">
        <v>363</v>
      </c>
      <c r="E1140" s="276" t="s">
        <v>1510</v>
      </c>
      <c r="F1140" s="277" t="s">
        <v>1511</v>
      </c>
      <c r="G1140" s="278" t="s">
        <v>186</v>
      </c>
      <c r="H1140" s="279">
        <v>2.52</v>
      </c>
      <c r="I1140" s="280"/>
      <c r="J1140" s="281">
        <f>ROUND(I1140*H1140,2)</f>
        <v>0</v>
      </c>
      <c r="K1140" s="282"/>
      <c r="L1140" s="283"/>
      <c r="M1140" s="284" t="s">
        <v>1</v>
      </c>
      <c r="N1140" s="285" t="s">
        <v>43</v>
      </c>
      <c r="O1140" s="92"/>
      <c r="P1140" s="238">
        <f>O1140*H1140</f>
        <v>0</v>
      </c>
      <c r="Q1140" s="238">
        <v>0.037499999999999999</v>
      </c>
      <c r="R1140" s="238">
        <f>Q1140*H1140</f>
        <v>0.094500000000000001</v>
      </c>
      <c r="S1140" s="238">
        <v>0</v>
      </c>
      <c r="T1140" s="239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40" t="s">
        <v>369</v>
      </c>
      <c r="AT1140" s="240" t="s">
        <v>363</v>
      </c>
      <c r="AU1140" s="240" t="s">
        <v>86</v>
      </c>
      <c r="AY1140" s="18" t="s">
        <v>181</v>
      </c>
      <c r="BE1140" s="241">
        <f>IF(N1140="základní",J1140,0)</f>
        <v>0</v>
      </c>
      <c r="BF1140" s="241">
        <f>IF(N1140="snížená",J1140,0)</f>
        <v>0</v>
      </c>
      <c r="BG1140" s="241">
        <f>IF(N1140="zákl. přenesená",J1140,0)</f>
        <v>0</v>
      </c>
      <c r="BH1140" s="241">
        <f>IF(N1140="sníž. přenesená",J1140,0)</f>
        <v>0</v>
      </c>
      <c r="BI1140" s="241">
        <f>IF(N1140="nulová",J1140,0)</f>
        <v>0</v>
      </c>
      <c r="BJ1140" s="18" t="s">
        <v>84</v>
      </c>
      <c r="BK1140" s="241">
        <f>ROUND(I1140*H1140,2)</f>
        <v>0</v>
      </c>
      <c r="BL1140" s="18" t="s">
        <v>278</v>
      </c>
      <c r="BM1140" s="240" t="s">
        <v>1512</v>
      </c>
    </row>
    <row r="1141" s="14" customFormat="1">
      <c r="A1141" s="14"/>
      <c r="B1141" s="254"/>
      <c r="C1141" s="255"/>
      <c r="D1141" s="244" t="s">
        <v>189</v>
      </c>
      <c r="E1141" s="256" t="s">
        <v>1</v>
      </c>
      <c r="F1141" s="257" t="s">
        <v>1507</v>
      </c>
      <c r="G1141" s="255"/>
      <c r="H1141" s="256" t="s">
        <v>1</v>
      </c>
      <c r="I1141" s="258"/>
      <c r="J1141" s="255"/>
      <c r="K1141" s="255"/>
      <c r="L1141" s="259"/>
      <c r="M1141" s="260"/>
      <c r="N1141" s="261"/>
      <c r="O1141" s="261"/>
      <c r="P1141" s="261"/>
      <c r="Q1141" s="261"/>
      <c r="R1141" s="261"/>
      <c r="S1141" s="261"/>
      <c r="T1141" s="26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3" t="s">
        <v>189</v>
      </c>
      <c r="AU1141" s="263" t="s">
        <v>86</v>
      </c>
      <c r="AV1141" s="14" t="s">
        <v>84</v>
      </c>
      <c r="AW1141" s="14" t="s">
        <v>33</v>
      </c>
      <c r="AX1141" s="14" t="s">
        <v>78</v>
      </c>
      <c r="AY1141" s="263" t="s">
        <v>181</v>
      </c>
    </row>
    <row r="1142" s="13" customFormat="1">
      <c r="A1142" s="13"/>
      <c r="B1142" s="242"/>
      <c r="C1142" s="243"/>
      <c r="D1142" s="244" t="s">
        <v>189</v>
      </c>
      <c r="E1142" s="245" t="s">
        <v>1</v>
      </c>
      <c r="F1142" s="246" t="s">
        <v>1508</v>
      </c>
      <c r="G1142" s="243"/>
      <c r="H1142" s="247">
        <v>2.52</v>
      </c>
      <c r="I1142" s="248"/>
      <c r="J1142" s="243"/>
      <c r="K1142" s="243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3" t="s">
        <v>189</v>
      </c>
      <c r="AU1142" s="253" t="s">
        <v>86</v>
      </c>
      <c r="AV1142" s="13" t="s">
        <v>86</v>
      </c>
      <c r="AW1142" s="13" t="s">
        <v>33</v>
      </c>
      <c r="AX1142" s="13" t="s">
        <v>84</v>
      </c>
      <c r="AY1142" s="253" t="s">
        <v>181</v>
      </c>
    </row>
    <row r="1143" s="14" customFormat="1">
      <c r="A1143" s="14"/>
      <c r="B1143" s="254"/>
      <c r="C1143" s="255"/>
      <c r="D1143" s="244" t="s">
        <v>189</v>
      </c>
      <c r="E1143" s="256" t="s">
        <v>1</v>
      </c>
      <c r="F1143" s="257" t="s">
        <v>1513</v>
      </c>
      <c r="G1143" s="255"/>
      <c r="H1143" s="256" t="s">
        <v>1</v>
      </c>
      <c r="I1143" s="258"/>
      <c r="J1143" s="255"/>
      <c r="K1143" s="255"/>
      <c r="L1143" s="259"/>
      <c r="M1143" s="260"/>
      <c r="N1143" s="261"/>
      <c r="O1143" s="261"/>
      <c r="P1143" s="261"/>
      <c r="Q1143" s="261"/>
      <c r="R1143" s="261"/>
      <c r="S1143" s="261"/>
      <c r="T1143" s="26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3" t="s">
        <v>189</v>
      </c>
      <c r="AU1143" s="263" t="s">
        <v>86</v>
      </c>
      <c r="AV1143" s="14" t="s">
        <v>84</v>
      </c>
      <c r="AW1143" s="14" t="s">
        <v>33</v>
      </c>
      <c r="AX1143" s="14" t="s">
        <v>78</v>
      </c>
      <c r="AY1143" s="263" t="s">
        <v>181</v>
      </c>
    </row>
    <row r="1144" s="14" customFormat="1">
      <c r="A1144" s="14"/>
      <c r="B1144" s="254"/>
      <c r="C1144" s="255"/>
      <c r="D1144" s="244" t="s">
        <v>189</v>
      </c>
      <c r="E1144" s="256" t="s">
        <v>1</v>
      </c>
      <c r="F1144" s="257" t="s">
        <v>1514</v>
      </c>
      <c r="G1144" s="255"/>
      <c r="H1144" s="256" t="s">
        <v>1</v>
      </c>
      <c r="I1144" s="258"/>
      <c r="J1144" s="255"/>
      <c r="K1144" s="255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3" t="s">
        <v>189</v>
      </c>
      <c r="AU1144" s="263" t="s">
        <v>86</v>
      </c>
      <c r="AV1144" s="14" t="s">
        <v>84</v>
      </c>
      <c r="AW1144" s="14" t="s">
        <v>33</v>
      </c>
      <c r="AX1144" s="14" t="s">
        <v>78</v>
      </c>
      <c r="AY1144" s="263" t="s">
        <v>181</v>
      </c>
    </row>
    <row r="1145" s="14" customFormat="1">
      <c r="A1145" s="14"/>
      <c r="B1145" s="254"/>
      <c r="C1145" s="255"/>
      <c r="D1145" s="244" t="s">
        <v>189</v>
      </c>
      <c r="E1145" s="256" t="s">
        <v>1</v>
      </c>
      <c r="F1145" s="257" t="s">
        <v>1515</v>
      </c>
      <c r="G1145" s="255"/>
      <c r="H1145" s="256" t="s">
        <v>1</v>
      </c>
      <c r="I1145" s="258"/>
      <c r="J1145" s="255"/>
      <c r="K1145" s="255"/>
      <c r="L1145" s="259"/>
      <c r="M1145" s="260"/>
      <c r="N1145" s="261"/>
      <c r="O1145" s="261"/>
      <c r="P1145" s="261"/>
      <c r="Q1145" s="261"/>
      <c r="R1145" s="261"/>
      <c r="S1145" s="261"/>
      <c r="T1145" s="26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3" t="s">
        <v>189</v>
      </c>
      <c r="AU1145" s="263" t="s">
        <v>86</v>
      </c>
      <c r="AV1145" s="14" t="s">
        <v>84</v>
      </c>
      <c r="AW1145" s="14" t="s">
        <v>33</v>
      </c>
      <c r="AX1145" s="14" t="s">
        <v>78</v>
      </c>
      <c r="AY1145" s="263" t="s">
        <v>181</v>
      </c>
    </row>
    <row r="1146" s="14" customFormat="1">
      <c r="A1146" s="14"/>
      <c r="B1146" s="254"/>
      <c r="C1146" s="255"/>
      <c r="D1146" s="244" t="s">
        <v>189</v>
      </c>
      <c r="E1146" s="256" t="s">
        <v>1</v>
      </c>
      <c r="F1146" s="257" t="s">
        <v>1516</v>
      </c>
      <c r="G1146" s="255"/>
      <c r="H1146" s="256" t="s">
        <v>1</v>
      </c>
      <c r="I1146" s="258"/>
      <c r="J1146" s="255"/>
      <c r="K1146" s="255"/>
      <c r="L1146" s="259"/>
      <c r="M1146" s="260"/>
      <c r="N1146" s="261"/>
      <c r="O1146" s="261"/>
      <c r="P1146" s="261"/>
      <c r="Q1146" s="261"/>
      <c r="R1146" s="261"/>
      <c r="S1146" s="261"/>
      <c r="T1146" s="26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3" t="s">
        <v>189</v>
      </c>
      <c r="AU1146" s="263" t="s">
        <v>86</v>
      </c>
      <c r="AV1146" s="14" t="s">
        <v>84</v>
      </c>
      <c r="AW1146" s="14" t="s">
        <v>33</v>
      </c>
      <c r="AX1146" s="14" t="s">
        <v>78</v>
      </c>
      <c r="AY1146" s="263" t="s">
        <v>181</v>
      </c>
    </row>
    <row r="1147" s="14" customFormat="1">
      <c r="A1147" s="14"/>
      <c r="B1147" s="254"/>
      <c r="C1147" s="255"/>
      <c r="D1147" s="244" t="s">
        <v>189</v>
      </c>
      <c r="E1147" s="256" t="s">
        <v>1</v>
      </c>
      <c r="F1147" s="257" t="s">
        <v>1517</v>
      </c>
      <c r="G1147" s="255"/>
      <c r="H1147" s="256" t="s">
        <v>1</v>
      </c>
      <c r="I1147" s="258"/>
      <c r="J1147" s="255"/>
      <c r="K1147" s="255"/>
      <c r="L1147" s="259"/>
      <c r="M1147" s="260"/>
      <c r="N1147" s="261"/>
      <c r="O1147" s="261"/>
      <c r="P1147" s="261"/>
      <c r="Q1147" s="261"/>
      <c r="R1147" s="261"/>
      <c r="S1147" s="261"/>
      <c r="T1147" s="26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3" t="s">
        <v>189</v>
      </c>
      <c r="AU1147" s="263" t="s">
        <v>86</v>
      </c>
      <c r="AV1147" s="14" t="s">
        <v>84</v>
      </c>
      <c r="AW1147" s="14" t="s">
        <v>33</v>
      </c>
      <c r="AX1147" s="14" t="s">
        <v>78</v>
      </c>
      <c r="AY1147" s="263" t="s">
        <v>181</v>
      </c>
    </row>
    <row r="1148" s="2" customFormat="1" ht="24.15" customHeight="1">
      <c r="A1148" s="39"/>
      <c r="B1148" s="40"/>
      <c r="C1148" s="228" t="s">
        <v>1518</v>
      </c>
      <c r="D1148" s="228" t="s">
        <v>183</v>
      </c>
      <c r="E1148" s="229" t="s">
        <v>1519</v>
      </c>
      <c r="F1148" s="230" t="s">
        <v>1520</v>
      </c>
      <c r="G1148" s="231" t="s">
        <v>186</v>
      </c>
      <c r="H1148" s="232">
        <v>1.875</v>
      </c>
      <c r="I1148" s="233"/>
      <c r="J1148" s="234">
        <f>ROUND(I1148*H1148,2)</f>
        <v>0</v>
      </c>
      <c r="K1148" s="235"/>
      <c r="L1148" s="45"/>
      <c r="M1148" s="236" t="s">
        <v>1</v>
      </c>
      <c r="N1148" s="237" t="s">
        <v>43</v>
      </c>
      <c r="O1148" s="92"/>
      <c r="P1148" s="238">
        <f>O1148*H1148</f>
        <v>0</v>
      </c>
      <c r="Q1148" s="238">
        <v>0.00025999999999999998</v>
      </c>
      <c r="R1148" s="238">
        <f>Q1148*H1148</f>
        <v>0.00048749999999999998</v>
      </c>
      <c r="S1148" s="238">
        <v>0</v>
      </c>
      <c r="T1148" s="239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40" t="s">
        <v>278</v>
      </c>
      <c r="AT1148" s="240" t="s">
        <v>183</v>
      </c>
      <c r="AU1148" s="240" t="s">
        <v>86</v>
      </c>
      <c r="AY1148" s="18" t="s">
        <v>181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8" t="s">
        <v>84</v>
      </c>
      <c r="BK1148" s="241">
        <f>ROUND(I1148*H1148,2)</f>
        <v>0</v>
      </c>
      <c r="BL1148" s="18" t="s">
        <v>278</v>
      </c>
      <c r="BM1148" s="240" t="s">
        <v>1521</v>
      </c>
    </row>
    <row r="1149" s="14" customFormat="1">
      <c r="A1149" s="14"/>
      <c r="B1149" s="254"/>
      <c r="C1149" s="255"/>
      <c r="D1149" s="244" t="s">
        <v>189</v>
      </c>
      <c r="E1149" s="256" t="s">
        <v>1</v>
      </c>
      <c r="F1149" s="257" t="s">
        <v>1522</v>
      </c>
      <c r="G1149" s="255"/>
      <c r="H1149" s="256" t="s">
        <v>1</v>
      </c>
      <c r="I1149" s="258"/>
      <c r="J1149" s="255"/>
      <c r="K1149" s="255"/>
      <c r="L1149" s="259"/>
      <c r="M1149" s="260"/>
      <c r="N1149" s="261"/>
      <c r="O1149" s="261"/>
      <c r="P1149" s="261"/>
      <c r="Q1149" s="261"/>
      <c r="R1149" s="261"/>
      <c r="S1149" s="261"/>
      <c r="T1149" s="26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3" t="s">
        <v>189</v>
      </c>
      <c r="AU1149" s="263" t="s">
        <v>86</v>
      </c>
      <c r="AV1149" s="14" t="s">
        <v>84</v>
      </c>
      <c r="AW1149" s="14" t="s">
        <v>33</v>
      </c>
      <c r="AX1149" s="14" t="s">
        <v>78</v>
      </c>
      <c r="AY1149" s="263" t="s">
        <v>181</v>
      </c>
    </row>
    <row r="1150" s="13" customFormat="1">
      <c r="A1150" s="13"/>
      <c r="B1150" s="242"/>
      <c r="C1150" s="243"/>
      <c r="D1150" s="244" t="s">
        <v>189</v>
      </c>
      <c r="E1150" s="245" t="s">
        <v>1</v>
      </c>
      <c r="F1150" s="246" t="s">
        <v>1523</v>
      </c>
      <c r="G1150" s="243"/>
      <c r="H1150" s="247">
        <v>1.875</v>
      </c>
      <c r="I1150" s="248"/>
      <c r="J1150" s="243"/>
      <c r="K1150" s="243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3" t="s">
        <v>189</v>
      </c>
      <c r="AU1150" s="253" t="s">
        <v>86</v>
      </c>
      <c r="AV1150" s="13" t="s">
        <v>86</v>
      </c>
      <c r="AW1150" s="13" t="s">
        <v>33</v>
      </c>
      <c r="AX1150" s="13" t="s">
        <v>84</v>
      </c>
      <c r="AY1150" s="253" t="s">
        <v>181</v>
      </c>
    </row>
    <row r="1151" s="2" customFormat="1" ht="16.5" customHeight="1">
      <c r="A1151" s="39"/>
      <c r="B1151" s="40"/>
      <c r="C1151" s="275" t="s">
        <v>1524</v>
      </c>
      <c r="D1151" s="275" t="s">
        <v>363</v>
      </c>
      <c r="E1151" s="276" t="s">
        <v>1525</v>
      </c>
      <c r="F1151" s="277" t="s">
        <v>1526</v>
      </c>
      <c r="G1151" s="278" t="s">
        <v>186</v>
      </c>
      <c r="H1151" s="279">
        <v>1.875</v>
      </c>
      <c r="I1151" s="280"/>
      <c r="J1151" s="281">
        <f>ROUND(I1151*H1151,2)</f>
        <v>0</v>
      </c>
      <c r="K1151" s="282"/>
      <c r="L1151" s="283"/>
      <c r="M1151" s="284" t="s">
        <v>1</v>
      </c>
      <c r="N1151" s="285" t="s">
        <v>43</v>
      </c>
      <c r="O1151" s="92"/>
      <c r="P1151" s="238">
        <f>O1151*H1151</f>
        <v>0</v>
      </c>
      <c r="Q1151" s="238">
        <v>0.039579999999999997</v>
      </c>
      <c r="R1151" s="238">
        <f>Q1151*H1151</f>
        <v>0.074212500000000001</v>
      </c>
      <c r="S1151" s="238">
        <v>0</v>
      </c>
      <c r="T1151" s="239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40" t="s">
        <v>369</v>
      </c>
      <c r="AT1151" s="240" t="s">
        <v>363</v>
      </c>
      <c r="AU1151" s="240" t="s">
        <v>86</v>
      </c>
      <c r="AY1151" s="18" t="s">
        <v>181</v>
      </c>
      <c r="BE1151" s="241">
        <f>IF(N1151="základní",J1151,0)</f>
        <v>0</v>
      </c>
      <c r="BF1151" s="241">
        <f>IF(N1151="snížená",J1151,0)</f>
        <v>0</v>
      </c>
      <c r="BG1151" s="241">
        <f>IF(N1151="zákl. přenesená",J1151,0)</f>
        <v>0</v>
      </c>
      <c r="BH1151" s="241">
        <f>IF(N1151="sníž. přenesená",J1151,0)</f>
        <v>0</v>
      </c>
      <c r="BI1151" s="241">
        <f>IF(N1151="nulová",J1151,0)</f>
        <v>0</v>
      </c>
      <c r="BJ1151" s="18" t="s">
        <v>84</v>
      </c>
      <c r="BK1151" s="241">
        <f>ROUND(I1151*H1151,2)</f>
        <v>0</v>
      </c>
      <c r="BL1151" s="18" t="s">
        <v>278</v>
      </c>
      <c r="BM1151" s="240" t="s">
        <v>1527</v>
      </c>
    </row>
    <row r="1152" s="14" customFormat="1">
      <c r="A1152" s="14"/>
      <c r="B1152" s="254"/>
      <c r="C1152" s="255"/>
      <c r="D1152" s="244" t="s">
        <v>189</v>
      </c>
      <c r="E1152" s="256" t="s">
        <v>1</v>
      </c>
      <c r="F1152" s="257" t="s">
        <v>1522</v>
      </c>
      <c r="G1152" s="255"/>
      <c r="H1152" s="256" t="s">
        <v>1</v>
      </c>
      <c r="I1152" s="258"/>
      <c r="J1152" s="255"/>
      <c r="K1152" s="255"/>
      <c r="L1152" s="259"/>
      <c r="M1152" s="260"/>
      <c r="N1152" s="261"/>
      <c r="O1152" s="261"/>
      <c r="P1152" s="261"/>
      <c r="Q1152" s="261"/>
      <c r="R1152" s="261"/>
      <c r="S1152" s="261"/>
      <c r="T1152" s="26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3" t="s">
        <v>189</v>
      </c>
      <c r="AU1152" s="263" t="s">
        <v>86</v>
      </c>
      <c r="AV1152" s="14" t="s">
        <v>84</v>
      </c>
      <c r="AW1152" s="14" t="s">
        <v>33</v>
      </c>
      <c r="AX1152" s="14" t="s">
        <v>78</v>
      </c>
      <c r="AY1152" s="263" t="s">
        <v>181</v>
      </c>
    </row>
    <row r="1153" s="13" customFormat="1">
      <c r="A1153" s="13"/>
      <c r="B1153" s="242"/>
      <c r="C1153" s="243"/>
      <c r="D1153" s="244" t="s">
        <v>189</v>
      </c>
      <c r="E1153" s="245" t="s">
        <v>1</v>
      </c>
      <c r="F1153" s="246" t="s">
        <v>1523</v>
      </c>
      <c r="G1153" s="243"/>
      <c r="H1153" s="247">
        <v>1.875</v>
      </c>
      <c r="I1153" s="248"/>
      <c r="J1153" s="243"/>
      <c r="K1153" s="243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3" t="s">
        <v>189</v>
      </c>
      <c r="AU1153" s="253" t="s">
        <v>86</v>
      </c>
      <c r="AV1153" s="13" t="s">
        <v>86</v>
      </c>
      <c r="AW1153" s="13" t="s">
        <v>33</v>
      </c>
      <c r="AX1153" s="13" t="s">
        <v>84</v>
      </c>
      <c r="AY1153" s="253" t="s">
        <v>181</v>
      </c>
    </row>
    <row r="1154" s="14" customFormat="1">
      <c r="A1154" s="14"/>
      <c r="B1154" s="254"/>
      <c r="C1154" s="255"/>
      <c r="D1154" s="244" t="s">
        <v>189</v>
      </c>
      <c r="E1154" s="256" t="s">
        <v>1</v>
      </c>
      <c r="F1154" s="257" t="s">
        <v>1513</v>
      </c>
      <c r="G1154" s="255"/>
      <c r="H1154" s="256" t="s">
        <v>1</v>
      </c>
      <c r="I1154" s="258"/>
      <c r="J1154" s="255"/>
      <c r="K1154" s="255"/>
      <c r="L1154" s="259"/>
      <c r="M1154" s="260"/>
      <c r="N1154" s="261"/>
      <c r="O1154" s="261"/>
      <c r="P1154" s="261"/>
      <c r="Q1154" s="261"/>
      <c r="R1154" s="261"/>
      <c r="S1154" s="261"/>
      <c r="T1154" s="26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3" t="s">
        <v>189</v>
      </c>
      <c r="AU1154" s="263" t="s">
        <v>86</v>
      </c>
      <c r="AV1154" s="14" t="s">
        <v>84</v>
      </c>
      <c r="AW1154" s="14" t="s">
        <v>33</v>
      </c>
      <c r="AX1154" s="14" t="s">
        <v>78</v>
      </c>
      <c r="AY1154" s="263" t="s">
        <v>181</v>
      </c>
    </row>
    <row r="1155" s="14" customFormat="1">
      <c r="A1155" s="14"/>
      <c r="B1155" s="254"/>
      <c r="C1155" s="255"/>
      <c r="D1155" s="244" t="s">
        <v>189</v>
      </c>
      <c r="E1155" s="256" t="s">
        <v>1</v>
      </c>
      <c r="F1155" s="257" t="s">
        <v>1528</v>
      </c>
      <c r="G1155" s="255"/>
      <c r="H1155" s="256" t="s">
        <v>1</v>
      </c>
      <c r="I1155" s="258"/>
      <c r="J1155" s="255"/>
      <c r="K1155" s="255"/>
      <c r="L1155" s="259"/>
      <c r="M1155" s="260"/>
      <c r="N1155" s="261"/>
      <c r="O1155" s="261"/>
      <c r="P1155" s="261"/>
      <c r="Q1155" s="261"/>
      <c r="R1155" s="261"/>
      <c r="S1155" s="261"/>
      <c r="T1155" s="26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3" t="s">
        <v>189</v>
      </c>
      <c r="AU1155" s="263" t="s">
        <v>86</v>
      </c>
      <c r="AV1155" s="14" t="s">
        <v>84</v>
      </c>
      <c r="AW1155" s="14" t="s">
        <v>33</v>
      </c>
      <c r="AX1155" s="14" t="s">
        <v>78</v>
      </c>
      <c r="AY1155" s="263" t="s">
        <v>181</v>
      </c>
    </row>
    <row r="1156" s="14" customFormat="1">
      <c r="A1156" s="14"/>
      <c r="B1156" s="254"/>
      <c r="C1156" s="255"/>
      <c r="D1156" s="244" t="s">
        <v>189</v>
      </c>
      <c r="E1156" s="256" t="s">
        <v>1</v>
      </c>
      <c r="F1156" s="257" t="s">
        <v>1515</v>
      </c>
      <c r="G1156" s="255"/>
      <c r="H1156" s="256" t="s">
        <v>1</v>
      </c>
      <c r="I1156" s="258"/>
      <c r="J1156" s="255"/>
      <c r="K1156" s="255"/>
      <c r="L1156" s="259"/>
      <c r="M1156" s="260"/>
      <c r="N1156" s="261"/>
      <c r="O1156" s="261"/>
      <c r="P1156" s="261"/>
      <c r="Q1156" s="261"/>
      <c r="R1156" s="261"/>
      <c r="S1156" s="261"/>
      <c r="T1156" s="26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3" t="s">
        <v>189</v>
      </c>
      <c r="AU1156" s="263" t="s">
        <v>86</v>
      </c>
      <c r="AV1156" s="14" t="s">
        <v>84</v>
      </c>
      <c r="AW1156" s="14" t="s">
        <v>33</v>
      </c>
      <c r="AX1156" s="14" t="s">
        <v>78</v>
      </c>
      <c r="AY1156" s="263" t="s">
        <v>181</v>
      </c>
    </row>
    <row r="1157" s="14" customFormat="1">
      <c r="A1157" s="14"/>
      <c r="B1157" s="254"/>
      <c r="C1157" s="255"/>
      <c r="D1157" s="244" t="s">
        <v>189</v>
      </c>
      <c r="E1157" s="256" t="s">
        <v>1</v>
      </c>
      <c r="F1157" s="257" t="s">
        <v>1516</v>
      </c>
      <c r="G1157" s="255"/>
      <c r="H1157" s="256" t="s">
        <v>1</v>
      </c>
      <c r="I1157" s="258"/>
      <c r="J1157" s="255"/>
      <c r="K1157" s="255"/>
      <c r="L1157" s="259"/>
      <c r="M1157" s="260"/>
      <c r="N1157" s="261"/>
      <c r="O1157" s="261"/>
      <c r="P1157" s="261"/>
      <c r="Q1157" s="261"/>
      <c r="R1157" s="261"/>
      <c r="S1157" s="261"/>
      <c r="T1157" s="26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3" t="s">
        <v>189</v>
      </c>
      <c r="AU1157" s="263" t="s">
        <v>86</v>
      </c>
      <c r="AV1157" s="14" t="s">
        <v>84</v>
      </c>
      <c r="AW1157" s="14" t="s">
        <v>33</v>
      </c>
      <c r="AX1157" s="14" t="s">
        <v>78</v>
      </c>
      <c r="AY1157" s="263" t="s">
        <v>181</v>
      </c>
    </row>
    <row r="1158" s="14" customFormat="1">
      <c r="A1158" s="14"/>
      <c r="B1158" s="254"/>
      <c r="C1158" s="255"/>
      <c r="D1158" s="244" t="s">
        <v>189</v>
      </c>
      <c r="E1158" s="256" t="s">
        <v>1</v>
      </c>
      <c r="F1158" s="257" t="s">
        <v>1529</v>
      </c>
      <c r="G1158" s="255"/>
      <c r="H1158" s="256" t="s">
        <v>1</v>
      </c>
      <c r="I1158" s="258"/>
      <c r="J1158" s="255"/>
      <c r="K1158" s="255"/>
      <c r="L1158" s="259"/>
      <c r="M1158" s="260"/>
      <c r="N1158" s="261"/>
      <c r="O1158" s="261"/>
      <c r="P1158" s="261"/>
      <c r="Q1158" s="261"/>
      <c r="R1158" s="261"/>
      <c r="S1158" s="261"/>
      <c r="T1158" s="26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3" t="s">
        <v>189</v>
      </c>
      <c r="AU1158" s="263" t="s">
        <v>86</v>
      </c>
      <c r="AV1158" s="14" t="s">
        <v>84</v>
      </c>
      <c r="AW1158" s="14" t="s">
        <v>33</v>
      </c>
      <c r="AX1158" s="14" t="s">
        <v>78</v>
      </c>
      <c r="AY1158" s="263" t="s">
        <v>181</v>
      </c>
    </row>
    <row r="1159" s="2" customFormat="1" ht="24.15" customHeight="1">
      <c r="A1159" s="39"/>
      <c r="B1159" s="40"/>
      <c r="C1159" s="228" t="s">
        <v>1530</v>
      </c>
      <c r="D1159" s="228" t="s">
        <v>183</v>
      </c>
      <c r="E1159" s="229" t="s">
        <v>1531</v>
      </c>
      <c r="F1159" s="230" t="s">
        <v>1532</v>
      </c>
      <c r="G1159" s="231" t="s">
        <v>186</v>
      </c>
      <c r="H1159" s="232">
        <v>17.942</v>
      </c>
      <c r="I1159" s="233"/>
      <c r="J1159" s="234">
        <f>ROUND(I1159*H1159,2)</f>
        <v>0</v>
      </c>
      <c r="K1159" s="235"/>
      <c r="L1159" s="45"/>
      <c r="M1159" s="236" t="s">
        <v>1</v>
      </c>
      <c r="N1159" s="237" t="s">
        <v>43</v>
      </c>
      <c r="O1159" s="92"/>
      <c r="P1159" s="238">
        <f>O1159*H1159</f>
        <v>0</v>
      </c>
      <c r="Q1159" s="238">
        <v>0.00025000000000000001</v>
      </c>
      <c r="R1159" s="238">
        <f>Q1159*H1159</f>
        <v>0.0044854999999999999</v>
      </c>
      <c r="S1159" s="238">
        <v>0</v>
      </c>
      <c r="T1159" s="239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40" t="s">
        <v>278</v>
      </c>
      <c r="AT1159" s="240" t="s">
        <v>183</v>
      </c>
      <c r="AU1159" s="240" t="s">
        <v>86</v>
      </c>
      <c r="AY1159" s="18" t="s">
        <v>181</v>
      </c>
      <c r="BE1159" s="241">
        <f>IF(N1159="základní",J1159,0)</f>
        <v>0</v>
      </c>
      <c r="BF1159" s="241">
        <f>IF(N1159="snížená",J1159,0)</f>
        <v>0</v>
      </c>
      <c r="BG1159" s="241">
        <f>IF(N1159="zákl. přenesená",J1159,0)</f>
        <v>0</v>
      </c>
      <c r="BH1159" s="241">
        <f>IF(N1159="sníž. přenesená",J1159,0)</f>
        <v>0</v>
      </c>
      <c r="BI1159" s="241">
        <f>IF(N1159="nulová",J1159,0)</f>
        <v>0</v>
      </c>
      <c r="BJ1159" s="18" t="s">
        <v>84</v>
      </c>
      <c r="BK1159" s="241">
        <f>ROUND(I1159*H1159,2)</f>
        <v>0</v>
      </c>
      <c r="BL1159" s="18" t="s">
        <v>278</v>
      </c>
      <c r="BM1159" s="240" t="s">
        <v>1533</v>
      </c>
    </row>
    <row r="1160" s="14" customFormat="1">
      <c r="A1160" s="14"/>
      <c r="B1160" s="254"/>
      <c r="C1160" s="255"/>
      <c r="D1160" s="244" t="s">
        <v>189</v>
      </c>
      <c r="E1160" s="256" t="s">
        <v>1</v>
      </c>
      <c r="F1160" s="257" t="s">
        <v>1534</v>
      </c>
      <c r="G1160" s="255"/>
      <c r="H1160" s="256" t="s">
        <v>1</v>
      </c>
      <c r="I1160" s="258"/>
      <c r="J1160" s="255"/>
      <c r="K1160" s="255"/>
      <c r="L1160" s="259"/>
      <c r="M1160" s="260"/>
      <c r="N1160" s="261"/>
      <c r="O1160" s="261"/>
      <c r="P1160" s="261"/>
      <c r="Q1160" s="261"/>
      <c r="R1160" s="261"/>
      <c r="S1160" s="261"/>
      <c r="T1160" s="26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3" t="s">
        <v>189</v>
      </c>
      <c r="AU1160" s="263" t="s">
        <v>86</v>
      </c>
      <c r="AV1160" s="14" t="s">
        <v>84</v>
      </c>
      <c r="AW1160" s="14" t="s">
        <v>33</v>
      </c>
      <c r="AX1160" s="14" t="s">
        <v>78</v>
      </c>
      <c r="AY1160" s="263" t="s">
        <v>181</v>
      </c>
    </row>
    <row r="1161" s="13" customFormat="1">
      <c r="A1161" s="13"/>
      <c r="B1161" s="242"/>
      <c r="C1161" s="243"/>
      <c r="D1161" s="244" t="s">
        <v>189</v>
      </c>
      <c r="E1161" s="245" t="s">
        <v>1</v>
      </c>
      <c r="F1161" s="246" t="s">
        <v>1535</v>
      </c>
      <c r="G1161" s="243"/>
      <c r="H1161" s="247">
        <v>9.8390000000000004</v>
      </c>
      <c r="I1161" s="248"/>
      <c r="J1161" s="243"/>
      <c r="K1161" s="243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3" t="s">
        <v>189</v>
      </c>
      <c r="AU1161" s="253" t="s">
        <v>86</v>
      </c>
      <c r="AV1161" s="13" t="s">
        <v>86</v>
      </c>
      <c r="AW1161" s="13" t="s">
        <v>33</v>
      </c>
      <c r="AX1161" s="13" t="s">
        <v>78</v>
      </c>
      <c r="AY1161" s="253" t="s">
        <v>181</v>
      </c>
    </row>
    <row r="1162" s="14" customFormat="1">
      <c r="A1162" s="14"/>
      <c r="B1162" s="254"/>
      <c r="C1162" s="255"/>
      <c r="D1162" s="244" t="s">
        <v>189</v>
      </c>
      <c r="E1162" s="256" t="s">
        <v>1</v>
      </c>
      <c r="F1162" s="257" t="s">
        <v>1536</v>
      </c>
      <c r="G1162" s="255"/>
      <c r="H1162" s="256" t="s">
        <v>1</v>
      </c>
      <c r="I1162" s="258"/>
      <c r="J1162" s="255"/>
      <c r="K1162" s="255"/>
      <c r="L1162" s="259"/>
      <c r="M1162" s="260"/>
      <c r="N1162" s="261"/>
      <c r="O1162" s="261"/>
      <c r="P1162" s="261"/>
      <c r="Q1162" s="261"/>
      <c r="R1162" s="261"/>
      <c r="S1162" s="261"/>
      <c r="T1162" s="26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3" t="s">
        <v>189</v>
      </c>
      <c r="AU1162" s="263" t="s">
        <v>86</v>
      </c>
      <c r="AV1162" s="14" t="s">
        <v>84</v>
      </c>
      <c r="AW1162" s="14" t="s">
        <v>33</v>
      </c>
      <c r="AX1162" s="14" t="s">
        <v>78</v>
      </c>
      <c r="AY1162" s="263" t="s">
        <v>181</v>
      </c>
    </row>
    <row r="1163" s="13" customFormat="1">
      <c r="A1163" s="13"/>
      <c r="B1163" s="242"/>
      <c r="C1163" s="243"/>
      <c r="D1163" s="244" t="s">
        <v>189</v>
      </c>
      <c r="E1163" s="245" t="s">
        <v>1</v>
      </c>
      <c r="F1163" s="246" t="s">
        <v>1537</v>
      </c>
      <c r="G1163" s="243"/>
      <c r="H1163" s="247">
        <v>5.7880000000000003</v>
      </c>
      <c r="I1163" s="248"/>
      <c r="J1163" s="243"/>
      <c r="K1163" s="243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3" t="s">
        <v>189</v>
      </c>
      <c r="AU1163" s="253" t="s">
        <v>86</v>
      </c>
      <c r="AV1163" s="13" t="s">
        <v>86</v>
      </c>
      <c r="AW1163" s="13" t="s">
        <v>33</v>
      </c>
      <c r="AX1163" s="13" t="s">
        <v>78</v>
      </c>
      <c r="AY1163" s="253" t="s">
        <v>181</v>
      </c>
    </row>
    <row r="1164" s="14" customFormat="1">
      <c r="A1164" s="14"/>
      <c r="B1164" s="254"/>
      <c r="C1164" s="255"/>
      <c r="D1164" s="244" t="s">
        <v>189</v>
      </c>
      <c r="E1164" s="256" t="s">
        <v>1</v>
      </c>
      <c r="F1164" s="257" t="s">
        <v>1538</v>
      </c>
      <c r="G1164" s="255"/>
      <c r="H1164" s="256" t="s">
        <v>1</v>
      </c>
      <c r="I1164" s="258"/>
      <c r="J1164" s="255"/>
      <c r="K1164" s="255"/>
      <c r="L1164" s="259"/>
      <c r="M1164" s="260"/>
      <c r="N1164" s="261"/>
      <c r="O1164" s="261"/>
      <c r="P1164" s="261"/>
      <c r="Q1164" s="261"/>
      <c r="R1164" s="261"/>
      <c r="S1164" s="261"/>
      <c r="T1164" s="26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63" t="s">
        <v>189</v>
      </c>
      <c r="AU1164" s="263" t="s">
        <v>86</v>
      </c>
      <c r="AV1164" s="14" t="s">
        <v>84</v>
      </c>
      <c r="AW1164" s="14" t="s">
        <v>33</v>
      </c>
      <c r="AX1164" s="14" t="s">
        <v>78</v>
      </c>
      <c r="AY1164" s="263" t="s">
        <v>181</v>
      </c>
    </row>
    <row r="1165" s="13" customFormat="1">
      <c r="A1165" s="13"/>
      <c r="B1165" s="242"/>
      <c r="C1165" s="243"/>
      <c r="D1165" s="244" t="s">
        <v>189</v>
      </c>
      <c r="E1165" s="245" t="s">
        <v>1</v>
      </c>
      <c r="F1165" s="246" t="s">
        <v>1539</v>
      </c>
      <c r="G1165" s="243"/>
      <c r="H1165" s="247">
        <v>2.3149999999999999</v>
      </c>
      <c r="I1165" s="248"/>
      <c r="J1165" s="243"/>
      <c r="K1165" s="243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3" t="s">
        <v>189</v>
      </c>
      <c r="AU1165" s="253" t="s">
        <v>86</v>
      </c>
      <c r="AV1165" s="13" t="s">
        <v>86</v>
      </c>
      <c r="AW1165" s="13" t="s">
        <v>33</v>
      </c>
      <c r="AX1165" s="13" t="s">
        <v>78</v>
      </c>
      <c r="AY1165" s="253" t="s">
        <v>181</v>
      </c>
    </row>
    <row r="1166" s="15" customFormat="1">
      <c r="A1166" s="15"/>
      <c r="B1166" s="264"/>
      <c r="C1166" s="265"/>
      <c r="D1166" s="244" t="s">
        <v>189</v>
      </c>
      <c r="E1166" s="266" t="s">
        <v>1</v>
      </c>
      <c r="F1166" s="267" t="s">
        <v>206</v>
      </c>
      <c r="G1166" s="265"/>
      <c r="H1166" s="268">
        <v>17.942</v>
      </c>
      <c r="I1166" s="269"/>
      <c r="J1166" s="265"/>
      <c r="K1166" s="265"/>
      <c r="L1166" s="270"/>
      <c r="M1166" s="271"/>
      <c r="N1166" s="272"/>
      <c r="O1166" s="272"/>
      <c r="P1166" s="272"/>
      <c r="Q1166" s="272"/>
      <c r="R1166" s="272"/>
      <c r="S1166" s="272"/>
      <c r="T1166" s="273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4" t="s">
        <v>189</v>
      </c>
      <c r="AU1166" s="274" t="s">
        <v>86</v>
      </c>
      <c r="AV1166" s="15" t="s">
        <v>187</v>
      </c>
      <c r="AW1166" s="15" t="s">
        <v>33</v>
      </c>
      <c r="AX1166" s="15" t="s">
        <v>84</v>
      </c>
      <c r="AY1166" s="274" t="s">
        <v>181</v>
      </c>
    </row>
    <row r="1167" s="2" customFormat="1" ht="16.5" customHeight="1">
      <c r="A1167" s="39"/>
      <c r="B1167" s="40"/>
      <c r="C1167" s="275" t="s">
        <v>1540</v>
      </c>
      <c r="D1167" s="275" t="s">
        <v>363</v>
      </c>
      <c r="E1167" s="276" t="s">
        <v>1541</v>
      </c>
      <c r="F1167" s="277" t="s">
        <v>1542</v>
      </c>
      <c r="G1167" s="278" t="s">
        <v>186</v>
      </c>
      <c r="H1167" s="279">
        <v>9.8390000000000004</v>
      </c>
      <c r="I1167" s="280"/>
      <c r="J1167" s="281">
        <f>ROUND(I1167*H1167,2)</f>
        <v>0</v>
      </c>
      <c r="K1167" s="282"/>
      <c r="L1167" s="283"/>
      <c r="M1167" s="284" t="s">
        <v>1</v>
      </c>
      <c r="N1167" s="285" t="s">
        <v>43</v>
      </c>
      <c r="O1167" s="92"/>
      <c r="P1167" s="238">
        <f>O1167*H1167</f>
        <v>0</v>
      </c>
      <c r="Q1167" s="238">
        <v>0.037960000000000001</v>
      </c>
      <c r="R1167" s="238">
        <f>Q1167*H1167</f>
        <v>0.37348844000000003</v>
      </c>
      <c r="S1167" s="238">
        <v>0</v>
      </c>
      <c r="T1167" s="239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40" t="s">
        <v>369</v>
      </c>
      <c r="AT1167" s="240" t="s">
        <v>363</v>
      </c>
      <c r="AU1167" s="240" t="s">
        <v>86</v>
      </c>
      <c r="AY1167" s="18" t="s">
        <v>181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84</v>
      </c>
      <c r="BK1167" s="241">
        <f>ROUND(I1167*H1167,2)</f>
        <v>0</v>
      </c>
      <c r="BL1167" s="18" t="s">
        <v>278</v>
      </c>
      <c r="BM1167" s="240" t="s">
        <v>1543</v>
      </c>
    </row>
    <row r="1168" s="14" customFormat="1">
      <c r="A1168" s="14"/>
      <c r="B1168" s="254"/>
      <c r="C1168" s="255"/>
      <c r="D1168" s="244" t="s">
        <v>189</v>
      </c>
      <c r="E1168" s="256" t="s">
        <v>1</v>
      </c>
      <c r="F1168" s="257" t="s">
        <v>1534</v>
      </c>
      <c r="G1168" s="255"/>
      <c r="H1168" s="256" t="s">
        <v>1</v>
      </c>
      <c r="I1168" s="258"/>
      <c r="J1168" s="255"/>
      <c r="K1168" s="255"/>
      <c r="L1168" s="259"/>
      <c r="M1168" s="260"/>
      <c r="N1168" s="261"/>
      <c r="O1168" s="261"/>
      <c r="P1168" s="261"/>
      <c r="Q1168" s="261"/>
      <c r="R1168" s="261"/>
      <c r="S1168" s="261"/>
      <c r="T1168" s="26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3" t="s">
        <v>189</v>
      </c>
      <c r="AU1168" s="263" t="s">
        <v>86</v>
      </c>
      <c r="AV1168" s="14" t="s">
        <v>84</v>
      </c>
      <c r="AW1168" s="14" t="s">
        <v>33</v>
      </c>
      <c r="AX1168" s="14" t="s">
        <v>78</v>
      </c>
      <c r="AY1168" s="263" t="s">
        <v>181</v>
      </c>
    </row>
    <row r="1169" s="13" customFormat="1">
      <c r="A1169" s="13"/>
      <c r="B1169" s="242"/>
      <c r="C1169" s="243"/>
      <c r="D1169" s="244" t="s">
        <v>189</v>
      </c>
      <c r="E1169" s="245" t="s">
        <v>1</v>
      </c>
      <c r="F1169" s="246" t="s">
        <v>1535</v>
      </c>
      <c r="G1169" s="243"/>
      <c r="H1169" s="247">
        <v>9.8390000000000004</v>
      </c>
      <c r="I1169" s="248"/>
      <c r="J1169" s="243"/>
      <c r="K1169" s="243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3" t="s">
        <v>189</v>
      </c>
      <c r="AU1169" s="253" t="s">
        <v>86</v>
      </c>
      <c r="AV1169" s="13" t="s">
        <v>86</v>
      </c>
      <c r="AW1169" s="13" t="s">
        <v>33</v>
      </c>
      <c r="AX1169" s="13" t="s">
        <v>84</v>
      </c>
      <c r="AY1169" s="253" t="s">
        <v>181</v>
      </c>
    </row>
    <row r="1170" s="14" customFormat="1">
      <c r="A1170" s="14"/>
      <c r="B1170" s="254"/>
      <c r="C1170" s="255"/>
      <c r="D1170" s="244" t="s">
        <v>189</v>
      </c>
      <c r="E1170" s="256" t="s">
        <v>1</v>
      </c>
      <c r="F1170" s="257" t="s">
        <v>1513</v>
      </c>
      <c r="G1170" s="255"/>
      <c r="H1170" s="256" t="s">
        <v>1</v>
      </c>
      <c r="I1170" s="258"/>
      <c r="J1170" s="255"/>
      <c r="K1170" s="255"/>
      <c r="L1170" s="259"/>
      <c r="M1170" s="260"/>
      <c r="N1170" s="261"/>
      <c r="O1170" s="261"/>
      <c r="P1170" s="261"/>
      <c r="Q1170" s="261"/>
      <c r="R1170" s="261"/>
      <c r="S1170" s="261"/>
      <c r="T1170" s="26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3" t="s">
        <v>189</v>
      </c>
      <c r="AU1170" s="263" t="s">
        <v>86</v>
      </c>
      <c r="AV1170" s="14" t="s">
        <v>84</v>
      </c>
      <c r="AW1170" s="14" t="s">
        <v>33</v>
      </c>
      <c r="AX1170" s="14" t="s">
        <v>78</v>
      </c>
      <c r="AY1170" s="263" t="s">
        <v>181</v>
      </c>
    </row>
    <row r="1171" s="14" customFormat="1">
      <c r="A1171" s="14"/>
      <c r="B1171" s="254"/>
      <c r="C1171" s="255"/>
      <c r="D1171" s="244" t="s">
        <v>189</v>
      </c>
      <c r="E1171" s="256" t="s">
        <v>1</v>
      </c>
      <c r="F1171" s="257" t="s">
        <v>1544</v>
      </c>
      <c r="G1171" s="255"/>
      <c r="H1171" s="256" t="s">
        <v>1</v>
      </c>
      <c r="I1171" s="258"/>
      <c r="J1171" s="255"/>
      <c r="K1171" s="255"/>
      <c r="L1171" s="259"/>
      <c r="M1171" s="260"/>
      <c r="N1171" s="261"/>
      <c r="O1171" s="261"/>
      <c r="P1171" s="261"/>
      <c r="Q1171" s="261"/>
      <c r="R1171" s="261"/>
      <c r="S1171" s="261"/>
      <c r="T1171" s="26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3" t="s">
        <v>189</v>
      </c>
      <c r="AU1171" s="263" t="s">
        <v>86</v>
      </c>
      <c r="AV1171" s="14" t="s">
        <v>84</v>
      </c>
      <c r="AW1171" s="14" t="s">
        <v>33</v>
      </c>
      <c r="AX1171" s="14" t="s">
        <v>78</v>
      </c>
      <c r="AY1171" s="263" t="s">
        <v>181</v>
      </c>
    </row>
    <row r="1172" s="14" customFormat="1">
      <c r="A1172" s="14"/>
      <c r="B1172" s="254"/>
      <c r="C1172" s="255"/>
      <c r="D1172" s="244" t="s">
        <v>189</v>
      </c>
      <c r="E1172" s="256" t="s">
        <v>1</v>
      </c>
      <c r="F1172" s="257" t="s">
        <v>1515</v>
      </c>
      <c r="G1172" s="255"/>
      <c r="H1172" s="256" t="s">
        <v>1</v>
      </c>
      <c r="I1172" s="258"/>
      <c r="J1172" s="255"/>
      <c r="K1172" s="255"/>
      <c r="L1172" s="259"/>
      <c r="M1172" s="260"/>
      <c r="N1172" s="261"/>
      <c r="O1172" s="261"/>
      <c r="P1172" s="261"/>
      <c r="Q1172" s="261"/>
      <c r="R1172" s="261"/>
      <c r="S1172" s="261"/>
      <c r="T1172" s="26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3" t="s">
        <v>189</v>
      </c>
      <c r="AU1172" s="263" t="s">
        <v>86</v>
      </c>
      <c r="AV1172" s="14" t="s">
        <v>84</v>
      </c>
      <c r="AW1172" s="14" t="s">
        <v>33</v>
      </c>
      <c r="AX1172" s="14" t="s">
        <v>78</v>
      </c>
      <c r="AY1172" s="263" t="s">
        <v>181</v>
      </c>
    </row>
    <row r="1173" s="14" customFormat="1">
      <c r="A1173" s="14"/>
      <c r="B1173" s="254"/>
      <c r="C1173" s="255"/>
      <c r="D1173" s="244" t="s">
        <v>189</v>
      </c>
      <c r="E1173" s="256" t="s">
        <v>1</v>
      </c>
      <c r="F1173" s="257" t="s">
        <v>1516</v>
      </c>
      <c r="G1173" s="255"/>
      <c r="H1173" s="256" t="s">
        <v>1</v>
      </c>
      <c r="I1173" s="258"/>
      <c r="J1173" s="255"/>
      <c r="K1173" s="255"/>
      <c r="L1173" s="259"/>
      <c r="M1173" s="260"/>
      <c r="N1173" s="261"/>
      <c r="O1173" s="261"/>
      <c r="P1173" s="261"/>
      <c r="Q1173" s="261"/>
      <c r="R1173" s="261"/>
      <c r="S1173" s="261"/>
      <c r="T1173" s="26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3" t="s">
        <v>189</v>
      </c>
      <c r="AU1173" s="263" t="s">
        <v>86</v>
      </c>
      <c r="AV1173" s="14" t="s">
        <v>84</v>
      </c>
      <c r="AW1173" s="14" t="s">
        <v>33</v>
      </c>
      <c r="AX1173" s="14" t="s">
        <v>78</v>
      </c>
      <c r="AY1173" s="263" t="s">
        <v>181</v>
      </c>
    </row>
    <row r="1174" s="14" customFormat="1">
      <c r="A1174" s="14"/>
      <c r="B1174" s="254"/>
      <c r="C1174" s="255"/>
      <c r="D1174" s="244" t="s">
        <v>189</v>
      </c>
      <c r="E1174" s="256" t="s">
        <v>1</v>
      </c>
      <c r="F1174" s="257" t="s">
        <v>1529</v>
      </c>
      <c r="G1174" s="255"/>
      <c r="H1174" s="256" t="s">
        <v>1</v>
      </c>
      <c r="I1174" s="258"/>
      <c r="J1174" s="255"/>
      <c r="K1174" s="255"/>
      <c r="L1174" s="259"/>
      <c r="M1174" s="260"/>
      <c r="N1174" s="261"/>
      <c r="O1174" s="261"/>
      <c r="P1174" s="261"/>
      <c r="Q1174" s="261"/>
      <c r="R1174" s="261"/>
      <c r="S1174" s="261"/>
      <c r="T1174" s="26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3" t="s">
        <v>189</v>
      </c>
      <c r="AU1174" s="263" t="s">
        <v>86</v>
      </c>
      <c r="AV1174" s="14" t="s">
        <v>84</v>
      </c>
      <c r="AW1174" s="14" t="s">
        <v>33</v>
      </c>
      <c r="AX1174" s="14" t="s">
        <v>78</v>
      </c>
      <c r="AY1174" s="263" t="s">
        <v>181</v>
      </c>
    </row>
    <row r="1175" s="2" customFormat="1" ht="16.5" customHeight="1">
      <c r="A1175" s="39"/>
      <c r="B1175" s="40"/>
      <c r="C1175" s="275" t="s">
        <v>1545</v>
      </c>
      <c r="D1175" s="275" t="s">
        <v>363</v>
      </c>
      <c r="E1175" s="276" t="s">
        <v>1546</v>
      </c>
      <c r="F1175" s="277" t="s">
        <v>1547</v>
      </c>
      <c r="G1175" s="278" t="s">
        <v>186</v>
      </c>
      <c r="H1175" s="279">
        <v>5.7880000000000003</v>
      </c>
      <c r="I1175" s="280"/>
      <c r="J1175" s="281">
        <f>ROUND(I1175*H1175,2)</f>
        <v>0</v>
      </c>
      <c r="K1175" s="282"/>
      <c r="L1175" s="283"/>
      <c r="M1175" s="284" t="s">
        <v>1</v>
      </c>
      <c r="N1175" s="285" t="s">
        <v>43</v>
      </c>
      <c r="O1175" s="92"/>
      <c r="P1175" s="238">
        <f>O1175*H1175</f>
        <v>0</v>
      </c>
      <c r="Q1175" s="238">
        <v>0.037960000000000001</v>
      </c>
      <c r="R1175" s="238">
        <f>Q1175*H1175</f>
        <v>0.21971248000000002</v>
      </c>
      <c r="S1175" s="238">
        <v>0</v>
      </c>
      <c r="T1175" s="239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40" t="s">
        <v>369</v>
      </c>
      <c r="AT1175" s="240" t="s">
        <v>363</v>
      </c>
      <c r="AU1175" s="240" t="s">
        <v>86</v>
      </c>
      <c r="AY1175" s="18" t="s">
        <v>181</v>
      </c>
      <c r="BE1175" s="241">
        <f>IF(N1175="základní",J1175,0)</f>
        <v>0</v>
      </c>
      <c r="BF1175" s="241">
        <f>IF(N1175="snížená",J1175,0)</f>
        <v>0</v>
      </c>
      <c r="BG1175" s="241">
        <f>IF(N1175="zákl. přenesená",J1175,0)</f>
        <v>0</v>
      </c>
      <c r="BH1175" s="241">
        <f>IF(N1175="sníž. přenesená",J1175,0)</f>
        <v>0</v>
      </c>
      <c r="BI1175" s="241">
        <f>IF(N1175="nulová",J1175,0)</f>
        <v>0</v>
      </c>
      <c r="BJ1175" s="18" t="s">
        <v>84</v>
      </c>
      <c r="BK1175" s="241">
        <f>ROUND(I1175*H1175,2)</f>
        <v>0</v>
      </c>
      <c r="BL1175" s="18" t="s">
        <v>278</v>
      </c>
      <c r="BM1175" s="240" t="s">
        <v>1548</v>
      </c>
    </row>
    <row r="1176" s="14" customFormat="1">
      <c r="A1176" s="14"/>
      <c r="B1176" s="254"/>
      <c r="C1176" s="255"/>
      <c r="D1176" s="244" t="s">
        <v>189</v>
      </c>
      <c r="E1176" s="256" t="s">
        <v>1</v>
      </c>
      <c r="F1176" s="257" t="s">
        <v>1536</v>
      </c>
      <c r="G1176" s="255"/>
      <c r="H1176" s="256" t="s">
        <v>1</v>
      </c>
      <c r="I1176" s="258"/>
      <c r="J1176" s="255"/>
      <c r="K1176" s="255"/>
      <c r="L1176" s="259"/>
      <c r="M1176" s="260"/>
      <c r="N1176" s="261"/>
      <c r="O1176" s="261"/>
      <c r="P1176" s="261"/>
      <c r="Q1176" s="261"/>
      <c r="R1176" s="261"/>
      <c r="S1176" s="261"/>
      <c r="T1176" s="26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3" t="s">
        <v>189</v>
      </c>
      <c r="AU1176" s="263" t="s">
        <v>86</v>
      </c>
      <c r="AV1176" s="14" t="s">
        <v>84</v>
      </c>
      <c r="AW1176" s="14" t="s">
        <v>33</v>
      </c>
      <c r="AX1176" s="14" t="s">
        <v>78</v>
      </c>
      <c r="AY1176" s="263" t="s">
        <v>181</v>
      </c>
    </row>
    <row r="1177" s="13" customFormat="1">
      <c r="A1177" s="13"/>
      <c r="B1177" s="242"/>
      <c r="C1177" s="243"/>
      <c r="D1177" s="244" t="s">
        <v>189</v>
      </c>
      <c r="E1177" s="245" t="s">
        <v>1</v>
      </c>
      <c r="F1177" s="246" t="s">
        <v>1537</v>
      </c>
      <c r="G1177" s="243"/>
      <c r="H1177" s="247">
        <v>5.7880000000000003</v>
      </c>
      <c r="I1177" s="248"/>
      <c r="J1177" s="243"/>
      <c r="K1177" s="243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3" t="s">
        <v>189</v>
      </c>
      <c r="AU1177" s="253" t="s">
        <v>86</v>
      </c>
      <c r="AV1177" s="13" t="s">
        <v>86</v>
      </c>
      <c r="AW1177" s="13" t="s">
        <v>33</v>
      </c>
      <c r="AX1177" s="13" t="s">
        <v>84</v>
      </c>
      <c r="AY1177" s="253" t="s">
        <v>181</v>
      </c>
    </row>
    <row r="1178" s="14" customFormat="1">
      <c r="A1178" s="14"/>
      <c r="B1178" s="254"/>
      <c r="C1178" s="255"/>
      <c r="D1178" s="244" t="s">
        <v>189</v>
      </c>
      <c r="E1178" s="256" t="s">
        <v>1</v>
      </c>
      <c r="F1178" s="257" t="s">
        <v>1513</v>
      </c>
      <c r="G1178" s="255"/>
      <c r="H1178" s="256" t="s">
        <v>1</v>
      </c>
      <c r="I1178" s="258"/>
      <c r="J1178" s="255"/>
      <c r="K1178" s="255"/>
      <c r="L1178" s="259"/>
      <c r="M1178" s="260"/>
      <c r="N1178" s="261"/>
      <c r="O1178" s="261"/>
      <c r="P1178" s="261"/>
      <c r="Q1178" s="261"/>
      <c r="R1178" s="261"/>
      <c r="S1178" s="261"/>
      <c r="T1178" s="26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3" t="s">
        <v>189</v>
      </c>
      <c r="AU1178" s="263" t="s">
        <v>86</v>
      </c>
      <c r="AV1178" s="14" t="s">
        <v>84</v>
      </c>
      <c r="AW1178" s="14" t="s">
        <v>33</v>
      </c>
      <c r="AX1178" s="14" t="s">
        <v>78</v>
      </c>
      <c r="AY1178" s="263" t="s">
        <v>181</v>
      </c>
    </row>
    <row r="1179" s="14" customFormat="1">
      <c r="A1179" s="14"/>
      <c r="B1179" s="254"/>
      <c r="C1179" s="255"/>
      <c r="D1179" s="244" t="s">
        <v>189</v>
      </c>
      <c r="E1179" s="256" t="s">
        <v>1</v>
      </c>
      <c r="F1179" s="257" t="s">
        <v>1549</v>
      </c>
      <c r="G1179" s="255"/>
      <c r="H1179" s="256" t="s">
        <v>1</v>
      </c>
      <c r="I1179" s="258"/>
      <c r="J1179" s="255"/>
      <c r="K1179" s="255"/>
      <c r="L1179" s="259"/>
      <c r="M1179" s="260"/>
      <c r="N1179" s="261"/>
      <c r="O1179" s="261"/>
      <c r="P1179" s="261"/>
      <c r="Q1179" s="261"/>
      <c r="R1179" s="261"/>
      <c r="S1179" s="261"/>
      <c r="T1179" s="26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3" t="s">
        <v>189</v>
      </c>
      <c r="AU1179" s="263" t="s">
        <v>86</v>
      </c>
      <c r="AV1179" s="14" t="s">
        <v>84</v>
      </c>
      <c r="AW1179" s="14" t="s">
        <v>33</v>
      </c>
      <c r="AX1179" s="14" t="s">
        <v>78</v>
      </c>
      <c r="AY1179" s="263" t="s">
        <v>181</v>
      </c>
    </row>
    <row r="1180" s="14" customFormat="1">
      <c r="A1180" s="14"/>
      <c r="B1180" s="254"/>
      <c r="C1180" s="255"/>
      <c r="D1180" s="244" t="s">
        <v>189</v>
      </c>
      <c r="E1180" s="256" t="s">
        <v>1</v>
      </c>
      <c r="F1180" s="257" t="s">
        <v>1515</v>
      </c>
      <c r="G1180" s="255"/>
      <c r="H1180" s="256" t="s">
        <v>1</v>
      </c>
      <c r="I1180" s="258"/>
      <c r="J1180" s="255"/>
      <c r="K1180" s="255"/>
      <c r="L1180" s="259"/>
      <c r="M1180" s="260"/>
      <c r="N1180" s="261"/>
      <c r="O1180" s="261"/>
      <c r="P1180" s="261"/>
      <c r="Q1180" s="261"/>
      <c r="R1180" s="261"/>
      <c r="S1180" s="261"/>
      <c r="T1180" s="26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3" t="s">
        <v>189</v>
      </c>
      <c r="AU1180" s="263" t="s">
        <v>86</v>
      </c>
      <c r="AV1180" s="14" t="s">
        <v>84</v>
      </c>
      <c r="AW1180" s="14" t="s">
        <v>33</v>
      </c>
      <c r="AX1180" s="14" t="s">
        <v>78</v>
      </c>
      <c r="AY1180" s="263" t="s">
        <v>181</v>
      </c>
    </row>
    <row r="1181" s="14" customFormat="1">
      <c r="A1181" s="14"/>
      <c r="B1181" s="254"/>
      <c r="C1181" s="255"/>
      <c r="D1181" s="244" t="s">
        <v>189</v>
      </c>
      <c r="E1181" s="256" t="s">
        <v>1</v>
      </c>
      <c r="F1181" s="257" t="s">
        <v>1516</v>
      </c>
      <c r="G1181" s="255"/>
      <c r="H1181" s="256" t="s">
        <v>1</v>
      </c>
      <c r="I1181" s="258"/>
      <c r="J1181" s="255"/>
      <c r="K1181" s="255"/>
      <c r="L1181" s="259"/>
      <c r="M1181" s="260"/>
      <c r="N1181" s="261"/>
      <c r="O1181" s="261"/>
      <c r="P1181" s="261"/>
      <c r="Q1181" s="261"/>
      <c r="R1181" s="261"/>
      <c r="S1181" s="261"/>
      <c r="T1181" s="26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3" t="s">
        <v>189</v>
      </c>
      <c r="AU1181" s="263" t="s">
        <v>86</v>
      </c>
      <c r="AV1181" s="14" t="s">
        <v>84</v>
      </c>
      <c r="AW1181" s="14" t="s">
        <v>33</v>
      </c>
      <c r="AX1181" s="14" t="s">
        <v>78</v>
      </c>
      <c r="AY1181" s="263" t="s">
        <v>181</v>
      </c>
    </row>
    <row r="1182" s="14" customFormat="1">
      <c r="A1182" s="14"/>
      <c r="B1182" s="254"/>
      <c r="C1182" s="255"/>
      <c r="D1182" s="244" t="s">
        <v>189</v>
      </c>
      <c r="E1182" s="256" t="s">
        <v>1</v>
      </c>
      <c r="F1182" s="257" t="s">
        <v>1529</v>
      </c>
      <c r="G1182" s="255"/>
      <c r="H1182" s="256" t="s">
        <v>1</v>
      </c>
      <c r="I1182" s="258"/>
      <c r="J1182" s="255"/>
      <c r="K1182" s="255"/>
      <c r="L1182" s="259"/>
      <c r="M1182" s="260"/>
      <c r="N1182" s="261"/>
      <c r="O1182" s="261"/>
      <c r="P1182" s="261"/>
      <c r="Q1182" s="261"/>
      <c r="R1182" s="261"/>
      <c r="S1182" s="261"/>
      <c r="T1182" s="26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3" t="s">
        <v>189</v>
      </c>
      <c r="AU1182" s="263" t="s">
        <v>86</v>
      </c>
      <c r="AV1182" s="14" t="s">
        <v>84</v>
      </c>
      <c r="AW1182" s="14" t="s">
        <v>33</v>
      </c>
      <c r="AX1182" s="14" t="s">
        <v>78</v>
      </c>
      <c r="AY1182" s="263" t="s">
        <v>181</v>
      </c>
    </row>
    <row r="1183" s="2" customFormat="1" ht="16.5" customHeight="1">
      <c r="A1183" s="39"/>
      <c r="B1183" s="40"/>
      <c r="C1183" s="275" t="s">
        <v>1550</v>
      </c>
      <c r="D1183" s="275" t="s">
        <v>363</v>
      </c>
      <c r="E1183" s="276" t="s">
        <v>1551</v>
      </c>
      <c r="F1183" s="277" t="s">
        <v>1552</v>
      </c>
      <c r="G1183" s="278" t="s">
        <v>186</v>
      </c>
      <c r="H1183" s="279">
        <v>2.3149999999999999</v>
      </c>
      <c r="I1183" s="280"/>
      <c r="J1183" s="281">
        <f>ROUND(I1183*H1183,2)</f>
        <v>0</v>
      </c>
      <c r="K1183" s="282"/>
      <c r="L1183" s="283"/>
      <c r="M1183" s="284" t="s">
        <v>1</v>
      </c>
      <c r="N1183" s="285" t="s">
        <v>43</v>
      </c>
      <c r="O1183" s="92"/>
      <c r="P1183" s="238">
        <f>O1183*H1183</f>
        <v>0</v>
      </c>
      <c r="Q1183" s="238">
        <v>0.037960000000000001</v>
      </c>
      <c r="R1183" s="238">
        <f>Q1183*H1183</f>
        <v>0.087877399999999994</v>
      </c>
      <c r="S1183" s="238">
        <v>0</v>
      </c>
      <c r="T1183" s="239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40" t="s">
        <v>369</v>
      </c>
      <c r="AT1183" s="240" t="s">
        <v>363</v>
      </c>
      <c r="AU1183" s="240" t="s">
        <v>86</v>
      </c>
      <c r="AY1183" s="18" t="s">
        <v>181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8" t="s">
        <v>84</v>
      </c>
      <c r="BK1183" s="241">
        <f>ROUND(I1183*H1183,2)</f>
        <v>0</v>
      </c>
      <c r="BL1183" s="18" t="s">
        <v>278</v>
      </c>
      <c r="BM1183" s="240" t="s">
        <v>1553</v>
      </c>
    </row>
    <row r="1184" s="14" customFormat="1">
      <c r="A1184" s="14"/>
      <c r="B1184" s="254"/>
      <c r="C1184" s="255"/>
      <c r="D1184" s="244" t="s">
        <v>189</v>
      </c>
      <c r="E1184" s="256" t="s">
        <v>1</v>
      </c>
      <c r="F1184" s="257" t="s">
        <v>1538</v>
      </c>
      <c r="G1184" s="255"/>
      <c r="H1184" s="256" t="s">
        <v>1</v>
      </c>
      <c r="I1184" s="258"/>
      <c r="J1184" s="255"/>
      <c r="K1184" s="255"/>
      <c r="L1184" s="259"/>
      <c r="M1184" s="260"/>
      <c r="N1184" s="261"/>
      <c r="O1184" s="261"/>
      <c r="P1184" s="261"/>
      <c r="Q1184" s="261"/>
      <c r="R1184" s="261"/>
      <c r="S1184" s="261"/>
      <c r="T1184" s="26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3" t="s">
        <v>189</v>
      </c>
      <c r="AU1184" s="263" t="s">
        <v>86</v>
      </c>
      <c r="AV1184" s="14" t="s">
        <v>84</v>
      </c>
      <c r="AW1184" s="14" t="s">
        <v>33</v>
      </c>
      <c r="AX1184" s="14" t="s">
        <v>78</v>
      </c>
      <c r="AY1184" s="263" t="s">
        <v>181</v>
      </c>
    </row>
    <row r="1185" s="13" customFormat="1">
      <c r="A1185" s="13"/>
      <c r="B1185" s="242"/>
      <c r="C1185" s="243"/>
      <c r="D1185" s="244" t="s">
        <v>189</v>
      </c>
      <c r="E1185" s="245" t="s">
        <v>1</v>
      </c>
      <c r="F1185" s="246" t="s">
        <v>1539</v>
      </c>
      <c r="G1185" s="243"/>
      <c r="H1185" s="247">
        <v>2.3149999999999999</v>
      </c>
      <c r="I1185" s="248"/>
      <c r="J1185" s="243"/>
      <c r="K1185" s="243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3" t="s">
        <v>189</v>
      </c>
      <c r="AU1185" s="253" t="s">
        <v>86</v>
      </c>
      <c r="AV1185" s="13" t="s">
        <v>86</v>
      </c>
      <c r="AW1185" s="13" t="s">
        <v>33</v>
      </c>
      <c r="AX1185" s="13" t="s">
        <v>84</v>
      </c>
      <c r="AY1185" s="253" t="s">
        <v>181</v>
      </c>
    </row>
    <row r="1186" s="14" customFormat="1">
      <c r="A1186" s="14"/>
      <c r="B1186" s="254"/>
      <c r="C1186" s="255"/>
      <c r="D1186" s="244" t="s">
        <v>189</v>
      </c>
      <c r="E1186" s="256" t="s">
        <v>1</v>
      </c>
      <c r="F1186" s="257" t="s">
        <v>1513</v>
      </c>
      <c r="G1186" s="255"/>
      <c r="H1186" s="256" t="s">
        <v>1</v>
      </c>
      <c r="I1186" s="258"/>
      <c r="J1186" s="255"/>
      <c r="K1186" s="255"/>
      <c r="L1186" s="259"/>
      <c r="M1186" s="260"/>
      <c r="N1186" s="261"/>
      <c r="O1186" s="261"/>
      <c r="P1186" s="261"/>
      <c r="Q1186" s="261"/>
      <c r="R1186" s="261"/>
      <c r="S1186" s="261"/>
      <c r="T1186" s="26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3" t="s">
        <v>189</v>
      </c>
      <c r="AU1186" s="263" t="s">
        <v>86</v>
      </c>
      <c r="AV1186" s="14" t="s">
        <v>84</v>
      </c>
      <c r="AW1186" s="14" t="s">
        <v>33</v>
      </c>
      <c r="AX1186" s="14" t="s">
        <v>78</v>
      </c>
      <c r="AY1186" s="263" t="s">
        <v>181</v>
      </c>
    </row>
    <row r="1187" s="14" customFormat="1">
      <c r="A1187" s="14"/>
      <c r="B1187" s="254"/>
      <c r="C1187" s="255"/>
      <c r="D1187" s="244" t="s">
        <v>189</v>
      </c>
      <c r="E1187" s="256" t="s">
        <v>1</v>
      </c>
      <c r="F1187" s="257" t="s">
        <v>1528</v>
      </c>
      <c r="G1187" s="255"/>
      <c r="H1187" s="256" t="s">
        <v>1</v>
      </c>
      <c r="I1187" s="258"/>
      <c r="J1187" s="255"/>
      <c r="K1187" s="255"/>
      <c r="L1187" s="259"/>
      <c r="M1187" s="260"/>
      <c r="N1187" s="261"/>
      <c r="O1187" s="261"/>
      <c r="P1187" s="261"/>
      <c r="Q1187" s="261"/>
      <c r="R1187" s="261"/>
      <c r="S1187" s="261"/>
      <c r="T1187" s="26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3" t="s">
        <v>189</v>
      </c>
      <c r="AU1187" s="263" t="s">
        <v>86</v>
      </c>
      <c r="AV1187" s="14" t="s">
        <v>84</v>
      </c>
      <c r="AW1187" s="14" t="s">
        <v>33</v>
      </c>
      <c r="AX1187" s="14" t="s">
        <v>78</v>
      </c>
      <c r="AY1187" s="263" t="s">
        <v>181</v>
      </c>
    </row>
    <row r="1188" s="14" customFormat="1">
      <c r="A1188" s="14"/>
      <c r="B1188" s="254"/>
      <c r="C1188" s="255"/>
      <c r="D1188" s="244" t="s">
        <v>189</v>
      </c>
      <c r="E1188" s="256" t="s">
        <v>1</v>
      </c>
      <c r="F1188" s="257" t="s">
        <v>1515</v>
      </c>
      <c r="G1188" s="255"/>
      <c r="H1188" s="256" t="s">
        <v>1</v>
      </c>
      <c r="I1188" s="258"/>
      <c r="J1188" s="255"/>
      <c r="K1188" s="255"/>
      <c r="L1188" s="259"/>
      <c r="M1188" s="260"/>
      <c r="N1188" s="261"/>
      <c r="O1188" s="261"/>
      <c r="P1188" s="261"/>
      <c r="Q1188" s="261"/>
      <c r="R1188" s="261"/>
      <c r="S1188" s="261"/>
      <c r="T1188" s="26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3" t="s">
        <v>189</v>
      </c>
      <c r="AU1188" s="263" t="s">
        <v>86</v>
      </c>
      <c r="AV1188" s="14" t="s">
        <v>84</v>
      </c>
      <c r="AW1188" s="14" t="s">
        <v>33</v>
      </c>
      <c r="AX1188" s="14" t="s">
        <v>78</v>
      </c>
      <c r="AY1188" s="263" t="s">
        <v>181</v>
      </c>
    </row>
    <row r="1189" s="14" customFormat="1">
      <c r="A1189" s="14"/>
      <c r="B1189" s="254"/>
      <c r="C1189" s="255"/>
      <c r="D1189" s="244" t="s">
        <v>189</v>
      </c>
      <c r="E1189" s="256" t="s">
        <v>1</v>
      </c>
      <c r="F1189" s="257" t="s">
        <v>1516</v>
      </c>
      <c r="G1189" s="255"/>
      <c r="H1189" s="256" t="s">
        <v>1</v>
      </c>
      <c r="I1189" s="258"/>
      <c r="J1189" s="255"/>
      <c r="K1189" s="255"/>
      <c r="L1189" s="259"/>
      <c r="M1189" s="260"/>
      <c r="N1189" s="261"/>
      <c r="O1189" s="261"/>
      <c r="P1189" s="261"/>
      <c r="Q1189" s="261"/>
      <c r="R1189" s="261"/>
      <c r="S1189" s="261"/>
      <c r="T1189" s="26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3" t="s">
        <v>189</v>
      </c>
      <c r="AU1189" s="263" t="s">
        <v>86</v>
      </c>
      <c r="AV1189" s="14" t="s">
        <v>84</v>
      </c>
      <c r="AW1189" s="14" t="s">
        <v>33</v>
      </c>
      <c r="AX1189" s="14" t="s">
        <v>78</v>
      </c>
      <c r="AY1189" s="263" t="s">
        <v>181</v>
      </c>
    </row>
    <row r="1190" s="14" customFormat="1">
      <c r="A1190" s="14"/>
      <c r="B1190" s="254"/>
      <c r="C1190" s="255"/>
      <c r="D1190" s="244" t="s">
        <v>189</v>
      </c>
      <c r="E1190" s="256" t="s">
        <v>1</v>
      </c>
      <c r="F1190" s="257" t="s">
        <v>1529</v>
      </c>
      <c r="G1190" s="255"/>
      <c r="H1190" s="256" t="s">
        <v>1</v>
      </c>
      <c r="I1190" s="258"/>
      <c r="J1190" s="255"/>
      <c r="K1190" s="255"/>
      <c r="L1190" s="259"/>
      <c r="M1190" s="260"/>
      <c r="N1190" s="261"/>
      <c r="O1190" s="261"/>
      <c r="P1190" s="261"/>
      <c r="Q1190" s="261"/>
      <c r="R1190" s="261"/>
      <c r="S1190" s="261"/>
      <c r="T1190" s="26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3" t="s">
        <v>189</v>
      </c>
      <c r="AU1190" s="263" t="s">
        <v>86</v>
      </c>
      <c r="AV1190" s="14" t="s">
        <v>84</v>
      </c>
      <c r="AW1190" s="14" t="s">
        <v>33</v>
      </c>
      <c r="AX1190" s="14" t="s">
        <v>78</v>
      </c>
      <c r="AY1190" s="263" t="s">
        <v>181</v>
      </c>
    </row>
    <row r="1191" s="2" customFormat="1" ht="16.5" customHeight="1">
      <c r="A1191" s="39"/>
      <c r="B1191" s="40"/>
      <c r="C1191" s="228" t="s">
        <v>1554</v>
      </c>
      <c r="D1191" s="228" t="s">
        <v>183</v>
      </c>
      <c r="E1191" s="229" t="s">
        <v>1555</v>
      </c>
      <c r="F1191" s="230" t="s">
        <v>1556</v>
      </c>
      <c r="G1191" s="231" t="s">
        <v>359</v>
      </c>
      <c r="H1191" s="232">
        <v>3</v>
      </c>
      <c r="I1191" s="233"/>
      <c r="J1191" s="234">
        <f>ROUND(I1191*H1191,2)</f>
        <v>0</v>
      </c>
      <c r="K1191" s="235"/>
      <c r="L1191" s="45"/>
      <c r="M1191" s="236" t="s">
        <v>1</v>
      </c>
      <c r="N1191" s="237" t="s">
        <v>43</v>
      </c>
      <c r="O1191" s="92"/>
      <c r="P1191" s="238">
        <f>O1191*H1191</f>
        <v>0</v>
      </c>
      <c r="Q1191" s="238">
        <v>0.00025999999999999998</v>
      </c>
      <c r="R1191" s="238">
        <f>Q1191*H1191</f>
        <v>0.00077999999999999988</v>
      </c>
      <c r="S1191" s="238">
        <v>0</v>
      </c>
      <c r="T1191" s="239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40" t="s">
        <v>278</v>
      </c>
      <c r="AT1191" s="240" t="s">
        <v>183</v>
      </c>
      <c r="AU1191" s="240" t="s">
        <v>86</v>
      </c>
      <c r="AY1191" s="18" t="s">
        <v>181</v>
      </c>
      <c r="BE1191" s="241">
        <f>IF(N1191="základní",J1191,0)</f>
        <v>0</v>
      </c>
      <c r="BF1191" s="241">
        <f>IF(N1191="snížená",J1191,0)</f>
        <v>0</v>
      </c>
      <c r="BG1191" s="241">
        <f>IF(N1191="zákl. přenesená",J1191,0)</f>
        <v>0</v>
      </c>
      <c r="BH1191" s="241">
        <f>IF(N1191="sníž. přenesená",J1191,0)</f>
        <v>0</v>
      </c>
      <c r="BI1191" s="241">
        <f>IF(N1191="nulová",J1191,0)</f>
        <v>0</v>
      </c>
      <c r="BJ1191" s="18" t="s">
        <v>84</v>
      </c>
      <c r="BK1191" s="241">
        <f>ROUND(I1191*H1191,2)</f>
        <v>0</v>
      </c>
      <c r="BL1191" s="18" t="s">
        <v>278</v>
      </c>
      <c r="BM1191" s="240" t="s">
        <v>1557</v>
      </c>
    </row>
    <row r="1192" s="14" customFormat="1">
      <c r="A1192" s="14"/>
      <c r="B1192" s="254"/>
      <c r="C1192" s="255"/>
      <c r="D1192" s="244" t="s">
        <v>189</v>
      </c>
      <c r="E1192" s="256" t="s">
        <v>1</v>
      </c>
      <c r="F1192" s="257" t="s">
        <v>1558</v>
      </c>
      <c r="G1192" s="255"/>
      <c r="H1192" s="256" t="s">
        <v>1</v>
      </c>
      <c r="I1192" s="258"/>
      <c r="J1192" s="255"/>
      <c r="K1192" s="255"/>
      <c r="L1192" s="259"/>
      <c r="M1192" s="260"/>
      <c r="N1192" s="261"/>
      <c r="O1192" s="261"/>
      <c r="P1192" s="261"/>
      <c r="Q1192" s="261"/>
      <c r="R1192" s="261"/>
      <c r="S1192" s="261"/>
      <c r="T1192" s="26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3" t="s">
        <v>189</v>
      </c>
      <c r="AU1192" s="263" t="s">
        <v>86</v>
      </c>
      <c r="AV1192" s="14" t="s">
        <v>84</v>
      </c>
      <c r="AW1192" s="14" t="s">
        <v>33</v>
      </c>
      <c r="AX1192" s="14" t="s">
        <v>78</v>
      </c>
      <c r="AY1192" s="263" t="s">
        <v>181</v>
      </c>
    </row>
    <row r="1193" s="13" customFormat="1">
      <c r="A1193" s="13"/>
      <c r="B1193" s="242"/>
      <c r="C1193" s="243"/>
      <c r="D1193" s="244" t="s">
        <v>189</v>
      </c>
      <c r="E1193" s="245" t="s">
        <v>1</v>
      </c>
      <c r="F1193" s="246" t="s">
        <v>1559</v>
      </c>
      <c r="G1193" s="243"/>
      <c r="H1193" s="247">
        <v>3</v>
      </c>
      <c r="I1193" s="248"/>
      <c r="J1193" s="243"/>
      <c r="K1193" s="243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3" t="s">
        <v>189</v>
      </c>
      <c r="AU1193" s="253" t="s">
        <v>86</v>
      </c>
      <c r="AV1193" s="13" t="s">
        <v>86</v>
      </c>
      <c r="AW1193" s="13" t="s">
        <v>33</v>
      </c>
      <c r="AX1193" s="13" t="s">
        <v>84</v>
      </c>
      <c r="AY1193" s="253" t="s">
        <v>181</v>
      </c>
    </row>
    <row r="1194" s="2" customFormat="1" ht="16.5" customHeight="1">
      <c r="A1194" s="39"/>
      <c r="B1194" s="40"/>
      <c r="C1194" s="275" t="s">
        <v>1560</v>
      </c>
      <c r="D1194" s="275" t="s">
        <v>363</v>
      </c>
      <c r="E1194" s="276" t="s">
        <v>1561</v>
      </c>
      <c r="F1194" s="277" t="s">
        <v>1562</v>
      </c>
      <c r="G1194" s="278" t="s">
        <v>186</v>
      </c>
      <c r="H1194" s="279">
        <v>1.875</v>
      </c>
      <c r="I1194" s="280"/>
      <c r="J1194" s="281">
        <f>ROUND(I1194*H1194,2)</f>
        <v>0</v>
      </c>
      <c r="K1194" s="282"/>
      <c r="L1194" s="283"/>
      <c r="M1194" s="284" t="s">
        <v>1</v>
      </c>
      <c r="N1194" s="285" t="s">
        <v>43</v>
      </c>
      <c r="O1194" s="92"/>
      <c r="P1194" s="238">
        <f>O1194*H1194</f>
        <v>0</v>
      </c>
      <c r="Q1194" s="238">
        <v>0.045830000000000003</v>
      </c>
      <c r="R1194" s="238">
        <f>Q1194*H1194</f>
        <v>0.085931250000000001</v>
      </c>
      <c r="S1194" s="238">
        <v>0</v>
      </c>
      <c r="T1194" s="239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40" t="s">
        <v>369</v>
      </c>
      <c r="AT1194" s="240" t="s">
        <v>363</v>
      </c>
      <c r="AU1194" s="240" t="s">
        <v>86</v>
      </c>
      <c r="AY1194" s="18" t="s">
        <v>181</v>
      </c>
      <c r="BE1194" s="241">
        <f>IF(N1194="základní",J1194,0)</f>
        <v>0</v>
      </c>
      <c r="BF1194" s="241">
        <f>IF(N1194="snížená",J1194,0)</f>
        <v>0</v>
      </c>
      <c r="BG1194" s="241">
        <f>IF(N1194="zákl. přenesená",J1194,0)</f>
        <v>0</v>
      </c>
      <c r="BH1194" s="241">
        <f>IF(N1194="sníž. přenesená",J1194,0)</f>
        <v>0</v>
      </c>
      <c r="BI1194" s="241">
        <f>IF(N1194="nulová",J1194,0)</f>
        <v>0</v>
      </c>
      <c r="BJ1194" s="18" t="s">
        <v>84</v>
      </c>
      <c r="BK1194" s="241">
        <f>ROUND(I1194*H1194,2)</f>
        <v>0</v>
      </c>
      <c r="BL1194" s="18" t="s">
        <v>278</v>
      </c>
      <c r="BM1194" s="240" t="s">
        <v>1563</v>
      </c>
    </row>
    <row r="1195" s="14" customFormat="1">
      <c r="A1195" s="14"/>
      <c r="B1195" s="254"/>
      <c r="C1195" s="255"/>
      <c r="D1195" s="244" t="s">
        <v>189</v>
      </c>
      <c r="E1195" s="256" t="s">
        <v>1</v>
      </c>
      <c r="F1195" s="257" t="s">
        <v>1558</v>
      </c>
      <c r="G1195" s="255"/>
      <c r="H1195" s="256" t="s">
        <v>1</v>
      </c>
      <c r="I1195" s="258"/>
      <c r="J1195" s="255"/>
      <c r="K1195" s="255"/>
      <c r="L1195" s="259"/>
      <c r="M1195" s="260"/>
      <c r="N1195" s="261"/>
      <c r="O1195" s="261"/>
      <c r="P1195" s="261"/>
      <c r="Q1195" s="261"/>
      <c r="R1195" s="261"/>
      <c r="S1195" s="261"/>
      <c r="T1195" s="26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3" t="s">
        <v>189</v>
      </c>
      <c r="AU1195" s="263" t="s">
        <v>86</v>
      </c>
      <c r="AV1195" s="14" t="s">
        <v>84</v>
      </c>
      <c r="AW1195" s="14" t="s">
        <v>33</v>
      </c>
      <c r="AX1195" s="14" t="s">
        <v>78</v>
      </c>
      <c r="AY1195" s="263" t="s">
        <v>181</v>
      </c>
    </row>
    <row r="1196" s="13" customFormat="1">
      <c r="A1196" s="13"/>
      <c r="B1196" s="242"/>
      <c r="C1196" s="243"/>
      <c r="D1196" s="244" t="s">
        <v>189</v>
      </c>
      <c r="E1196" s="245" t="s">
        <v>1</v>
      </c>
      <c r="F1196" s="246" t="s">
        <v>1564</v>
      </c>
      <c r="G1196" s="243"/>
      <c r="H1196" s="247">
        <v>1.875</v>
      </c>
      <c r="I1196" s="248"/>
      <c r="J1196" s="243"/>
      <c r="K1196" s="243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3" t="s">
        <v>189</v>
      </c>
      <c r="AU1196" s="253" t="s">
        <v>86</v>
      </c>
      <c r="AV1196" s="13" t="s">
        <v>86</v>
      </c>
      <c r="AW1196" s="13" t="s">
        <v>33</v>
      </c>
      <c r="AX1196" s="13" t="s">
        <v>84</v>
      </c>
      <c r="AY1196" s="253" t="s">
        <v>181</v>
      </c>
    </row>
    <row r="1197" s="14" customFormat="1">
      <c r="A1197" s="14"/>
      <c r="B1197" s="254"/>
      <c r="C1197" s="255"/>
      <c r="D1197" s="244" t="s">
        <v>189</v>
      </c>
      <c r="E1197" s="256" t="s">
        <v>1</v>
      </c>
      <c r="F1197" s="257" t="s">
        <v>1513</v>
      </c>
      <c r="G1197" s="255"/>
      <c r="H1197" s="256" t="s">
        <v>1</v>
      </c>
      <c r="I1197" s="258"/>
      <c r="J1197" s="255"/>
      <c r="K1197" s="255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3" t="s">
        <v>189</v>
      </c>
      <c r="AU1197" s="263" t="s">
        <v>86</v>
      </c>
      <c r="AV1197" s="14" t="s">
        <v>84</v>
      </c>
      <c r="AW1197" s="14" t="s">
        <v>33</v>
      </c>
      <c r="AX1197" s="14" t="s">
        <v>78</v>
      </c>
      <c r="AY1197" s="263" t="s">
        <v>181</v>
      </c>
    </row>
    <row r="1198" s="14" customFormat="1">
      <c r="A1198" s="14"/>
      <c r="B1198" s="254"/>
      <c r="C1198" s="255"/>
      <c r="D1198" s="244" t="s">
        <v>189</v>
      </c>
      <c r="E1198" s="256" t="s">
        <v>1</v>
      </c>
      <c r="F1198" s="257" t="s">
        <v>1565</v>
      </c>
      <c r="G1198" s="255"/>
      <c r="H1198" s="256" t="s">
        <v>1</v>
      </c>
      <c r="I1198" s="258"/>
      <c r="J1198" s="255"/>
      <c r="K1198" s="255"/>
      <c r="L1198" s="259"/>
      <c r="M1198" s="260"/>
      <c r="N1198" s="261"/>
      <c r="O1198" s="261"/>
      <c r="P1198" s="261"/>
      <c r="Q1198" s="261"/>
      <c r="R1198" s="261"/>
      <c r="S1198" s="261"/>
      <c r="T1198" s="26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3" t="s">
        <v>189</v>
      </c>
      <c r="AU1198" s="263" t="s">
        <v>86</v>
      </c>
      <c r="AV1198" s="14" t="s">
        <v>84</v>
      </c>
      <c r="AW1198" s="14" t="s">
        <v>33</v>
      </c>
      <c r="AX1198" s="14" t="s">
        <v>78</v>
      </c>
      <c r="AY1198" s="263" t="s">
        <v>181</v>
      </c>
    </row>
    <row r="1199" s="14" customFormat="1">
      <c r="A1199" s="14"/>
      <c r="B1199" s="254"/>
      <c r="C1199" s="255"/>
      <c r="D1199" s="244" t="s">
        <v>189</v>
      </c>
      <c r="E1199" s="256" t="s">
        <v>1</v>
      </c>
      <c r="F1199" s="257" t="s">
        <v>1515</v>
      </c>
      <c r="G1199" s="255"/>
      <c r="H1199" s="256" t="s">
        <v>1</v>
      </c>
      <c r="I1199" s="258"/>
      <c r="J1199" s="255"/>
      <c r="K1199" s="255"/>
      <c r="L1199" s="259"/>
      <c r="M1199" s="260"/>
      <c r="N1199" s="261"/>
      <c r="O1199" s="261"/>
      <c r="P1199" s="261"/>
      <c r="Q1199" s="261"/>
      <c r="R1199" s="261"/>
      <c r="S1199" s="261"/>
      <c r="T1199" s="26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3" t="s">
        <v>189</v>
      </c>
      <c r="AU1199" s="263" t="s">
        <v>86</v>
      </c>
      <c r="AV1199" s="14" t="s">
        <v>84</v>
      </c>
      <c r="AW1199" s="14" t="s">
        <v>33</v>
      </c>
      <c r="AX1199" s="14" t="s">
        <v>78</v>
      </c>
      <c r="AY1199" s="263" t="s">
        <v>181</v>
      </c>
    </row>
    <row r="1200" s="14" customFormat="1">
      <c r="A1200" s="14"/>
      <c r="B1200" s="254"/>
      <c r="C1200" s="255"/>
      <c r="D1200" s="244" t="s">
        <v>189</v>
      </c>
      <c r="E1200" s="256" t="s">
        <v>1</v>
      </c>
      <c r="F1200" s="257" t="s">
        <v>1516</v>
      </c>
      <c r="G1200" s="255"/>
      <c r="H1200" s="256" t="s">
        <v>1</v>
      </c>
      <c r="I1200" s="258"/>
      <c r="J1200" s="255"/>
      <c r="K1200" s="255"/>
      <c r="L1200" s="259"/>
      <c r="M1200" s="260"/>
      <c r="N1200" s="261"/>
      <c r="O1200" s="261"/>
      <c r="P1200" s="261"/>
      <c r="Q1200" s="261"/>
      <c r="R1200" s="261"/>
      <c r="S1200" s="261"/>
      <c r="T1200" s="26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3" t="s">
        <v>189</v>
      </c>
      <c r="AU1200" s="263" t="s">
        <v>86</v>
      </c>
      <c r="AV1200" s="14" t="s">
        <v>84</v>
      </c>
      <c r="AW1200" s="14" t="s">
        <v>33</v>
      </c>
      <c r="AX1200" s="14" t="s">
        <v>78</v>
      </c>
      <c r="AY1200" s="263" t="s">
        <v>181</v>
      </c>
    </row>
    <row r="1201" s="14" customFormat="1">
      <c r="A1201" s="14"/>
      <c r="B1201" s="254"/>
      <c r="C1201" s="255"/>
      <c r="D1201" s="244" t="s">
        <v>189</v>
      </c>
      <c r="E1201" s="256" t="s">
        <v>1</v>
      </c>
      <c r="F1201" s="257" t="s">
        <v>1517</v>
      </c>
      <c r="G1201" s="255"/>
      <c r="H1201" s="256" t="s">
        <v>1</v>
      </c>
      <c r="I1201" s="258"/>
      <c r="J1201" s="255"/>
      <c r="K1201" s="255"/>
      <c r="L1201" s="259"/>
      <c r="M1201" s="260"/>
      <c r="N1201" s="261"/>
      <c r="O1201" s="261"/>
      <c r="P1201" s="261"/>
      <c r="Q1201" s="261"/>
      <c r="R1201" s="261"/>
      <c r="S1201" s="261"/>
      <c r="T1201" s="26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3" t="s">
        <v>189</v>
      </c>
      <c r="AU1201" s="263" t="s">
        <v>86</v>
      </c>
      <c r="AV1201" s="14" t="s">
        <v>84</v>
      </c>
      <c r="AW1201" s="14" t="s">
        <v>33</v>
      </c>
      <c r="AX1201" s="14" t="s">
        <v>78</v>
      </c>
      <c r="AY1201" s="263" t="s">
        <v>181</v>
      </c>
    </row>
    <row r="1202" s="2" customFormat="1" ht="16.5" customHeight="1">
      <c r="A1202" s="39"/>
      <c r="B1202" s="40"/>
      <c r="C1202" s="228" t="s">
        <v>1566</v>
      </c>
      <c r="D1202" s="228" t="s">
        <v>183</v>
      </c>
      <c r="E1202" s="229" t="s">
        <v>1567</v>
      </c>
      <c r="F1202" s="230" t="s">
        <v>1568</v>
      </c>
      <c r="G1202" s="231" t="s">
        <v>247</v>
      </c>
      <c r="H1202" s="232">
        <v>70.010000000000005</v>
      </c>
      <c r="I1202" s="233"/>
      <c r="J1202" s="234">
        <f>ROUND(I1202*H1202,2)</f>
        <v>0</v>
      </c>
      <c r="K1202" s="235"/>
      <c r="L1202" s="45"/>
      <c r="M1202" s="236" t="s">
        <v>1</v>
      </c>
      <c r="N1202" s="237" t="s">
        <v>43</v>
      </c>
      <c r="O1202" s="92"/>
      <c r="P1202" s="238">
        <f>O1202*H1202</f>
        <v>0</v>
      </c>
      <c r="Q1202" s="238">
        <v>2.0000000000000002E-05</v>
      </c>
      <c r="R1202" s="238">
        <f>Q1202*H1202</f>
        <v>0.0014002000000000003</v>
      </c>
      <c r="S1202" s="238">
        <v>0</v>
      </c>
      <c r="T1202" s="239">
        <f>S1202*H1202</f>
        <v>0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40" t="s">
        <v>278</v>
      </c>
      <c r="AT1202" s="240" t="s">
        <v>183</v>
      </c>
      <c r="AU1202" s="240" t="s">
        <v>86</v>
      </c>
      <c r="AY1202" s="18" t="s">
        <v>181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8" t="s">
        <v>84</v>
      </c>
      <c r="BK1202" s="241">
        <f>ROUND(I1202*H1202,2)</f>
        <v>0</v>
      </c>
      <c r="BL1202" s="18" t="s">
        <v>278</v>
      </c>
      <c r="BM1202" s="240" t="s">
        <v>1569</v>
      </c>
    </row>
    <row r="1203" s="14" customFormat="1">
      <c r="A1203" s="14"/>
      <c r="B1203" s="254"/>
      <c r="C1203" s="255"/>
      <c r="D1203" s="244" t="s">
        <v>189</v>
      </c>
      <c r="E1203" s="256" t="s">
        <v>1</v>
      </c>
      <c r="F1203" s="257" t="s">
        <v>1570</v>
      </c>
      <c r="G1203" s="255"/>
      <c r="H1203" s="256" t="s">
        <v>1</v>
      </c>
      <c r="I1203" s="258"/>
      <c r="J1203" s="255"/>
      <c r="K1203" s="255"/>
      <c r="L1203" s="259"/>
      <c r="M1203" s="260"/>
      <c r="N1203" s="261"/>
      <c r="O1203" s="261"/>
      <c r="P1203" s="261"/>
      <c r="Q1203" s="261"/>
      <c r="R1203" s="261"/>
      <c r="S1203" s="261"/>
      <c r="T1203" s="26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3" t="s">
        <v>189</v>
      </c>
      <c r="AU1203" s="263" t="s">
        <v>86</v>
      </c>
      <c r="AV1203" s="14" t="s">
        <v>84</v>
      </c>
      <c r="AW1203" s="14" t="s">
        <v>33</v>
      </c>
      <c r="AX1203" s="14" t="s">
        <v>78</v>
      </c>
      <c r="AY1203" s="263" t="s">
        <v>181</v>
      </c>
    </row>
    <row r="1204" s="13" customFormat="1">
      <c r="A1204" s="13"/>
      <c r="B1204" s="242"/>
      <c r="C1204" s="243"/>
      <c r="D1204" s="244" t="s">
        <v>189</v>
      </c>
      <c r="E1204" s="245" t="s">
        <v>1</v>
      </c>
      <c r="F1204" s="246" t="s">
        <v>1571</v>
      </c>
      <c r="G1204" s="243"/>
      <c r="H1204" s="247">
        <v>51.020000000000003</v>
      </c>
      <c r="I1204" s="248"/>
      <c r="J1204" s="243"/>
      <c r="K1204" s="243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3" t="s">
        <v>189</v>
      </c>
      <c r="AU1204" s="253" t="s">
        <v>86</v>
      </c>
      <c r="AV1204" s="13" t="s">
        <v>86</v>
      </c>
      <c r="AW1204" s="13" t="s">
        <v>33</v>
      </c>
      <c r="AX1204" s="13" t="s">
        <v>78</v>
      </c>
      <c r="AY1204" s="253" t="s">
        <v>181</v>
      </c>
    </row>
    <row r="1205" s="13" customFormat="1">
      <c r="A1205" s="13"/>
      <c r="B1205" s="242"/>
      <c r="C1205" s="243"/>
      <c r="D1205" s="244" t="s">
        <v>189</v>
      </c>
      <c r="E1205" s="245" t="s">
        <v>1</v>
      </c>
      <c r="F1205" s="246" t="s">
        <v>1572</v>
      </c>
      <c r="G1205" s="243"/>
      <c r="H1205" s="247">
        <v>18.989999999999998</v>
      </c>
      <c r="I1205" s="248"/>
      <c r="J1205" s="243"/>
      <c r="K1205" s="243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3" t="s">
        <v>189</v>
      </c>
      <c r="AU1205" s="253" t="s">
        <v>86</v>
      </c>
      <c r="AV1205" s="13" t="s">
        <v>86</v>
      </c>
      <c r="AW1205" s="13" t="s">
        <v>33</v>
      </c>
      <c r="AX1205" s="13" t="s">
        <v>78</v>
      </c>
      <c r="AY1205" s="253" t="s">
        <v>181</v>
      </c>
    </row>
    <row r="1206" s="15" customFormat="1">
      <c r="A1206" s="15"/>
      <c r="B1206" s="264"/>
      <c r="C1206" s="265"/>
      <c r="D1206" s="244" t="s">
        <v>189</v>
      </c>
      <c r="E1206" s="266" t="s">
        <v>1</v>
      </c>
      <c r="F1206" s="267" t="s">
        <v>206</v>
      </c>
      <c r="G1206" s="265"/>
      <c r="H1206" s="268">
        <v>70.010000000000005</v>
      </c>
      <c r="I1206" s="269"/>
      <c r="J1206" s="265"/>
      <c r="K1206" s="265"/>
      <c r="L1206" s="270"/>
      <c r="M1206" s="271"/>
      <c r="N1206" s="272"/>
      <c r="O1206" s="272"/>
      <c r="P1206" s="272"/>
      <c r="Q1206" s="272"/>
      <c r="R1206" s="272"/>
      <c r="S1206" s="272"/>
      <c r="T1206" s="273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74" t="s">
        <v>189</v>
      </c>
      <c r="AU1206" s="274" t="s">
        <v>86</v>
      </c>
      <c r="AV1206" s="15" t="s">
        <v>187</v>
      </c>
      <c r="AW1206" s="15" t="s">
        <v>33</v>
      </c>
      <c r="AX1206" s="15" t="s">
        <v>84</v>
      </c>
      <c r="AY1206" s="274" t="s">
        <v>181</v>
      </c>
    </row>
    <row r="1207" s="2" customFormat="1" ht="16.5" customHeight="1">
      <c r="A1207" s="39"/>
      <c r="B1207" s="40"/>
      <c r="C1207" s="275" t="s">
        <v>1573</v>
      </c>
      <c r="D1207" s="275" t="s">
        <v>363</v>
      </c>
      <c r="E1207" s="276" t="s">
        <v>1574</v>
      </c>
      <c r="F1207" s="277" t="s">
        <v>1575</v>
      </c>
      <c r="G1207" s="278" t="s">
        <v>247</v>
      </c>
      <c r="H1207" s="279">
        <v>77.010999999999996</v>
      </c>
      <c r="I1207" s="280"/>
      <c r="J1207" s="281">
        <f>ROUND(I1207*H1207,2)</f>
        <v>0</v>
      </c>
      <c r="K1207" s="282"/>
      <c r="L1207" s="283"/>
      <c r="M1207" s="284" t="s">
        <v>1</v>
      </c>
      <c r="N1207" s="285" t="s">
        <v>43</v>
      </c>
      <c r="O1207" s="92"/>
      <c r="P1207" s="238">
        <f>O1207*H1207</f>
        <v>0</v>
      </c>
      <c r="Q1207" s="238">
        <v>0.00025000000000000001</v>
      </c>
      <c r="R1207" s="238">
        <f>Q1207*H1207</f>
        <v>0.019252749999999999</v>
      </c>
      <c r="S1207" s="238">
        <v>0</v>
      </c>
      <c r="T1207" s="239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40" t="s">
        <v>369</v>
      </c>
      <c r="AT1207" s="240" t="s">
        <v>363</v>
      </c>
      <c r="AU1207" s="240" t="s">
        <v>86</v>
      </c>
      <c r="AY1207" s="18" t="s">
        <v>181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8" t="s">
        <v>84</v>
      </c>
      <c r="BK1207" s="241">
        <f>ROUND(I1207*H1207,2)</f>
        <v>0</v>
      </c>
      <c r="BL1207" s="18" t="s">
        <v>278</v>
      </c>
      <c r="BM1207" s="240" t="s">
        <v>1576</v>
      </c>
    </row>
    <row r="1208" s="14" customFormat="1">
      <c r="A1208" s="14"/>
      <c r="B1208" s="254"/>
      <c r="C1208" s="255"/>
      <c r="D1208" s="244" t="s">
        <v>189</v>
      </c>
      <c r="E1208" s="256" t="s">
        <v>1</v>
      </c>
      <c r="F1208" s="257" t="s">
        <v>1570</v>
      </c>
      <c r="G1208" s="255"/>
      <c r="H1208" s="256" t="s">
        <v>1</v>
      </c>
      <c r="I1208" s="258"/>
      <c r="J1208" s="255"/>
      <c r="K1208" s="255"/>
      <c r="L1208" s="259"/>
      <c r="M1208" s="260"/>
      <c r="N1208" s="261"/>
      <c r="O1208" s="261"/>
      <c r="P1208" s="261"/>
      <c r="Q1208" s="261"/>
      <c r="R1208" s="261"/>
      <c r="S1208" s="261"/>
      <c r="T1208" s="26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3" t="s">
        <v>189</v>
      </c>
      <c r="AU1208" s="263" t="s">
        <v>86</v>
      </c>
      <c r="AV1208" s="14" t="s">
        <v>84</v>
      </c>
      <c r="AW1208" s="14" t="s">
        <v>33</v>
      </c>
      <c r="AX1208" s="14" t="s">
        <v>78</v>
      </c>
      <c r="AY1208" s="263" t="s">
        <v>181</v>
      </c>
    </row>
    <row r="1209" s="13" customFormat="1">
      <c r="A1209" s="13"/>
      <c r="B1209" s="242"/>
      <c r="C1209" s="243"/>
      <c r="D1209" s="244" t="s">
        <v>189</v>
      </c>
      <c r="E1209" s="245" t="s">
        <v>1</v>
      </c>
      <c r="F1209" s="246" t="s">
        <v>1577</v>
      </c>
      <c r="G1209" s="243"/>
      <c r="H1209" s="247">
        <v>77.010999999999996</v>
      </c>
      <c r="I1209" s="248"/>
      <c r="J1209" s="243"/>
      <c r="K1209" s="243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3" t="s">
        <v>189</v>
      </c>
      <c r="AU1209" s="253" t="s">
        <v>86</v>
      </c>
      <c r="AV1209" s="13" t="s">
        <v>86</v>
      </c>
      <c r="AW1209" s="13" t="s">
        <v>33</v>
      </c>
      <c r="AX1209" s="13" t="s">
        <v>84</v>
      </c>
      <c r="AY1209" s="253" t="s">
        <v>181</v>
      </c>
    </row>
    <row r="1210" s="2" customFormat="1" ht="16.5" customHeight="1">
      <c r="A1210" s="39"/>
      <c r="B1210" s="40"/>
      <c r="C1210" s="228" t="s">
        <v>1578</v>
      </c>
      <c r="D1210" s="228" t="s">
        <v>183</v>
      </c>
      <c r="E1210" s="229" t="s">
        <v>1579</v>
      </c>
      <c r="F1210" s="230" t="s">
        <v>1580</v>
      </c>
      <c r="G1210" s="231" t="s">
        <v>247</v>
      </c>
      <c r="H1210" s="232">
        <v>70.010000000000005</v>
      </c>
      <c r="I1210" s="233"/>
      <c r="J1210" s="234">
        <f>ROUND(I1210*H1210,2)</f>
        <v>0</v>
      </c>
      <c r="K1210" s="235"/>
      <c r="L1210" s="45"/>
      <c r="M1210" s="236" t="s">
        <v>1</v>
      </c>
      <c r="N1210" s="237" t="s">
        <v>43</v>
      </c>
      <c r="O1210" s="92"/>
      <c r="P1210" s="238">
        <f>O1210*H1210</f>
        <v>0</v>
      </c>
      <c r="Q1210" s="238">
        <v>3.0000000000000001E-05</v>
      </c>
      <c r="R1210" s="238">
        <f>Q1210*H1210</f>
        <v>0.0021003000000000003</v>
      </c>
      <c r="S1210" s="238">
        <v>0</v>
      </c>
      <c r="T1210" s="239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40" t="s">
        <v>278</v>
      </c>
      <c r="AT1210" s="240" t="s">
        <v>183</v>
      </c>
      <c r="AU1210" s="240" t="s">
        <v>86</v>
      </c>
      <c r="AY1210" s="18" t="s">
        <v>181</v>
      </c>
      <c r="BE1210" s="241">
        <f>IF(N1210="základní",J1210,0)</f>
        <v>0</v>
      </c>
      <c r="BF1210" s="241">
        <f>IF(N1210="snížená",J1210,0)</f>
        <v>0</v>
      </c>
      <c r="BG1210" s="241">
        <f>IF(N1210="zákl. přenesená",J1210,0)</f>
        <v>0</v>
      </c>
      <c r="BH1210" s="241">
        <f>IF(N1210="sníž. přenesená",J1210,0)</f>
        <v>0</v>
      </c>
      <c r="BI1210" s="241">
        <f>IF(N1210="nulová",J1210,0)</f>
        <v>0</v>
      </c>
      <c r="BJ1210" s="18" t="s">
        <v>84</v>
      </c>
      <c r="BK1210" s="241">
        <f>ROUND(I1210*H1210,2)</f>
        <v>0</v>
      </c>
      <c r="BL1210" s="18" t="s">
        <v>278</v>
      </c>
      <c r="BM1210" s="240" t="s">
        <v>1581</v>
      </c>
    </row>
    <row r="1211" s="14" customFormat="1">
      <c r="A1211" s="14"/>
      <c r="B1211" s="254"/>
      <c r="C1211" s="255"/>
      <c r="D1211" s="244" t="s">
        <v>189</v>
      </c>
      <c r="E1211" s="256" t="s">
        <v>1</v>
      </c>
      <c r="F1211" s="257" t="s">
        <v>1582</v>
      </c>
      <c r="G1211" s="255"/>
      <c r="H1211" s="256" t="s">
        <v>1</v>
      </c>
      <c r="I1211" s="258"/>
      <c r="J1211" s="255"/>
      <c r="K1211" s="255"/>
      <c r="L1211" s="259"/>
      <c r="M1211" s="260"/>
      <c r="N1211" s="261"/>
      <c r="O1211" s="261"/>
      <c r="P1211" s="261"/>
      <c r="Q1211" s="261"/>
      <c r="R1211" s="261"/>
      <c r="S1211" s="261"/>
      <c r="T1211" s="26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3" t="s">
        <v>189</v>
      </c>
      <c r="AU1211" s="263" t="s">
        <v>86</v>
      </c>
      <c r="AV1211" s="14" t="s">
        <v>84</v>
      </c>
      <c r="AW1211" s="14" t="s">
        <v>33</v>
      </c>
      <c r="AX1211" s="14" t="s">
        <v>78</v>
      </c>
      <c r="AY1211" s="263" t="s">
        <v>181</v>
      </c>
    </row>
    <row r="1212" s="13" customFormat="1">
      <c r="A1212" s="13"/>
      <c r="B1212" s="242"/>
      <c r="C1212" s="243"/>
      <c r="D1212" s="244" t="s">
        <v>189</v>
      </c>
      <c r="E1212" s="245" t="s">
        <v>1</v>
      </c>
      <c r="F1212" s="246" t="s">
        <v>1571</v>
      </c>
      <c r="G1212" s="243"/>
      <c r="H1212" s="247">
        <v>51.020000000000003</v>
      </c>
      <c r="I1212" s="248"/>
      <c r="J1212" s="243"/>
      <c r="K1212" s="243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3" t="s">
        <v>189</v>
      </c>
      <c r="AU1212" s="253" t="s">
        <v>86</v>
      </c>
      <c r="AV1212" s="13" t="s">
        <v>86</v>
      </c>
      <c r="AW1212" s="13" t="s">
        <v>33</v>
      </c>
      <c r="AX1212" s="13" t="s">
        <v>78</v>
      </c>
      <c r="AY1212" s="253" t="s">
        <v>181</v>
      </c>
    </row>
    <row r="1213" s="13" customFormat="1">
      <c r="A1213" s="13"/>
      <c r="B1213" s="242"/>
      <c r="C1213" s="243"/>
      <c r="D1213" s="244" t="s">
        <v>189</v>
      </c>
      <c r="E1213" s="245" t="s">
        <v>1</v>
      </c>
      <c r="F1213" s="246" t="s">
        <v>1572</v>
      </c>
      <c r="G1213" s="243"/>
      <c r="H1213" s="247">
        <v>18.989999999999998</v>
      </c>
      <c r="I1213" s="248"/>
      <c r="J1213" s="243"/>
      <c r="K1213" s="243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3" t="s">
        <v>189</v>
      </c>
      <c r="AU1213" s="253" t="s">
        <v>86</v>
      </c>
      <c r="AV1213" s="13" t="s">
        <v>86</v>
      </c>
      <c r="AW1213" s="13" t="s">
        <v>33</v>
      </c>
      <c r="AX1213" s="13" t="s">
        <v>78</v>
      </c>
      <c r="AY1213" s="253" t="s">
        <v>181</v>
      </c>
    </row>
    <row r="1214" s="15" customFormat="1">
      <c r="A1214" s="15"/>
      <c r="B1214" s="264"/>
      <c r="C1214" s="265"/>
      <c r="D1214" s="244" t="s">
        <v>189</v>
      </c>
      <c r="E1214" s="266" t="s">
        <v>1</v>
      </c>
      <c r="F1214" s="267" t="s">
        <v>206</v>
      </c>
      <c r="G1214" s="265"/>
      <c r="H1214" s="268">
        <v>70.010000000000005</v>
      </c>
      <c r="I1214" s="269"/>
      <c r="J1214" s="265"/>
      <c r="K1214" s="265"/>
      <c r="L1214" s="270"/>
      <c r="M1214" s="271"/>
      <c r="N1214" s="272"/>
      <c r="O1214" s="272"/>
      <c r="P1214" s="272"/>
      <c r="Q1214" s="272"/>
      <c r="R1214" s="272"/>
      <c r="S1214" s="272"/>
      <c r="T1214" s="273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74" t="s">
        <v>189</v>
      </c>
      <c r="AU1214" s="274" t="s">
        <v>86</v>
      </c>
      <c r="AV1214" s="15" t="s">
        <v>187</v>
      </c>
      <c r="AW1214" s="15" t="s">
        <v>33</v>
      </c>
      <c r="AX1214" s="15" t="s">
        <v>84</v>
      </c>
      <c r="AY1214" s="274" t="s">
        <v>181</v>
      </c>
    </row>
    <row r="1215" s="2" customFormat="1" ht="21.75" customHeight="1">
      <c r="A1215" s="39"/>
      <c r="B1215" s="40"/>
      <c r="C1215" s="275" t="s">
        <v>1583</v>
      </c>
      <c r="D1215" s="275" t="s">
        <v>363</v>
      </c>
      <c r="E1215" s="276" t="s">
        <v>1584</v>
      </c>
      <c r="F1215" s="277" t="s">
        <v>1585</v>
      </c>
      <c r="G1215" s="278" t="s">
        <v>247</v>
      </c>
      <c r="H1215" s="279">
        <v>77.010999999999996</v>
      </c>
      <c r="I1215" s="280"/>
      <c r="J1215" s="281">
        <f>ROUND(I1215*H1215,2)</f>
        <v>0</v>
      </c>
      <c r="K1215" s="282"/>
      <c r="L1215" s="283"/>
      <c r="M1215" s="284" t="s">
        <v>1</v>
      </c>
      <c r="N1215" s="285" t="s">
        <v>43</v>
      </c>
      <c r="O1215" s="92"/>
      <c r="P1215" s="238">
        <f>O1215*H1215</f>
        <v>0</v>
      </c>
      <c r="Q1215" s="238">
        <v>4.0000000000000003E-05</v>
      </c>
      <c r="R1215" s="238">
        <f>Q1215*H1215</f>
        <v>0.0030804400000000003</v>
      </c>
      <c r="S1215" s="238">
        <v>0</v>
      </c>
      <c r="T1215" s="239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40" t="s">
        <v>369</v>
      </c>
      <c r="AT1215" s="240" t="s">
        <v>363</v>
      </c>
      <c r="AU1215" s="240" t="s">
        <v>86</v>
      </c>
      <c r="AY1215" s="18" t="s">
        <v>181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8" t="s">
        <v>84</v>
      </c>
      <c r="BK1215" s="241">
        <f>ROUND(I1215*H1215,2)</f>
        <v>0</v>
      </c>
      <c r="BL1215" s="18" t="s">
        <v>278</v>
      </c>
      <c r="BM1215" s="240" t="s">
        <v>1586</v>
      </c>
    </row>
    <row r="1216" s="14" customFormat="1">
      <c r="A1216" s="14"/>
      <c r="B1216" s="254"/>
      <c r="C1216" s="255"/>
      <c r="D1216" s="244" t="s">
        <v>189</v>
      </c>
      <c r="E1216" s="256" t="s">
        <v>1</v>
      </c>
      <c r="F1216" s="257" t="s">
        <v>1582</v>
      </c>
      <c r="G1216" s="255"/>
      <c r="H1216" s="256" t="s">
        <v>1</v>
      </c>
      <c r="I1216" s="258"/>
      <c r="J1216" s="255"/>
      <c r="K1216" s="255"/>
      <c r="L1216" s="259"/>
      <c r="M1216" s="260"/>
      <c r="N1216" s="261"/>
      <c r="O1216" s="261"/>
      <c r="P1216" s="261"/>
      <c r="Q1216" s="261"/>
      <c r="R1216" s="261"/>
      <c r="S1216" s="261"/>
      <c r="T1216" s="26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3" t="s">
        <v>189</v>
      </c>
      <c r="AU1216" s="263" t="s">
        <v>86</v>
      </c>
      <c r="AV1216" s="14" t="s">
        <v>84</v>
      </c>
      <c r="AW1216" s="14" t="s">
        <v>33</v>
      </c>
      <c r="AX1216" s="14" t="s">
        <v>78</v>
      </c>
      <c r="AY1216" s="263" t="s">
        <v>181</v>
      </c>
    </row>
    <row r="1217" s="13" customFormat="1">
      <c r="A1217" s="13"/>
      <c r="B1217" s="242"/>
      <c r="C1217" s="243"/>
      <c r="D1217" s="244" t="s">
        <v>189</v>
      </c>
      <c r="E1217" s="245" t="s">
        <v>1</v>
      </c>
      <c r="F1217" s="246" t="s">
        <v>1577</v>
      </c>
      <c r="G1217" s="243"/>
      <c r="H1217" s="247">
        <v>77.010999999999996</v>
      </c>
      <c r="I1217" s="248"/>
      <c r="J1217" s="243"/>
      <c r="K1217" s="243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3" t="s">
        <v>189</v>
      </c>
      <c r="AU1217" s="253" t="s">
        <v>86</v>
      </c>
      <c r="AV1217" s="13" t="s">
        <v>86</v>
      </c>
      <c r="AW1217" s="13" t="s">
        <v>33</v>
      </c>
      <c r="AX1217" s="13" t="s">
        <v>84</v>
      </c>
      <c r="AY1217" s="253" t="s">
        <v>181</v>
      </c>
    </row>
    <row r="1218" s="2" customFormat="1" ht="16.5" customHeight="1">
      <c r="A1218" s="39"/>
      <c r="B1218" s="40"/>
      <c r="C1218" s="228" t="s">
        <v>1587</v>
      </c>
      <c r="D1218" s="228" t="s">
        <v>183</v>
      </c>
      <c r="E1218" s="229" t="s">
        <v>1588</v>
      </c>
      <c r="F1218" s="230" t="s">
        <v>1589</v>
      </c>
      <c r="G1218" s="231" t="s">
        <v>247</v>
      </c>
      <c r="H1218" s="232">
        <v>5.25</v>
      </c>
      <c r="I1218" s="233"/>
      <c r="J1218" s="234">
        <f>ROUND(I1218*H1218,2)</f>
        <v>0</v>
      </c>
      <c r="K1218" s="235"/>
      <c r="L1218" s="45"/>
      <c r="M1218" s="236" t="s">
        <v>1</v>
      </c>
      <c r="N1218" s="237" t="s">
        <v>43</v>
      </c>
      <c r="O1218" s="92"/>
      <c r="P1218" s="238">
        <f>O1218*H1218</f>
        <v>0</v>
      </c>
      <c r="Q1218" s="238">
        <v>0</v>
      </c>
      <c r="R1218" s="238">
        <f>Q1218*H1218</f>
        <v>0</v>
      </c>
      <c r="S1218" s="238">
        <v>0</v>
      </c>
      <c r="T1218" s="239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40" t="s">
        <v>278</v>
      </c>
      <c r="AT1218" s="240" t="s">
        <v>183</v>
      </c>
      <c r="AU1218" s="240" t="s">
        <v>86</v>
      </c>
      <c r="AY1218" s="18" t="s">
        <v>181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8" t="s">
        <v>84</v>
      </c>
      <c r="BK1218" s="241">
        <f>ROUND(I1218*H1218,2)</f>
        <v>0</v>
      </c>
      <c r="BL1218" s="18" t="s">
        <v>278</v>
      </c>
      <c r="BM1218" s="240" t="s">
        <v>1590</v>
      </c>
    </row>
    <row r="1219" s="13" customFormat="1">
      <c r="A1219" s="13"/>
      <c r="B1219" s="242"/>
      <c r="C1219" s="243"/>
      <c r="D1219" s="244" t="s">
        <v>189</v>
      </c>
      <c r="E1219" s="245" t="s">
        <v>1</v>
      </c>
      <c r="F1219" s="246" t="s">
        <v>1591</v>
      </c>
      <c r="G1219" s="243"/>
      <c r="H1219" s="247">
        <v>2</v>
      </c>
      <c r="I1219" s="248"/>
      <c r="J1219" s="243"/>
      <c r="K1219" s="243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3" t="s">
        <v>189</v>
      </c>
      <c r="AU1219" s="253" t="s">
        <v>86</v>
      </c>
      <c r="AV1219" s="13" t="s">
        <v>86</v>
      </c>
      <c r="AW1219" s="13" t="s">
        <v>33</v>
      </c>
      <c r="AX1219" s="13" t="s">
        <v>78</v>
      </c>
      <c r="AY1219" s="253" t="s">
        <v>181</v>
      </c>
    </row>
    <row r="1220" s="13" customFormat="1">
      <c r="A1220" s="13"/>
      <c r="B1220" s="242"/>
      <c r="C1220" s="243"/>
      <c r="D1220" s="244" t="s">
        <v>189</v>
      </c>
      <c r="E1220" s="245" t="s">
        <v>1</v>
      </c>
      <c r="F1220" s="246" t="s">
        <v>1592</v>
      </c>
      <c r="G1220" s="243"/>
      <c r="H1220" s="247">
        <v>1.5</v>
      </c>
      <c r="I1220" s="248"/>
      <c r="J1220" s="243"/>
      <c r="K1220" s="243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3" t="s">
        <v>189</v>
      </c>
      <c r="AU1220" s="253" t="s">
        <v>86</v>
      </c>
      <c r="AV1220" s="13" t="s">
        <v>86</v>
      </c>
      <c r="AW1220" s="13" t="s">
        <v>33</v>
      </c>
      <c r="AX1220" s="13" t="s">
        <v>78</v>
      </c>
      <c r="AY1220" s="253" t="s">
        <v>181</v>
      </c>
    </row>
    <row r="1221" s="13" customFormat="1">
      <c r="A1221" s="13"/>
      <c r="B1221" s="242"/>
      <c r="C1221" s="243"/>
      <c r="D1221" s="244" t="s">
        <v>189</v>
      </c>
      <c r="E1221" s="245" t="s">
        <v>1</v>
      </c>
      <c r="F1221" s="246" t="s">
        <v>1593</v>
      </c>
      <c r="G1221" s="243"/>
      <c r="H1221" s="247">
        <v>1.75</v>
      </c>
      <c r="I1221" s="248"/>
      <c r="J1221" s="243"/>
      <c r="K1221" s="243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3" t="s">
        <v>189</v>
      </c>
      <c r="AU1221" s="253" t="s">
        <v>86</v>
      </c>
      <c r="AV1221" s="13" t="s">
        <v>86</v>
      </c>
      <c r="AW1221" s="13" t="s">
        <v>33</v>
      </c>
      <c r="AX1221" s="13" t="s">
        <v>78</v>
      </c>
      <c r="AY1221" s="253" t="s">
        <v>181</v>
      </c>
    </row>
    <row r="1222" s="15" customFormat="1">
      <c r="A1222" s="15"/>
      <c r="B1222" s="264"/>
      <c r="C1222" s="265"/>
      <c r="D1222" s="244" t="s">
        <v>189</v>
      </c>
      <c r="E1222" s="266" t="s">
        <v>1</v>
      </c>
      <c r="F1222" s="267" t="s">
        <v>206</v>
      </c>
      <c r="G1222" s="265"/>
      <c r="H1222" s="268">
        <v>5.25</v>
      </c>
      <c r="I1222" s="269"/>
      <c r="J1222" s="265"/>
      <c r="K1222" s="265"/>
      <c r="L1222" s="270"/>
      <c r="M1222" s="271"/>
      <c r="N1222" s="272"/>
      <c r="O1222" s="272"/>
      <c r="P1222" s="272"/>
      <c r="Q1222" s="272"/>
      <c r="R1222" s="272"/>
      <c r="S1222" s="272"/>
      <c r="T1222" s="273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T1222" s="274" t="s">
        <v>189</v>
      </c>
      <c r="AU1222" s="274" t="s">
        <v>86</v>
      </c>
      <c r="AV1222" s="15" t="s">
        <v>187</v>
      </c>
      <c r="AW1222" s="15" t="s">
        <v>33</v>
      </c>
      <c r="AX1222" s="15" t="s">
        <v>84</v>
      </c>
      <c r="AY1222" s="274" t="s">
        <v>181</v>
      </c>
    </row>
    <row r="1223" s="2" customFormat="1" ht="16.5" customHeight="1">
      <c r="A1223" s="39"/>
      <c r="B1223" s="40"/>
      <c r="C1223" s="275" t="s">
        <v>1594</v>
      </c>
      <c r="D1223" s="275" t="s">
        <v>363</v>
      </c>
      <c r="E1223" s="276" t="s">
        <v>1595</v>
      </c>
      <c r="F1223" s="277" t="s">
        <v>1596</v>
      </c>
      <c r="G1223" s="278" t="s">
        <v>247</v>
      </c>
      <c r="H1223" s="279">
        <v>5.25</v>
      </c>
      <c r="I1223" s="280"/>
      <c r="J1223" s="281">
        <f>ROUND(I1223*H1223,2)</f>
        <v>0</v>
      </c>
      <c r="K1223" s="282"/>
      <c r="L1223" s="283"/>
      <c r="M1223" s="284" t="s">
        <v>1</v>
      </c>
      <c r="N1223" s="285" t="s">
        <v>43</v>
      </c>
      <c r="O1223" s="92"/>
      <c r="P1223" s="238">
        <f>O1223*H1223</f>
        <v>0</v>
      </c>
      <c r="Q1223" s="238">
        <v>0.0030000000000000001</v>
      </c>
      <c r="R1223" s="238">
        <f>Q1223*H1223</f>
        <v>0.01575</v>
      </c>
      <c r="S1223" s="238">
        <v>0</v>
      </c>
      <c r="T1223" s="239">
        <f>S1223*H1223</f>
        <v>0</v>
      </c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R1223" s="240" t="s">
        <v>369</v>
      </c>
      <c r="AT1223" s="240" t="s">
        <v>363</v>
      </c>
      <c r="AU1223" s="240" t="s">
        <v>86</v>
      </c>
      <c r="AY1223" s="18" t="s">
        <v>181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8" t="s">
        <v>84</v>
      </c>
      <c r="BK1223" s="241">
        <f>ROUND(I1223*H1223,2)</f>
        <v>0</v>
      </c>
      <c r="BL1223" s="18" t="s">
        <v>278</v>
      </c>
      <c r="BM1223" s="240" t="s">
        <v>1597</v>
      </c>
    </row>
    <row r="1224" s="14" customFormat="1">
      <c r="A1224" s="14"/>
      <c r="B1224" s="254"/>
      <c r="C1224" s="255"/>
      <c r="D1224" s="244" t="s">
        <v>189</v>
      </c>
      <c r="E1224" s="256" t="s">
        <v>1</v>
      </c>
      <c r="F1224" s="257" t="s">
        <v>1598</v>
      </c>
      <c r="G1224" s="255"/>
      <c r="H1224" s="256" t="s">
        <v>1</v>
      </c>
      <c r="I1224" s="258"/>
      <c r="J1224" s="255"/>
      <c r="K1224" s="255"/>
      <c r="L1224" s="259"/>
      <c r="M1224" s="260"/>
      <c r="N1224" s="261"/>
      <c r="O1224" s="261"/>
      <c r="P1224" s="261"/>
      <c r="Q1224" s="261"/>
      <c r="R1224" s="261"/>
      <c r="S1224" s="261"/>
      <c r="T1224" s="26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3" t="s">
        <v>189</v>
      </c>
      <c r="AU1224" s="263" t="s">
        <v>86</v>
      </c>
      <c r="AV1224" s="14" t="s">
        <v>84</v>
      </c>
      <c r="AW1224" s="14" t="s">
        <v>33</v>
      </c>
      <c r="AX1224" s="14" t="s">
        <v>78</v>
      </c>
      <c r="AY1224" s="263" t="s">
        <v>181</v>
      </c>
    </row>
    <row r="1225" s="13" customFormat="1">
      <c r="A1225" s="13"/>
      <c r="B1225" s="242"/>
      <c r="C1225" s="243"/>
      <c r="D1225" s="244" t="s">
        <v>189</v>
      </c>
      <c r="E1225" s="245" t="s">
        <v>1</v>
      </c>
      <c r="F1225" s="246" t="s">
        <v>1591</v>
      </c>
      <c r="G1225" s="243"/>
      <c r="H1225" s="247">
        <v>2</v>
      </c>
      <c r="I1225" s="248"/>
      <c r="J1225" s="243"/>
      <c r="K1225" s="243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3" t="s">
        <v>189</v>
      </c>
      <c r="AU1225" s="253" t="s">
        <v>86</v>
      </c>
      <c r="AV1225" s="13" t="s">
        <v>86</v>
      </c>
      <c r="AW1225" s="13" t="s">
        <v>33</v>
      </c>
      <c r="AX1225" s="13" t="s">
        <v>78</v>
      </c>
      <c r="AY1225" s="253" t="s">
        <v>181</v>
      </c>
    </row>
    <row r="1226" s="13" customFormat="1">
      <c r="A1226" s="13"/>
      <c r="B1226" s="242"/>
      <c r="C1226" s="243"/>
      <c r="D1226" s="244" t="s">
        <v>189</v>
      </c>
      <c r="E1226" s="245" t="s">
        <v>1</v>
      </c>
      <c r="F1226" s="246" t="s">
        <v>1592</v>
      </c>
      <c r="G1226" s="243"/>
      <c r="H1226" s="247">
        <v>1.5</v>
      </c>
      <c r="I1226" s="248"/>
      <c r="J1226" s="243"/>
      <c r="K1226" s="243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53" t="s">
        <v>189</v>
      </c>
      <c r="AU1226" s="253" t="s">
        <v>86</v>
      </c>
      <c r="AV1226" s="13" t="s">
        <v>86</v>
      </c>
      <c r="AW1226" s="13" t="s">
        <v>33</v>
      </c>
      <c r="AX1226" s="13" t="s">
        <v>78</v>
      </c>
      <c r="AY1226" s="253" t="s">
        <v>181</v>
      </c>
    </row>
    <row r="1227" s="13" customFormat="1">
      <c r="A1227" s="13"/>
      <c r="B1227" s="242"/>
      <c r="C1227" s="243"/>
      <c r="D1227" s="244" t="s">
        <v>189</v>
      </c>
      <c r="E1227" s="245" t="s">
        <v>1</v>
      </c>
      <c r="F1227" s="246" t="s">
        <v>1593</v>
      </c>
      <c r="G1227" s="243"/>
      <c r="H1227" s="247">
        <v>1.75</v>
      </c>
      <c r="I1227" s="248"/>
      <c r="J1227" s="243"/>
      <c r="K1227" s="243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3" t="s">
        <v>189</v>
      </c>
      <c r="AU1227" s="253" t="s">
        <v>86</v>
      </c>
      <c r="AV1227" s="13" t="s">
        <v>86</v>
      </c>
      <c r="AW1227" s="13" t="s">
        <v>33</v>
      </c>
      <c r="AX1227" s="13" t="s">
        <v>78</v>
      </c>
      <c r="AY1227" s="253" t="s">
        <v>181</v>
      </c>
    </row>
    <row r="1228" s="15" customFormat="1">
      <c r="A1228" s="15"/>
      <c r="B1228" s="264"/>
      <c r="C1228" s="265"/>
      <c r="D1228" s="244" t="s">
        <v>189</v>
      </c>
      <c r="E1228" s="266" t="s">
        <v>1</v>
      </c>
      <c r="F1228" s="267" t="s">
        <v>206</v>
      </c>
      <c r="G1228" s="265"/>
      <c r="H1228" s="268">
        <v>5.25</v>
      </c>
      <c r="I1228" s="269"/>
      <c r="J1228" s="265"/>
      <c r="K1228" s="265"/>
      <c r="L1228" s="270"/>
      <c r="M1228" s="271"/>
      <c r="N1228" s="272"/>
      <c r="O1228" s="272"/>
      <c r="P1228" s="272"/>
      <c r="Q1228" s="272"/>
      <c r="R1228" s="272"/>
      <c r="S1228" s="272"/>
      <c r="T1228" s="273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74" t="s">
        <v>189</v>
      </c>
      <c r="AU1228" s="274" t="s">
        <v>86</v>
      </c>
      <c r="AV1228" s="15" t="s">
        <v>187</v>
      </c>
      <c r="AW1228" s="15" t="s">
        <v>33</v>
      </c>
      <c r="AX1228" s="15" t="s">
        <v>84</v>
      </c>
      <c r="AY1228" s="274" t="s">
        <v>181</v>
      </c>
    </row>
    <row r="1229" s="2" customFormat="1" ht="16.5" customHeight="1">
      <c r="A1229" s="39"/>
      <c r="B1229" s="40"/>
      <c r="C1229" s="228" t="s">
        <v>1599</v>
      </c>
      <c r="D1229" s="228" t="s">
        <v>183</v>
      </c>
      <c r="E1229" s="229" t="s">
        <v>1600</v>
      </c>
      <c r="F1229" s="230" t="s">
        <v>1601</v>
      </c>
      <c r="G1229" s="231" t="s">
        <v>247</v>
      </c>
      <c r="H1229" s="232">
        <v>1</v>
      </c>
      <c r="I1229" s="233"/>
      <c r="J1229" s="234">
        <f>ROUND(I1229*H1229,2)</f>
        <v>0</v>
      </c>
      <c r="K1229" s="235"/>
      <c r="L1229" s="45"/>
      <c r="M1229" s="236" t="s">
        <v>1</v>
      </c>
      <c r="N1229" s="237" t="s">
        <v>43</v>
      </c>
      <c r="O1229" s="92"/>
      <c r="P1229" s="238">
        <f>O1229*H1229</f>
        <v>0</v>
      </c>
      <c r="Q1229" s="238">
        <v>0</v>
      </c>
      <c r="R1229" s="238">
        <f>Q1229*H1229</f>
        <v>0</v>
      </c>
      <c r="S1229" s="238">
        <v>0</v>
      </c>
      <c r="T1229" s="239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40" t="s">
        <v>278</v>
      </c>
      <c r="AT1229" s="240" t="s">
        <v>183</v>
      </c>
      <c r="AU1229" s="240" t="s">
        <v>86</v>
      </c>
      <c r="AY1229" s="18" t="s">
        <v>181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8" t="s">
        <v>84</v>
      </c>
      <c r="BK1229" s="241">
        <f>ROUND(I1229*H1229,2)</f>
        <v>0</v>
      </c>
      <c r="BL1229" s="18" t="s">
        <v>278</v>
      </c>
      <c r="BM1229" s="240" t="s">
        <v>1602</v>
      </c>
    </row>
    <row r="1230" s="13" customFormat="1">
      <c r="A1230" s="13"/>
      <c r="B1230" s="242"/>
      <c r="C1230" s="243"/>
      <c r="D1230" s="244" t="s">
        <v>189</v>
      </c>
      <c r="E1230" s="245" t="s">
        <v>1</v>
      </c>
      <c r="F1230" s="246" t="s">
        <v>1603</v>
      </c>
      <c r="G1230" s="243"/>
      <c r="H1230" s="247">
        <v>1</v>
      </c>
      <c r="I1230" s="248"/>
      <c r="J1230" s="243"/>
      <c r="K1230" s="243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3" t="s">
        <v>189</v>
      </c>
      <c r="AU1230" s="253" t="s">
        <v>86</v>
      </c>
      <c r="AV1230" s="13" t="s">
        <v>86</v>
      </c>
      <c r="AW1230" s="13" t="s">
        <v>33</v>
      </c>
      <c r="AX1230" s="13" t="s">
        <v>84</v>
      </c>
      <c r="AY1230" s="253" t="s">
        <v>181</v>
      </c>
    </row>
    <row r="1231" s="2" customFormat="1" ht="16.5" customHeight="1">
      <c r="A1231" s="39"/>
      <c r="B1231" s="40"/>
      <c r="C1231" s="275" t="s">
        <v>1604</v>
      </c>
      <c r="D1231" s="275" t="s">
        <v>363</v>
      </c>
      <c r="E1231" s="276" t="s">
        <v>1605</v>
      </c>
      <c r="F1231" s="277" t="s">
        <v>1606</v>
      </c>
      <c r="G1231" s="278" t="s">
        <v>247</v>
      </c>
      <c r="H1231" s="279">
        <v>1</v>
      </c>
      <c r="I1231" s="280"/>
      <c r="J1231" s="281">
        <f>ROUND(I1231*H1231,2)</f>
        <v>0</v>
      </c>
      <c r="K1231" s="282"/>
      <c r="L1231" s="283"/>
      <c r="M1231" s="284" t="s">
        <v>1</v>
      </c>
      <c r="N1231" s="285" t="s">
        <v>43</v>
      </c>
      <c r="O1231" s="92"/>
      <c r="P1231" s="238">
        <f>O1231*H1231</f>
        <v>0</v>
      </c>
      <c r="Q1231" s="238">
        <v>0.0050000000000000001</v>
      </c>
      <c r="R1231" s="238">
        <f>Q1231*H1231</f>
        <v>0.0050000000000000001</v>
      </c>
      <c r="S1231" s="238">
        <v>0</v>
      </c>
      <c r="T1231" s="239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40" t="s">
        <v>369</v>
      </c>
      <c r="AT1231" s="240" t="s">
        <v>363</v>
      </c>
      <c r="AU1231" s="240" t="s">
        <v>86</v>
      </c>
      <c r="AY1231" s="18" t="s">
        <v>181</v>
      </c>
      <c r="BE1231" s="241">
        <f>IF(N1231="základní",J1231,0)</f>
        <v>0</v>
      </c>
      <c r="BF1231" s="241">
        <f>IF(N1231="snížená",J1231,0)</f>
        <v>0</v>
      </c>
      <c r="BG1231" s="241">
        <f>IF(N1231="zákl. přenesená",J1231,0)</f>
        <v>0</v>
      </c>
      <c r="BH1231" s="241">
        <f>IF(N1231="sníž. přenesená",J1231,0)</f>
        <v>0</v>
      </c>
      <c r="BI1231" s="241">
        <f>IF(N1231="nulová",J1231,0)</f>
        <v>0</v>
      </c>
      <c r="BJ1231" s="18" t="s">
        <v>84</v>
      </c>
      <c r="BK1231" s="241">
        <f>ROUND(I1231*H1231,2)</f>
        <v>0</v>
      </c>
      <c r="BL1231" s="18" t="s">
        <v>278</v>
      </c>
      <c r="BM1231" s="240" t="s">
        <v>1607</v>
      </c>
    </row>
    <row r="1232" s="14" customFormat="1">
      <c r="A1232" s="14"/>
      <c r="B1232" s="254"/>
      <c r="C1232" s="255"/>
      <c r="D1232" s="244" t="s">
        <v>189</v>
      </c>
      <c r="E1232" s="256" t="s">
        <v>1</v>
      </c>
      <c r="F1232" s="257" t="s">
        <v>1598</v>
      </c>
      <c r="G1232" s="255"/>
      <c r="H1232" s="256" t="s">
        <v>1</v>
      </c>
      <c r="I1232" s="258"/>
      <c r="J1232" s="255"/>
      <c r="K1232" s="255"/>
      <c r="L1232" s="259"/>
      <c r="M1232" s="260"/>
      <c r="N1232" s="261"/>
      <c r="O1232" s="261"/>
      <c r="P1232" s="261"/>
      <c r="Q1232" s="261"/>
      <c r="R1232" s="261"/>
      <c r="S1232" s="261"/>
      <c r="T1232" s="26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3" t="s">
        <v>189</v>
      </c>
      <c r="AU1232" s="263" t="s">
        <v>86</v>
      </c>
      <c r="AV1232" s="14" t="s">
        <v>84</v>
      </c>
      <c r="AW1232" s="14" t="s">
        <v>33</v>
      </c>
      <c r="AX1232" s="14" t="s">
        <v>78</v>
      </c>
      <c r="AY1232" s="263" t="s">
        <v>181</v>
      </c>
    </row>
    <row r="1233" s="13" customFormat="1">
      <c r="A1233" s="13"/>
      <c r="B1233" s="242"/>
      <c r="C1233" s="243"/>
      <c r="D1233" s="244" t="s">
        <v>189</v>
      </c>
      <c r="E1233" s="245" t="s">
        <v>1</v>
      </c>
      <c r="F1233" s="246" t="s">
        <v>1603</v>
      </c>
      <c r="G1233" s="243"/>
      <c r="H1233" s="247">
        <v>1</v>
      </c>
      <c r="I1233" s="248"/>
      <c r="J1233" s="243"/>
      <c r="K1233" s="243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3" t="s">
        <v>189</v>
      </c>
      <c r="AU1233" s="253" t="s">
        <v>86</v>
      </c>
      <c r="AV1233" s="13" t="s">
        <v>86</v>
      </c>
      <c r="AW1233" s="13" t="s">
        <v>33</v>
      </c>
      <c r="AX1233" s="13" t="s">
        <v>84</v>
      </c>
      <c r="AY1233" s="253" t="s">
        <v>181</v>
      </c>
    </row>
    <row r="1234" s="2" customFormat="1" ht="16.5" customHeight="1">
      <c r="A1234" s="39"/>
      <c r="B1234" s="40"/>
      <c r="C1234" s="228" t="s">
        <v>1608</v>
      </c>
      <c r="D1234" s="228" t="s">
        <v>183</v>
      </c>
      <c r="E1234" s="229" t="s">
        <v>1609</v>
      </c>
      <c r="F1234" s="230" t="s">
        <v>1610</v>
      </c>
      <c r="G1234" s="231" t="s">
        <v>359</v>
      </c>
      <c r="H1234" s="232">
        <v>1</v>
      </c>
      <c r="I1234" s="233"/>
      <c r="J1234" s="234">
        <f>ROUND(I1234*H1234,2)</f>
        <v>0</v>
      </c>
      <c r="K1234" s="235"/>
      <c r="L1234" s="45"/>
      <c r="M1234" s="236" t="s">
        <v>1</v>
      </c>
      <c r="N1234" s="237" t="s">
        <v>43</v>
      </c>
      <c r="O1234" s="92"/>
      <c r="P1234" s="238">
        <f>O1234*H1234</f>
        <v>0</v>
      </c>
      <c r="Q1234" s="238">
        <v>0</v>
      </c>
      <c r="R1234" s="238">
        <f>Q1234*H1234</f>
        <v>0</v>
      </c>
      <c r="S1234" s="238">
        <v>0</v>
      </c>
      <c r="T1234" s="239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40" t="s">
        <v>278</v>
      </c>
      <c r="AT1234" s="240" t="s">
        <v>183</v>
      </c>
      <c r="AU1234" s="240" t="s">
        <v>86</v>
      </c>
      <c r="AY1234" s="18" t="s">
        <v>181</v>
      </c>
      <c r="BE1234" s="241">
        <f>IF(N1234="základní",J1234,0)</f>
        <v>0</v>
      </c>
      <c r="BF1234" s="241">
        <f>IF(N1234="snížená",J1234,0)</f>
        <v>0</v>
      </c>
      <c r="BG1234" s="241">
        <f>IF(N1234="zákl. přenesená",J1234,0)</f>
        <v>0</v>
      </c>
      <c r="BH1234" s="241">
        <f>IF(N1234="sníž. přenesená",J1234,0)</f>
        <v>0</v>
      </c>
      <c r="BI1234" s="241">
        <f>IF(N1234="nulová",J1234,0)</f>
        <v>0</v>
      </c>
      <c r="BJ1234" s="18" t="s">
        <v>84</v>
      </c>
      <c r="BK1234" s="241">
        <f>ROUND(I1234*H1234,2)</f>
        <v>0</v>
      </c>
      <c r="BL1234" s="18" t="s">
        <v>278</v>
      </c>
      <c r="BM1234" s="240" t="s">
        <v>1611</v>
      </c>
    </row>
    <row r="1235" s="13" customFormat="1">
      <c r="A1235" s="13"/>
      <c r="B1235" s="242"/>
      <c r="C1235" s="243"/>
      <c r="D1235" s="244" t="s">
        <v>189</v>
      </c>
      <c r="E1235" s="245" t="s">
        <v>1</v>
      </c>
      <c r="F1235" s="246" t="s">
        <v>1612</v>
      </c>
      <c r="G1235" s="243"/>
      <c r="H1235" s="247">
        <v>1</v>
      </c>
      <c r="I1235" s="248"/>
      <c r="J1235" s="243"/>
      <c r="K1235" s="243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3" t="s">
        <v>189</v>
      </c>
      <c r="AU1235" s="253" t="s">
        <v>86</v>
      </c>
      <c r="AV1235" s="13" t="s">
        <v>86</v>
      </c>
      <c r="AW1235" s="13" t="s">
        <v>33</v>
      </c>
      <c r="AX1235" s="13" t="s">
        <v>84</v>
      </c>
      <c r="AY1235" s="253" t="s">
        <v>181</v>
      </c>
    </row>
    <row r="1236" s="2" customFormat="1" ht="16.5" customHeight="1">
      <c r="A1236" s="39"/>
      <c r="B1236" s="40"/>
      <c r="C1236" s="228" t="s">
        <v>1613</v>
      </c>
      <c r="D1236" s="228" t="s">
        <v>183</v>
      </c>
      <c r="E1236" s="229" t="s">
        <v>1614</v>
      </c>
      <c r="F1236" s="230" t="s">
        <v>1615</v>
      </c>
      <c r="G1236" s="231" t="s">
        <v>359</v>
      </c>
      <c r="H1236" s="232">
        <v>1</v>
      </c>
      <c r="I1236" s="233"/>
      <c r="J1236" s="234">
        <f>ROUND(I1236*H1236,2)</f>
        <v>0</v>
      </c>
      <c r="K1236" s="235"/>
      <c r="L1236" s="45"/>
      <c r="M1236" s="236" t="s">
        <v>1</v>
      </c>
      <c r="N1236" s="237" t="s">
        <v>43</v>
      </c>
      <c r="O1236" s="92"/>
      <c r="P1236" s="238">
        <f>O1236*H1236</f>
        <v>0</v>
      </c>
      <c r="Q1236" s="238">
        <v>0</v>
      </c>
      <c r="R1236" s="238">
        <f>Q1236*H1236</f>
        <v>0</v>
      </c>
      <c r="S1236" s="238">
        <v>0</v>
      </c>
      <c r="T1236" s="239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40" t="s">
        <v>278</v>
      </c>
      <c r="AT1236" s="240" t="s">
        <v>183</v>
      </c>
      <c r="AU1236" s="240" t="s">
        <v>86</v>
      </c>
      <c r="AY1236" s="18" t="s">
        <v>181</v>
      </c>
      <c r="BE1236" s="241">
        <f>IF(N1236="základní",J1236,0)</f>
        <v>0</v>
      </c>
      <c r="BF1236" s="241">
        <f>IF(N1236="snížená",J1236,0)</f>
        <v>0</v>
      </c>
      <c r="BG1236" s="241">
        <f>IF(N1236="zákl. přenesená",J1236,0)</f>
        <v>0</v>
      </c>
      <c r="BH1236" s="241">
        <f>IF(N1236="sníž. přenesená",J1236,0)</f>
        <v>0</v>
      </c>
      <c r="BI1236" s="241">
        <f>IF(N1236="nulová",J1236,0)</f>
        <v>0</v>
      </c>
      <c r="BJ1236" s="18" t="s">
        <v>84</v>
      </c>
      <c r="BK1236" s="241">
        <f>ROUND(I1236*H1236,2)</f>
        <v>0</v>
      </c>
      <c r="BL1236" s="18" t="s">
        <v>278</v>
      </c>
      <c r="BM1236" s="240" t="s">
        <v>1616</v>
      </c>
    </row>
    <row r="1237" s="13" customFormat="1">
      <c r="A1237" s="13"/>
      <c r="B1237" s="242"/>
      <c r="C1237" s="243"/>
      <c r="D1237" s="244" t="s">
        <v>189</v>
      </c>
      <c r="E1237" s="245" t="s">
        <v>1</v>
      </c>
      <c r="F1237" s="246" t="s">
        <v>1617</v>
      </c>
      <c r="G1237" s="243"/>
      <c r="H1237" s="247">
        <v>1</v>
      </c>
      <c r="I1237" s="248"/>
      <c r="J1237" s="243"/>
      <c r="K1237" s="243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3" t="s">
        <v>189</v>
      </c>
      <c r="AU1237" s="253" t="s">
        <v>86</v>
      </c>
      <c r="AV1237" s="13" t="s">
        <v>86</v>
      </c>
      <c r="AW1237" s="13" t="s">
        <v>33</v>
      </c>
      <c r="AX1237" s="13" t="s">
        <v>84</v>
      </c>
      <c r="AY1237" s="253" t="s">
        <v>181</v>
      </c>
    </row>
    <row r="1238" s="2" customFormat="1" ht="16.5" customHeight="1">
      <c r="A1238" s="39"/>
      <c r="B1238" s="40"/>
      <c r="C1238" s="228" t="s">
        <v>1618</v>
      </c>
      <c r="D1238" s="228" t="s">
        <v>183</v>
      </c>
      <c r="E1238" s="229" t="s">
        <v>1619</v>
      </c>
      <c r="F1238" s="230" t="s">
        <v>1620</v>
      </c>
      <c r="G1238" s="231" t="s">
        <v>359</v>
      </c>
      <c r="H1238" s="232">
        <v>1</v>
      </c>
      <c r="I1238" s="233"/>
      <c r="J1238" s="234">
        <f>ROUND(I1238*H1238,2)</f>
        <v>0</v>
      </c>
      <c r="K1238" s="235"/>
      <c r="L1238" s="45"/>
      <c r="M1238" s="236" t="s">
        <v>1</v>
      </c>
      <c r="N1238" s="237" t="s">
        <v>43</v>
      </c>
      <c r="O1238" s="92"/>
      <c r="P1238" s="238">
        <f>O1238*H1238</f>
        <v>0</v>
      </c>
      <c r="Q1238" s="238">
        <v>0</v>
      </c>
      <c r="R1238" s="238">
        <f>Q1238*H1238</f>
        <v>0</v>
      </c>
      <c r="S1238" s="238">
        <v>0</v>
      </c>
      <c r="T1238" s="239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40" t="s">
        <v>278</v>
      </c>
      <c r="AT1238" s="240" t="s">
        <v>183</v>
      </c>
      <c r="AU1238" s="240" t="s">
        <v>86</v>
      </c>
      <c r="AY1238" s="18" t="s">
        <v>181</v>
      </c>
      <c r="BE1238" s="241">
        <f>IF(N1238="základní",J1238,0)</f>
        <v>0</v>
      </c>
      <c r="BF1238" s="241">
        <f>IF(N1238="snížená",J1238,0)</f>
        <v>0</v>
      </c>
      <c r="BG1238" s="241">
        <f>IF(N1238="zákl. přenesená",J1238,0)</f>
        <v>0</v>
      </c>
      <c r="BH1238" s="241">
        <f>IF(N1238="sníž. přenesená",J1238,0)</f>
        <v>0</v>
      </c>
      <c r="BI1238" s="241">
        <f>IF(N1238="nulová",J1238,0)</f>
        <v>0</v>
      </c>
      <c r="BJ1238" s="18" t="s">
        <v>84</v>
      </c>
      <c r="BK1238" s="241">
        <f>ROUND(I1238*H1238,2)</f>
        <v>0</v>
      </c>
      <c r="BL1238" s="18" t="s">
        <v>278</v>
      </c>
      <c r="BM1238" s="240" t="s">
        <v>1621</v>
      </c>
    </row>
    <row r="1239" s="13" customFormat="1">
      <c r="A1239" s="13"/>
      <c r="B1239" s="242"/>
      <c r="C1239" s="243"/>
      <c r="D1239" s="244" t="s">
        <v>189</v>
      </c>
      <c r="E1239" s="245" t="s">
        <v>1</v>
      </c>
      <c r="F1239" s="246" t="s">
        <v>1622</v>
      </c>
      <c r="G1239" s="243"/>
      <c r="H1239" s="247">
        <v>1</v>
      </c>
      <c r="I1239" s="248"/>
      <c r="J1239" s="243"/>
      <c r="K1239" s="243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3" t="s">
        <v>189</v>
      </c>
      <c r="AU1239" s="253" t="s">
        <v>86</v>
      </c>
      <c r="AV1239" s="13" t="s">
        <v>86</v>
      </c>
      <c r="AW1239" s="13" t="s">
        <v>33</v>
      </c>
      <c r="AX1239" s="13" t="s">
        <v>84</v>
      </c>
      <c r="AY1239" s="253" t="s">
        <v>181</v>
      </c>
    </row>
    <row r="1240" s="2" customFormat="1" ht="16.5" customHeight="1">
      <c r="A1240" s="39"/>
      <c r="B1240" s="40"/>
      <c r="C1240" s="228" t="s">
        <v>1623</v>
      </c>
      <c r="D1240" s="228" t="s">
        <v>183</v>
      </c>
      <c r="E1240" s="229" t="s">
        <v>1624</v>
      </c>
      <c r="F1240" s="230" t="s">
        <v>1625</v>
      </c>
      <c r="G1240" s="231" t="s">
        <v>783</v>
      </c>
      <c r="H1240" s="286"/>
      <c r="I1240" s="233"/>
      <c r="J1240" s="234">
        <f>ROUND(I1240*H1240,2)</f>
        <v>0</v>
      </c>
      <c r="K1240" s="235"/>
      <c r="L1240" s="45"/>
      <c r="M1240" s="236" t="s">
        <v>1</v>
      </c>
      <c r="N1240" s="237" t="s">
        <v>43</v>
      </c>
      <c r="O1240" s="92"/>
      <c r="P1240" s="238">
        <f>O1240*H1240</f>
        <v>0</v>
      </c>
      <c r="Q1240" s="238">
        <v>0</v>
      </c>
      <c r="R1240" s="238">
        <f>Q1240*H1240</f>
        <v>0</v>
      </c>
      <c r="S1240" s="238">
        <v>0</v>
      </c>
      <c r="T1240" s="239">
        <f>S1240*H1240</f>
        <v>0</v>
      </c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R1240" s="240" t="s">
        <v>278</v>
      </c>
      <c r="AT1240" s="240" t="s">
        <v>183</v>
      </c>
      <c r="AU1240" s="240" t="s">
        <v>86</v>
      </c>
      <c r="AY1240" s="18" t="s">
        <v>181</v>
      </c>
      <c r="BE1240" s="241">
        <f>IF(N1240="základní",J1240,0)</f>
        <v>0</v>
      </c>
      <c r="BF1240" s="241">
        <f>IF(N1240="snížená",J1240,0)</f>
        <v>0</v>
      </c>
      <c r="BG1240" s="241">
        <f>IF(N1240="zákl. přenesená",J1240,0)</f>
        <v>0</v>
      </c>
      <c r="BH1240" s="241">
        <f>IF(N1240="sníž. přenesená",J1240,0)</f>
        <v>0</v>
      </c>
      <c r="BI1240" s="241">
        <f>IF(N1240="nulová",J1240,0)</f>
        <v>0</v>
      </c>
      <c r="BJ1240" s="18" t="s">
        <v>84</v>
      </c>
      <c r="BK1240" s="241">
        <f>ROUND(I1240*H1240,2)</f>
        <v>0</v>
      </c>
      <c r="BL1240" s="18" t="s">
        <v>278</v>
      </c>
      <c r="BM1240" s="240" t="s">
        <v>1626</v>
      </c>
    </row>
    <row r="1241" s="12" customFormat="1" ht="22.8" customHeight="1">
      <c r="A1241" s="12"/>
      <c r="B1241" s="212"/>
      <c r="C1241" s="213"/>
      <c r="D1241" s="214" t="s">
        <v>77</v>
      </c>
      <c r="E1241" s="226" t="s">
        <v>1627</v>
      </c>
      <c r="F1241" s="226" t="s">
        <v>1628</v>
      </c>
      <c r="G1241" s="213"/>
      <c r="H1241" s="213"/>
      <c r="I1241" s="216"/>
      <c r="J1241" s="227">
        <f>BK1241</f>
        <v>0</v>
      </c>
      <c r="K1241" s="213"/>
      <c r="L1241" s="218"/>
      <c r="M1241" s="219"/>
      <c r="N1241" s="220"/>
      <c r="O1241" s="220"/>
      <c r="P1241" s="221">
        <f>SUM(P1242:P1284)</f>
        <v>0</v>
      </c>
      <c r="Q1241" s="220"/>
      <c r="R1241" s="221">
        <f>SUM(R1242:R1284)</f>
        <v>0.075497400000000006</v>
      </c>
      <c r="S1241" s="220"/>
      <c r="T1241" s="222">
        <f>SUM(T1242:T1284)</f>
        <v>0</v>
      </c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R1241" s="223" t="s">
        <v>86</v>
      </c>
      <c r="AT1241" s="224" t="s">
        <v>77</v>
      </c>
      <c r="AU1241" s="224" t="s">
        <v>84</v>
      </c>
      <c r="AY1241" s="223" t="s">
        <v>181</v>
      </c>
      <c r="BK1241" s="225">
        <f>SUM(BK1242:BK1284)</f>
        <v>0</v>
      </c>
    </row>
    <row r="1242" s="2" customFormat="1" ht="16.5" customHeight="1">
      <c r="A1242" s="39"/>
      <c r="B1242" s="40"/>
      <c r="C1242" s="228" t="s">
        <v>1629</v>
      </c>
      <c r="D1242" s="228" t="s">
        <v>183</v>
      </c>
      <c r="E1242" s="229" t="s">
        <v>1630</v>
      </c>
      <c r="F1242" s="230" t="s">
        <v>1631</v>
      </c>
      <c r="G1242" s="231" t="s">
        <v>359</v>
      </c>
      <c r="H1242" s="232">
        <v>36</v>
      </c>
      <c r="I1242" s="233"/>
      <c r="J1242" s="234">
        <f>ROUND(I1242*H1242,2)</f>
        <v>0</v>
      </c>
      <c r="K1242" s="235"/>
      <c r="L1242" s="45"/>
      <c r="M1242" s="236" t="s">
        <v>1</v>
      </c>
      <c r="N1242" s="237" t="s">
        <v>43</v>
      </c>
      <c r="O1242" s="92"/>
      <c r="P1242" s="238">
        <f>O1242*H1242</f>
        <v>0</v>
      </c>
      <c r="Q1242" s="238">
        <v>0</v>
      </c>
      <c r="R1242" s="238">
        <f>Q1242*H1242</f>
        <v>0</v>
      </c>
      <c r="S1242" s="238">
        <v>0</v>
      </c>
      <c r="T1242" s="239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40" t="s">
        <v>278</v>
      </c>
      <c r="AT1242" s="240" t="s">
        <v>183</v>
      </c>
      <c r="AU1242" s="240" t="s">
        <v>86</v>
      </c>
      <c r="AY1242" s="18" t="s">
        <v>181</v>
      </c>
      <c r="BE1242" s="241">
        <f>IF(N1242="základní",J1242,0)</f>
        <v>0</v>
      </c>
      <c r="BF1242" s="241">
        <f>IF(N1242="snížená",J1242,0)</f>
        <v>0</v>
      </c>
      <c r="BG1242" s="241">
        <f>IF(N1242="zákl. přenesená",J1242,0)</f>
        <v>0</v>
      </c>
      <c r="BH1242" s="241">
        <f>IF(N1242="sníž. přenesená",J1242,0)</f>
        <v>0</v>
      </c>
      <c r="BI1242" s="241">
        <f>IF(N1242="nulová",J1242,0)</f>
        <v>0</v>
      </c>
      <c r="BJ1242" s="18" t="s">
        <v>84</v>
      </c>
      <c r="BK1242" s="241">
        <f>ROUND(I1242*H1242,2)</f>
        <v>0</v>
      </c>
      <c r="BL1242" s="18" t="s">
        <v>278</v>
      </c>
      <c r="BM1242" s="240" t="s">
        <v>1632</v>
      </c>
    </row>
    <row r="1243" s="13" customFormat="1">
      <c r="A1243" s="13"/>
      <c r="B1243" s="242"/>
      <c r="C1243" s="243"/>
      <c r="D1243" s="244" t="s">
        <v>189</v>
      </c>
      <c r="E1243" s="245" t="s">
        <v>1</v>
      </c>
      <c r="F1243" s="246" t="s">
        <v>1633</v>
      </c>
      <c r="G1243" s="243"/>
      <c r="H1243" s="247">
        <v>36</v>
      </c>
      <c r="I1243" s="248"/>
      <c r="J1243" s="243"/>
      <c r="K1243" s="243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3" t="s">
        <v>189</v>
      </c>
      <c r="AU1243" s="253" t="s">
        <v>86</v>
      </c>
      <c r="AV1243" s="13" t="s">
        <v>86</v>
      </c>
      <c r="AW1243" s="13" t="s">
        <v>33</v>
      </c>
      <c r="AX1243" s="13" t="s">
        <v>84</v>
      </c>
      <c r="AY1243" s="253" t="s">
        <v>181</v>
      </c>
    </row>
    <row r="1244" s="2" customFormat="1" ht="21.75" customHeight="1">
      <c r="A1244" s="39"/>
      <c r="B1244" s="40"/>
      <c r="C1244" s="228" t="s">
        <v>1634</v>
      </c>
      <c r="D1244" s="228" t="s">
        <v>183</v>
      </c>
      <c r="E1244" s="229" t="s">
        <v>1635</v>
      </c>
      <c r="F1244" s="230" t="s">
        <v>1636</v>
      </c>
      <c r="G1244" s="231" t="s">
        <v>1637</v>
      </c>
      <c r="H1244" s="232">
        <v>118.86</v>
      </c>
      <c r="I1244" s="233"/>
      <c r="J1244" s="234">
        <f>ROUND(I1244*H1244,2)</f>
        <v>0</v>
      </c>
      <c r="K1244" s="235"/>
      <c r="L1244" s="45"/>
      <c r="M1244" s="236" t="s">
        <v>1</v>
      </c>
      <c r="N1244" s="237" t="s">
        <v>43</v>
      </c>
      <c r="O1244" s="92"/>
      <c r="P1244" s="238">
        <f>O1244*H1244</f>
        <v>0</v>
      </c>
      <c r="Q1244" s="238">
        <v>0</v>
      </c>
      <c r="R1244" s="238">
        <f>Q1244*H1244</f>
        <v>0</v>
      </c>
      <c r="S1244" s="238">
        <v>0</v>
      </c>
      <c r="T1244" s="239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40" t="s">
        <v>278</v>
      </c>
      <c r="AT1244" s="240" t="s">
        <v>183</v>
      </c>
      <c r="AU1244" s="240" t="s">
        <v>86</v>
      </c>
      <c r="AY1244" s="18" t="s">
        <v>181</v>
      </c>
      <c r="BE1244" s="241">
        <f>IF(N1244="základní",J1244,0)</f>
        <v>0</v>
      </c>
      <c r="BF1244" s="241">
        <f>IF(N1244="snížená",J1244,0)</f>
        <v>0</v>
      </c>
      <c r="BG1244" s="241">
        <f>IF(N1244="zákl. přenesená",J1244,0)</f>
        <v>0</v>
      </c>
      <c r="BH1244" s="241">
        <f>IF(N1244="sníž. přenesená",J1244,0)</f>
        <v>0</v>
      </c>
      <c r="BI1244" s="241">
        <f>IF(N1244="nulová",J1244,0)</f>
        <v>0</v>
      </c>
      <c r="BJ1244" s="18" t="s">
        <v>84</v>
      </c>
      <c r="BK1244" s="241">
        <f>ROUND(I1244*H1244,2)</f>
        <v>0</v>
      </c>
      <c r="BL1244" s="18" t="s">
        <v>278</v>
      </c>
      <c r="BM1244" s="240" t="s">
        <v>1638</v>
      </c>
    </row>
    <row r="1245" s="14" customFormat="1">
      <c r="A1245" s="14"/>
      <c r="B1245" s="254"/>
      <c r="C1245" s="255"/>
      <c r="D1245" s="244" t="s">
        <v>189</v>
      </c>
      <c r="E1245" s="256" t="s">
        <v>1</v>
      </c>
      <c r="F1245" s="257" t="s">
        <v>547</v>
      </c>
      <c r="G1245" s="255"/>
      <c r="H1245" s="256" t="s">
        <v>1</v>
      </c>
      <c r="I1245" s="258"/>
      <c r="J1245" s="255"/>
      <c r="K1245" s="255"/>
      <c r="L1245" s="259"/>
      <c r="M1245" s="260"/>
      <c r="N1245" s="261"/>
      <c r="O1245" s="261"/>
      <c r="P1245" s="261"/>
      <c r="Q1245" s="261"/>
      <c r="R1245" s="261"/>
      <c r="S1245" s="261"/>
      <c r="T1245" s="26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3" t="s">
        <v>189</v>
      </c>
      <c r="AU1245" s="263" t="s">
        <v>86</v>
      </c>
      <c r="AV1245" s="14" t="s">
        <v>84</v>
      </c>
      <c r="AW1245" s="14" t="s">
        <v>33</v>
      </c>
      <c r="AX1245" s="14" t="s">
        <v>78</v>
      </c>
      <c r="AY1245" s="263" t="s">
        <v>181</v>
      </c>
    </row>
    <row r="1246" s="13" customFormat="1">
      <c r="A1246" s="13"/>
      <c r="B1246" s="242"/>
      <c r="C1246" s="243"/>
      <c r="D1246" s="244" t="s">
        <v>189</v>
      </c>
      <c r="E1246" s="245" t="s">
        <v>1</v>
      </c>
      <c r="F1246" s="246" t="s">
        <v>1639</v>
      </c>
      <c r="G1246" s="243"/>
      <c r="H1246" s="247">
        <v>113.2</v>
      </c>
      <c r="I1246" s="248"/>
      <c r="J1246" s="243"/>
      <c r="K1246" s="243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3" t="s">
        <v>189</v>
      </c>
      <c r="AU1246" s="253" t="s">
        <v>86</v>
      </c>
      <c r="AV1246" s="13" t="s">
        <v>86</v>
      </c>
      <c r="AW1246" s="13" t="s">
        <v>33</v>
      </c>
      <c r="AX1246" s="13" t="s">
        <v>78</v>
      </c>
      <c r="AY1246" s="253" t="s">
        <v>181</v>
      </c>
    </row>
    <row r="1247" s="13" customFormat="1">
      <c r="A1247" s="13"/>
      <c r="B1247" s="242"/>
      <c r="C1247" s="243"/>
      <c r="D1247" s="244" t="s">
        <v>189</v>
      </c>
      <c r="E1247" s="245" t="s">
        <v>1</v>
      </c>
      <c r="F1247" s="246" t="s">
        <v>1640</v>
      </c>
      <c r="G1247" s="243"/>
      <c r="H1247" s="247">
        <v>5.6600000000000001</v>
      </c>
      <c r="I1247" s="248"/>
      <c r="J1247" s="243"/>
      <c r="K1247" s="243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3" t="s">
        <v>189</v>
      </c>
      <c r="AU1247" s="253" t="s">
        <v>86</v>
      </c>
      <c r="AV1247" s="13" t="s">
        <v>86</v>
      </c>
      <c r="AW1247" s="13" t="s">
        <v>33</v>
      </c>
      <c r="AX1247" s="13" t="s">
        <v>78</v>
      </c>
      <c r="AY1247" s="253" t="s">
        <v>181</v>
      </c>
    </row>
    <row r="1248" s="15" customFormat="1">
      <c r="A1248" s="15"/>
      <c r="B1248" s="264"/>
      <c r="C1248" s="265"/>
      <c r="D1248" s="244" t="s">
        <v>189</v>
      </c>
      <c r="E1248" s="266" t="s">
        <v>1</v>
      </c>
      <c r="F1248" s="267" t="s">
        <v>206</v>
      </c>
      <c r="G1248" s="265"/>
      <c r="H1248" s="268">
        <v>118.86</v>
      </c>
      <c r="I1248" s="269"/>
      <c r="J1248" s="265"/>
      <c r="K1248" s="265"/>
      <c r="L1248" s="270"/>
      <c r="M1248" s="271"/>
      <c r="N1248" s="272"/>
      <c r="O1248" s="272"/>
      <c r="P1248" s="272"/>
      <c r="Q1248" s="272"/>
      <c r="R1248" s="272"/>
      <c r="S1248" s="272"/>
      <c r="T1248" s="273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74" t="s">
        <v>189</v>
      </c>
      <c r="AU1248" s="274" t="s">
        <v>86</v>
      </c>
      <c r="AV1248" s="15" t="s">
        <v>187</v>
      </c>
      <c r="AW1248" s="15" t="s">
        <v>33</v>
      </c>
      <c r="AX1248" s="15" t="s">
        <v>84</v>
      </c>
      <c r="AY1248" s="274" t="s">
        <v>181</v>
      </c>
    </row>
    <row r="1249" s="2" customFormat="1" ht="16.5" customHeight="1">
      <c r="A1249" s="39"/>
      <c r="B1249" s="40"/>
      <c r="C1249" s="228" t="s">
        <v>1641</v>
      </c>
      <c r="D1249" s="228" t="s">
        <v>183</v>
      </c>
      <c r="E1249" s="229" t="s">
        <v>1642</v>
      </c>
      <c r="F1249" s="230" t="s">
        <v>1643</v>
      </c>
      <c r="G1249" s="231" t="s">
        <v>1637</v>
      </c>
      <c r="H1249" s="232">
        <v>1665.944</v>
      </c>
      <c r="I1249" s="233"/>
      <c r="J1249" s="234">
        <f>ROUND(I1249*H1249,2)</f>
        <v>0</v>
      </c>
      <c r="K1249" s="235"/>
      <c r="L1249" s="45"/>
      <c r="M1249" s="236" t="s">
        <v>1</v>
      </c>
      <c r="N1249" s="237" t="s">
        <v>43</v>
      </c>
      <c r="O1249" s="92"/>
      <c r="P1249" s="238">
        <f>O1249*H1249</f>
        <v>0</v>
      </c>
      <c r="Q1249" s="238">
        <v>0</v>
      </c>
      <c r="R1249" s="238">
        <f>Q1249*H1249</f>
        <v>0</v>
      </c>
      <c r="S1249" s="238">
        <v>0</v>
      </c>
      <c r="T1249" s="239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40" t="s">
        <v>278</v>
      </c>
      <c r="AT1249" s="240" t="s">
        <v>183</v>
      </c>
      <c r="AU1249" s="240" t="s">
        <v>86</v>
      </c>
      <c r="AY1249" s="18" t="s">
        <v>181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8" t="s">
        <v>84</v>
      </c>
      <c r="BK1249" s="241">
        <f>ROUND(I1249*H1249,2)</f>
        <v>0</v>
      </c>
      <c r="BL1249" s="18" t="s">
        <v>278</v>
      </c>
      <c r="BM1249" s="240" t="s">
        <v>1644</v>
      </c>
    </row>
    <row r="1250" s="14" customFormat="1">
      <c r="A1250" s="14"/>
      <c r="B1250" s="254"/>
      <c r="C1250" s="255"/>
      <c r="D1250" s="244" t="s">
        <v>189</v>
      </c>
      <c r="E1250" s="256" t="s">
        <v>1</v>
      </c>
      <c r="F1250" s="257" t="s">
        <v>1645</v>
      </c>
      <c r="G1250" s="255"/>
      <c r="H1250" s="256" t="s">
        <v>1</v>
      </c>
      <c r="I1250" s="258"/>
      <c r="J1250" s="255"/>
      <c r="K1250" s="255"/>
      <c r="L1250" s="259"/>
      <c r="M1250" s="260"/>
      <c r="N1250" s="261"/>
      <c r="O1250" s="261"/>
      <c r="P1250" s="261"/>
      <c r="Q1250" s="261"/>
      <c r="R1250" s="261"/>
      <c r="S1250" s="261"/>
      <c r="T1250" s="26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3" t="s">
        <v>189</v>
      </c>
      <c r="AU1250" s="263" t="s">
        <v>86</v>
      </c>
      <c r="AV1250" s="14" t="s">
        <v>84</v>
      </c>
      <c r="AW1250" s="14" t="s">
        <v>33</v>
      </c>
      <c r="AX1250" s="14" t="s">
        <v>78</v>
      </c>
      <c r="AY1250" s="263" t="s">
        <v>181</v>
      </c>
    </row>
    <row r="1251" s="13" customFormat="1">
      <c r="A1251" s="13"/>
      <c r="B1251" s="242"/>
      <c r="C1251" s="243"/>
      <c r="D1251" s="244" t="s">
        <v>189</v>
      </c>
      <c r="E1251" s="245" t="s">
        <v>1</v>
      </c>
      <c r="F1251" s="246" t="s">
        <v>1646</v>
      </c>
      <c r="G1251" s="243"/>
      <c r="H1251" s="247">
        <v>123.48</v>
      </c>
      <c r="I1251" s="248"/>
      <c r="J1251" s="243"/>
      <c r="K1251" s="243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3" t="s">
        <v>189</v>
      </c>
      <c r="AU1251" s="253" t="s">
        <v>86</v>
      </c>
      <c r="AV1251" s="13" t="s">
        <v>86</v>
      </c>
      <c r="AW1251" s="13" t="s">
        <v>33</v>
      </c>
      <c r="AX1251" s="13" t="s">
        <v>78</v>
      </c>
      <c r="AY1251" s="253" t="s">
        <v>181</v>
      </c>
    </row>
    <row r="1252" s="13" customFormat="1">
      <c r="A1252" s="13"/>
      <c r="B1252" s="242"/>
      <c r="C1252" s="243"/>
      <c r="D1252" s="244" t="s">
        <v>189</v>
      </c>
      <c r="E1252" s="245" t="s">
        <v>1</v>
      </c>
      <c r="F1252" s="246" t="s">
        <v>1647</v>
      </c>
      <c r="G1252" s="243"/>
      <c r="H1252" s="247">
        <v>273.58999999999997</v>
      </c>
      <c r="I1252" s="248"/>
      <c r="J1252" s="243"/>
      <c r="K1252" s="243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3" t="s">
        <v>189</v>
      </c>
      <c r="AU1252" s="253" t="s">
        <v>86</v>
      </c>
      <c r="AV1252" s="13" t="s">
        <v>86</v>
      </c>
      <c r="AW1252" s="13" t="s">
        <v>33</v>
      </c>
      <c r="AX1252" s="13" t="s">
        <v>78</v>
      </c>
      <c r="AY1252" s="253" t="s">
        <v>181</v>
      </c>
    </row>
    <row r="1253" s="13" customFormat="1">
      <c r="A1253" s="13"/>
      <c r="B1253" s="242"/>
      <c r="C1253" s="243"/>
      <c r="D1253" s="244" t="s">
        <v>189</v>
      </c>
      <c r="E1253" s="245" t="s">
        <v>1</v>
      </c>
      <c r="F1253" s="246" t="s">
        <v>1648</v>
      </c>
      <c r="G1253" s="243"/>
      <c r="H1253" s="247">
        <v>336.33999999999997</v>
      </c>
      <c r="I1253" s="248"/>
      <c r="J1253" s="243"/>
      <c r="K1253" s="243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3" t="s">
        <v>189</v>
      </c>
      <c r="AU1253" s="253" t="s">
        <v>86</v>
      </c>
      <c r="AV1253" s="13" t="s">
        <v>86</v>
      </c>
      <c r="AW1253" s="13" t="s">
        <v>33</v>
      </c>
      <c r="AX1253" s="13" t="s">
        <v>78</v>
      </c>
      <c r="AY1253" s="253" t="s">
        <v>181</v>
      </c>
    </row>
    <row r="1254" s="13" customFormat="1">
      <c r="A1254" s="13"/>
      <c r="B1254" s="242"/>
      <c r="C1254" s="243"/>
      <c r="D1254" s="244" t="s">
        <v>189</v>
      </c>
      <c r="E1254" s="245" t="s">
        <v>1</v>
      </c>
      <c r="F1254" s="246" t="s">
        <v>1649</v>
      </c>
      <c r="G1254" s="243"/>
      <c r="H1254" s="247">
        <v>762.00300000000004</v>
      </c>
      <c r="I1254" s="248"/>
      <c r="J1254" s="243"/>
      <c r="K1254" s="243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3" t="s">
        <v>189</v>
      </c>
      <c r="AU1254" s="253" t="s">
        <v>86</v>
      </c>
      <c r="AV1254" s="13" t="s">
        <v>86</v>
      </c>
      <c r="AW1254" s="13" t="s">
        <v>33</v>
      </c>
      <c r="AX1254" s="13" t="s">
        <v>78</v>
      </c>
      <c r="AY1254" s="253" t="s">
        <v>181</v>
      </c>
    </row>
    <row r="1255" s="13" customFormat="1">
      <c r="A1255" s="13"/>
      <c r="B1255" s="242"/>
      <c r="C1255" s="243"/>
      <c r="D1255" s="244" t="s">
        <v>189</v>
      </c>
      <c r="E1255" s="245" t="s">
        <v>1</v>
      </c>
      <c r="F1255" s="246" t="s">
        <v>1650</v>
      </c>
      <c r="G1255" s="243"/>
      <c r="H1255" s="247">
        <v>91.200000000000003</v>
      </c>
      <c r="I1255" s="248"/>
      <c r="J1255" s="243"/>
      <c r="K1255" s="243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3" t="s">
        <v>189</v>
      </c>
      <c r="AU1255" s="253" t="s">
        <v>86</v>
      </c>
      <c r="AV1255" s="13" t="s">
        <v>86</v>
      </c>
      <c r="AW1255" s="13" t="s">
        <v>33</v>
      </c>
      <c r="AX1255" s="13" t="s">
        <v>78</v>
      </c>
      <c r="AY1255" s="253" t="s">
        <v>181</v>
      </c>
    </row>
    <row r="1256" s="16" customFormat="1">
      <c r="A1256" s="16"/>
      <c r="B1256" s="287"/>
      <c r="C1256" s="288"/>
      <c r="D1256" s="244" t="s">
        <v>189</v>
      </c>
      <c r="E1256" s="289" t="s">
        <v>1</v>
      </c>
      <c r="F1256" s="290" t="s">
        <v>1651</v>
      </c>
      <c r="G1256" s="288"/>
      <c r="H1256" s="291">
        <v>1586.6130000000001</v>
      </c>
      <c r="I1256" s="292"/>
      <c r="J1256" s="288"/>
      <c r="K1256" s="288"/>
      <c r="L1256" s="293"/>
      <c r="M1256" s="294"/>
      <c r="N1256" s="295"/>
      <c r="O1256" s="295"/>
      <c r="P1256" s="295"/>
      <c r="Q1256" s="295"/>
      <c r="R1256" s="295"/>
      <c r="S1256" s="295"/>
      <c r="T1256" s="29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T1256" s="297" t="s">
        <v>189</v>
      </c>
      <c r="AU1256" s="297" t="s">
        <v>86</v>
      </c>
      <c r="AV1256" s="16" t="s">
        <v>197</v>
      </c>
      <c r="AW1256" s="16" t="s">
        <v>33</v>
      </c>
      <c r="AX1256" s="16" t="s">
        <v>78</v>
      </c>
      <c r="AY1256" s="297" t="s">
        <v>181</v>
      </c>
    </row>
    <row r="1257" s="13" customFormat="1">
      <c r="A1257" s="13"/>
      <c r="B1257" s="242"/>
      <c r="C1257" s="243"/>
      <c r="D1257" s="244" t="s">
        <v>189</v>
      </c>
      <c r="E1257" s="245" t="s">
        <v>1</v>
      </c>
      <c r="F1257" s="246" t="s">
        <v>1652</v>
      </c>
      <c r="G1257" s="243"/>
      <c r="H1257" s="247">
        <v>79.331000000000003</v>
      </c>
      <c r="I1257" s="248"/>
      <c r="J1257" s="243"/>
      <c r="K1257" s="243"/>
      <c r="L1257" s="249"/>
      <c r="M1257" s="250"/>
      <c r="N1257" s="251"/>
      <c r="O1257" s="251"/>
      <c r="P1257" s="251"/>
      <c r="Q1257" s="251"/>
      <c r="R1257" s="251"/>
      <c r="S1257" s="251"/>
      <c r="T1257" s="25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3" t="s">
        <v>189</v>
      </c>
      <c r="AU1257" s="253" t="s">
        <v>86</v>
      </c>
      <c r="AV1257" s="13" t="s">
        <v>86</v>
      </c>
      <c r="AW1257" s="13" t="s">
        <v>33</v>
      </c>
      <c r="AX1257" s="13" t="s">
        <v>78</v>
      </c>
      <c r="AY1257" s="253" t="s">
        <v>181</v>
      </c>
    </row>
    <row r="1258" s="15" customFormat="1">
      <c r="A1258" s="15"/>
      <c r="B1258" s="264"/>
      <c r="C1258" s="265"/>
      <c r="D1258" s="244" t="s">
        <v>189</v>
      </c>
      <c r="E1258" s="266" t="s">
        <v>1</v>
      </c>
      <c r="F1258" s="267" t="s">
        <v>206</v>
      </c>
      <c r="G1258" s="265"/>
      <c r="H1258" s="268">
        <v>1665.944</v>
      </c>
      <c r="I1258" s="269"/>
      <c r="J1258" s="265"/>
      <c r="K1258" s="265"/>
      <c r="L1258" s="270"/>
      <c r="M1258" s="271"/>
      <c r="N1258" s="272"/>
      <c r="O1258" s="272"/>
      <c r="P1258" s="272"/>
      <c r="Q1258" s="272"/>
      <c r="R1258" s="272"/>
      <c r="S1258" s="272"/>
      <c r="T1258" s="273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74" t="s">
        <v>189</v>
      </c>
      <c r="AU1258" s="274" t="s">
        <v>86</v>
      </c>
      <c r="AV1258" s="15" t="s">
        <v>187</v>
      </c>
      <c r="AW1258" s="15" t="s">
        <v>33</v>
      </c>
      <c r="AX1258" s="15" t="s">
        <v>84</v>
      </c>
      <c r="AY1258" s="274" t="s">
        <v>181</v>
      </c>
    </row>
    <row r="1259" s="2" customFormat="1" ht="16.5" customHeight="1">
      <c r="A1259" s="39"/>
      <c r="B1259" s="40"/>
      <c r="C1259" s="228" t="s">
        <v>1653</v>
      </c>
      <c r="D1259" s="228" t="s">
        <v>183</v>
      </c>
      <c r="E1259" s="229" t="s">
        <v>1654</v>
      </c>
      <c r="F1259" s="230" t="s">
        <v>1655</v>
      </c>
      <c r="G1259" s="231" t="s">
        <v>186</v>
      </c>
      <c r="H1259" s="232">
        <v>0.39500000000000002</v>
      </c>
      <c r="I1259" s="233"/>
      <c r="J1259" s="234">
        <f>ROUND(I1259*H1259,2)</f>
        <v>0</v>
      </c>
      <c r="K1259" s="235"/>
      <c r="L1259" s="45"/>
      <c r="M1259" s="236" t="s">
        <v>1</v>
      </c>
      <c r="N1259" s="237" t="s">
        <v>43</v>
      </c>
      <c r="O1259" s="92"/>
      <c r="P1259" s="238">
        <f>O1259*H1259</f>
        <v>0</v>
      </c>
      <c r="Q1259" s="238">
        <v>0.00012</v>
      </c>
      <c r="R1259" s="238">
        <f>Q1259*H1259</f>
        <v>4.74E-05</v>
      </c>
      <c r="S1259" s="238">
        <v>0</v>
      </c>
      <c r="T1259" s="239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40" t="s">
        <v>278</v>
      </c>
      <c r="AT1259" s="240" t="s">
        <v>183</v>
      </c>
      <c r="AU1259" s="240" t="s">
        <v>86</v>
      </c>
      <c r="AY1259" s="18" t="s">
        <v>181</v>
      </c>
      <c r="BE1259" s="241">
        <f>IF(N1259="základní",J1259,0)</f>
        <v>0</v>
      </c>
      <c r="BF1259" s="241">
        <f>IF(N1259="snížená",J1259,0)</f>
        <v>0</v>
      </c>
      <c r="BG1259" s="241">
        <f>IF(N1259="zákl. přenesená",J1259,0)</f>
        <v>0</v>
      </c>
      <c r="BH1259" s="241">
        <f>IF(N1259="sníž. přenesená",J1259,0)</f>
        <v>0</v>
      </c>
      <c r="BI1259" s="241">
        <f>IF(N1259="nulová",J1259,0)</f>
        <v>0</v>
      </c>
      <c r="BJ1259" s="18" t="s">
        <v>84</v>
      </c>
      <c r="BK1259" s="241">
        <f>ROUND(I1259*H1259,2)</f>
        <v>0</v>
      </c>
      <c r="BL1259" s="18" t="s">
        <v>278</v>
      </c>
      <c r="BM1259" s="240" t="s">
        <v>1656</v>
      </c>
    </row>
    <row r="1260" s="13" customFormat="1">
      <c r="A1260" s="13"/>
      <c r="B1260" s="242"/>
      <c r="C1260" s="243"/>
      <c r="D1260" s="244" t="s">
        <v>189</v>
      </c>
      <c r="E1260" s="245" t="s">
        <v>1</v>
      </c>
      <c r="F1260" s="246" t="s">
        <v>1657</v>
      </c>
      <c r="G1260" s="243"/>
      <c r="H1260" s="247">
        <v>0.17999999999999999</v>
      </c>
      <c r="I1260" s="248"/>
      <c r="J1260" s="243"/>
      <c r="K1260" s="243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3" t="s">
        <v>189</v>
      </c>
      <c r="AU1260" s="253" t="s">
        <v>86</v>
      </c>
      <c r="AV1260" s="13" t="s">
        <v>86</v>
      </c>
      <c r="AW1260" s="13" t="s">
        <v>33</v>
      </c>
      <c r="AX1260" s="13" t="s">
        <v>78</v>
      </c>
      <c r="AY1260" s="253" t="s">
        <v>181</v>
      </c>
    </row>
    <row r="1261" s="13" customFormat="1">
      <c r="A1261" s="13"/>
      <c r="B1261" s="242"/>
      <c r="C1261" s="243"/>
      <c r="D1261" s="244" t="s">
        <v>189</v>
      </c>
      <c r="E1261" s="245" t="s">
        <v>1</v>
      </c>
      <c r="F1261" s="246" t="s">
        <v>1658</v>
      </c>
      <c r="G1261" s="243"/>
      <c r="H1261" s="247">
        <v>0.089999999999999997</v>
      </c>
      <c r="I1261" s="248"/>
      <c r="J1261" s="243"/>
      <c r="K1261" s="243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3" t="s">
        <v>189</v>
      </c>
      <c r="AU1261" s="253" t="s">
        <v>86</v>
      </c>
      <c r="AV1261" s="13" t="s">
        <v>86</v>
      </c>
      <c r="AW1261" s="13" t="s">
        <v>33</v>
      </c>
      <c r="AX1261" s="13" t="s">
        <v>78</v>
      </c>
      <c r="AY1261" s="253" t="s">
        <v>181</v>
      </c>
    </row>
    <row r="1262" s="13" customFormat="1">
      <c r="A1262" s="13"/>
      <c r="B1262" s="242"/>
      <c r="C1262" s="243"/>
      <c r="D1262" s="244" t="s">
        <v>189</v>
      </c>
      <c r="E1262" s="245" t="s">
        <v>1</v>
      </c>
      <c r="F1262" s="246" t="s">
        <v>1659</v>
      </c>
      <c r="G1262" s="243"/>
      <c r="H1262" s="247">
        <v>0.125</v>
      </c>
      <c r="I1262" s="248"/>
      <c r="J1262" s="243"/>
      <c r="K1262" s="243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3" t="s">
        <v>189</v>
      </c>
      <c r="AU1262" s="253" t="s">
        <v>86</v>
      </c>
      <c r="AV1262" s="13" t="s">
        <v>86</v>
      </c>
      <c r="AW1262" s="13" t="s">
        <v>33</v>
      </c>
      <c r="AX1262" s="13" t="s">
        <v>78</v>
      </c>
      <c r="AY1262" s="253" t="s">
        <v>181</v>
      </c>
    </row>
    <row r="1263" s="15" customFormat="1">
      <c r="A1263" s="15"/>
      <c r="B1263" s="264"/>
      <c r="C1263" s="265"/>
      <c r="D1263" s="244" t="s">
        <v>189</v>
      </c>
      <c r="E1263" s="266" t="s">
        <v>1</v>
      </c>
      <c r="F1263" s="267" t="s">
        <v>206</v>
      </c>
      <c r="G1263" s="265"/>
      <c r="H1263" s="268">
        <v>0.39500000000000002</v>
      </c>
      <c r="I1263" s="269"/>
      <c r="J1263" s="265"/>
      <c r="K1263" s="265"/>
      <c r="L1263" s="270"/>
      <c r="M1263" s="271"/>
      <c r="N1263" s="272"/>
      <c r="O1263" s="272"/>
      <c r="P1263" s="272"/>
      <c r="Q1263" s="272"/>
      <c r="R1263" s="272"/>
      <c r="S1263" s="272"/>
      <c r="T1263" s="273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74" t="s">
        <v>189</v>
      </c>
      <c r="AU1263" s="274" t="s">
        <v>86</v>
      </c>
      <c r="AV1263" s="15" t="s">
        <v>187</v>
      </c>
      <c r="AW1263" s="15" t="s">
        <v>33</v>
      </c>
      <c r="AX1263" s="15" t="s">
        <v>84</v>
      </c>
      <c r="AY1263" s="274" t="s">
        <v>181</v>
      </c>
    </row>
    <row r="1264" s="2" customFormat="1" ht="16.5" customHeight="1">
      <c r="A1264" s="39"/>
      <c r="B1264" s="40"/>
      <c r="C1264" s="275" t="s">
        <v>1660</v>
      </c>
      <c r="D1264" s="275" t="s">
        <v>363</v>
      </c>
      <c r="E1264" s="276" t="s">
        <v>1661</v>
      </c>
      <c r="F1264" s="277" t="s">
        <v>1662</v>
      </c>
      <c r="G1264" s="278" t="s">
        <v>359</v>
      </c>
      <c r="H1264" s="279">
        <v>1</v>
      </c>
      <c r="I1264" s="280"/>
      <c r="J1264" s="281">
        <f>ROUND(I1264*H1264,2)</f>
        <v>0</v>
      </c>
      <c r="K1264" s="282"/>
      <c r="L1264" s="283"/>
      <c r="M1264" s="284" t="s">
        <v>1</v>
      </c>
      <c r="N1264" s="285" t="s">
        <v>43</v>
      </c>
      <c r="O1264" s="92"/>
      <c r="P1264" s="238">
        <f>O1264*H1264</f>
        <v>0</v>
      </c>
      <c r="Q1264" s="238">
        <v>0.00109</v>
      </c>
      <c r="R1264" s="238">
        <f>Q1264*H1264</f>
        <v>0.00109</v>
      </c>
      <c r="S1264" s="238">
        <v>0</v>
      </c>
      <c r="T1264" s="239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40" t="s">
        <v>369</v>
      </c>
      <c r="AT1264" s="240" t="s">
        <v>363</v>
      </c>
      <c r="AU1264" s="240" t="s">
        <v>86</v>
      </c>
      <c r="AY1264" s="18" t="s">
        <v>181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8" t="s">
        <v>84</v>
      </c>
      <c r="BK1264" s="241">
        <f>ROUND(I1264*H1264,2)</f>
        <v>0</v>
      </c>
      <c r="BL1264" s="18" t="s">
        <v>278</v>
      </c>
      <c r="BM1264" s="240" t="s">
        <v>1663</v>
      </c>
    </row>
    <row r="1265" s="14" customFormat="1">
      <c r="A1265" s="14"/>
      <c r="B1265" s="254"/>
      <c r="C1265" s="255"/>
      <c r="D1265" s="244" t="s">
        <v>189</v>
      </c>
      <c r="E1265" s="256" t="s">
        <v>1</v>
      </c>
      <c r="F1265" s="257" t="s">
        <v>1004</v>
      </c>
      <c r="G1265" s="255"/>
      <c r="H1265" s="256" t="s">
        <v>1</v>
      </c>
      <c r="I1265" s="258"/>
      <c r="J1265" s="255"/>
      <c r="K1265" s="255"/>
      <c r="L1265" s="259"/>
      <c r="M1265" s="260"/>
      <c r="N1265" s="261"/>
      <c r="O1265" s="261"/>
      <c r="P1265" s="261"/>
      <c r="Q1265" s="261"/>
      <c r="R1265" s="261"/>
      <c r="S1265" s="261"/>
      <c r="T1265" s="26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3" t="s">
        <v>189</v>
      </c>
      <c r="AU1265" s="263" t="s">
        <v>86</v>
      </c>
      <c r="AV1265" s="14" t="s">
        <v>84</v>
      </c>
      <c r="AW1265" s="14" t="s">
        <v>33</v>
      </c>
      <c r="AX1265" s="14" t="s">
        <v>78</v>
      </c>
      <c r="AY1265" s="263" t="s">
        <v>181</v>
      </c>
    </row>
    <row r="1266" s="13" customFormat="1">
      <c r="A1266" s="13"/>
      <c r="B1266" s="242"/>
      <c r="C1266" s="243"/>
      <c r="D1266" s="244" t="s">
        <v>189</v>
      </c>
      <c r="E1266" s="245" t="s">
        <v>1</v>
      </c>
      <c r="F1266" s="246" t="s">
        <v>1664</v>
      </c>
      <c r="G1266" s="243"/>
      <c r="H1266" s="247">
        <v>1</v>
      </c>
      <c r="I1266" s="248"/>
      <c r="J1266" s="243"/>
      <c r="K1266" s="243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3" t="s">
        <v>189</v>
      </c>
      <c r="AU1266" s="253" t="s">
        <v>86</v>
      </c>
      <c r="AV1266" s="13" t="s">
        <v>86</v>
      </c>
      <c r="AW1266" s="13" t="s">
        <v>33</v>
      </c>
      <c r="AX1266" s="13" t="s">
        <v>84</v>
      </c>
      <c r="AY1266" s="253" t="s">
        <v>181</v>
      </c>
    </row>
    <row r="1267" s="2" customFormat="1" ht="16.5" customHeight="1">
      <c r="A1267" s="39"/>
      <c r="B1267" s="40"/>
      <c r="C1267" s="275" t="s">
        <v>1665</v>
      </c>
      <c r="D1267" s="275" t="s">
        <v>363</v>
      </c>
      <c r="E1267" s="276" t="s">
        <v>1666</v>
      </c>
      <c r="F1267" s="277" t="s">
        <v>1667</v>
      </c>
      <c r="G1267" s="278" t="s">
        <v>359</v>
      </c>
      <c r="H1267" s="279">
        <v>1</v>
      </c>
      <c r="I1267" s="280"/>
      <c r="J1267" s="281">
        <f>ROUND(I1267*H1267,2)</f>
        <v>0</v>
      </c>
      <c r="K1267" s="282"/>
      <c r="L1267" s="283"/>
      <c r="M1267" s="284" t="s">
        <v>1</v>
      </c>
      <c r="N1267" s="285" t="s">
        <v>43</v>
      </c>
      <c r="O1267" s="92"/>
      <c r="P1267" s="238">
        <f>O1267*H1267</f>
        <v>0</v>
      </c>
      <c r="Q1267" s="238">
        <v>0.00109</v>
      </c>
      <c r="R1267" s="238">
        <f>Q1267*H1267</f>
        <v>0.00109</v>
      </c>
      <c r="S1267" s="238">
        <v>0</v>
      </c>
      <c r="T1267" s="239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40" t="s">
        <v>369</v>
      </c>
      <c r="AT1267" s="240" t="s">
        <v>363</v>
      </c>
      <c r="AU1267" s="240" t="s">
        <v>86</v>
      </c>
      <c r="AY1267" s="18" t="s">
        <v>181</v>
      </c>
      <c r="BE1267" s="241">
        <f>IF(N1267="základní",J1267,0)</f>
        <v>0</v>
      </c>
      <c r="BF1267" s="241">
        <f>IF(N1267="snížená",J1267,0)</f>
        <v>0</v>
      </c>
      <c r="BG1267" s="241">
        <f>IF(N1267="zákl. přenesená",J1267,0)</f>
        <v>0</v>
      </c>
      <c r="BH1267" s="241">
        <f>IF(N1267="sníž. přenesená",J1267,0)</f>
        <v>0</v>
      </c>
      <c r="BI1267" s="241">
        <f>IF(N1267="nulová",J1267,0)</f>
        <v>0</v>
      </c>
      <c r="BJ1267" s="18" t="s">
        <v>84</v>
      </c>
      <c r="BK1267" s="241">
        <f>ROUND(I1267*H1267,2)</f>
        <v>0</v>
      </c>
      <c r="BL1267" s="18" t="s">
        <v>278</v>
      </c>
      <c r="BM1267" s="240" t="s">
        <v>1668</v>
      </c>
    </row>
    <row r="1268" s="14" customFormat="1">
      <c r="A1268" s="14"/>
      <c r="B1268" s="254"/>
      <c r="C1268" s="255"/>
      <c r="D1268" s="244" t="s">
        <v>189</v>
      </c>
      <c r="E1268" s="256" t="s">
        <v>1</v>
      </c>
      <c r="F1268" s="257" t="s">
        <v>1004</v>
      </c>
      <c r="G1268" s="255"/>
      <c r="H1268" s="256" t="s">
        <v>1</v>
      </c>
      <c r="I1268" s="258"/>
      <c r="J1268" s="255"/>
      <c r="K1268" s="255"/>
      <c r="L1268" s="259"/>
      <c r="M1268" s="260"/>
      <c r="N1268" s="261"/>
      <c r="O1268" s="261"/>
      <c r="P1268" s="261"/>
      <c r="Q1268" s="261"/>
      <c r="R1268" s="261"/>
      <c r="S1268" s="261"/>
      <c r="T1268" s="26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3" t="s">
        <v>189</v>
      </c>
      <c r="AU1268" s="263" t="s">
        <v>86</v>
      </c>
      <c r="AV1268" s="14" t="s">
        <v>84</v>
      </c>
      <c r="AW1268" s="14" t="s">
        <v>33</v>
      </c>
      <c r="AX1268" s="14" t="s">
        <v>78</v>
      </c>
      <c r="AY1268" s="263" t="s">
        <v>181</v>
      </c>
    </row>
    <row r="1269" s="13" customFormat="1">
      <c r="A1269" s="13"/>
      <c r="B1269" s="242"/>
      <c r="C1269" s="243"/>
      <c r="D1269" s="244" t="s">
        <v>189</v>
      </c>
      <c r="E1269" s="245" t="s">
        <v>1</v>
      </c>
      <c r="F1269" s="246" t="s">
        <v>1669</v>
      </c>
      <c r="G1269" s="243"/>
      <c r="H1269" s="247">
        <v>1</v>
      </c>
      <c r="I1269" s="248"/>
      <c r="J1269" s="243"/>
      <c r="K1269" s="243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3" t="s">
        <v>189</v>
      </c>
      <c r="AU1269" s="253" t="s">
        <v>86</v>
      </c>
      <c r="AV1269" s="13" t="s">
        <v>86</v>
      </c>
      <c r="AW1269" s="13" t="s">
        <v>33</v>
      </c>
      <c r="AX1269" s="13" t="s">
        <v>84</v>
      </c>
      <c r="AY1269" s="253" t="s">
        <v>181</v>
      </c>
    </row>
    <row r="1270" s="2" customFormat="1" ht="16.5" customHeight="1">
      <c r="A1270" s="39"/>
      <c r="B1270" s="40"/>
      <c r="C1270" s="275" t="s">
        <v>1670</v>
      </c>
      <c r="D1270" s="275" t="s">
        <v>363</v>
      </c>
      <c r="E1270" s="276" t="s">
        <v>1671</v>
      </c>
      <c r="F1270" s="277" t="s">
        <v>1672</v>
      </c>
      <c r="G1270" s="278" t="s">
        <v>359</v>
      </c>
      <c r="H1270" s="279">
        <v>2</v>
      </c>
      <c r="I1270" s="280"/>
      <c r="J1270" s="281">
        <f>ROUND(I1270*H1270,2)</f>
        <v>0</v>
      </c>
      <c r="K1270" s="282"/>
      <c r="L1270" s="283"/>
      <c r="M1270" s="284" t="s">
        <v>1</v>
      </c>
      <c r="N1270" s="285" t="s">
        <v>43</v>
      </c>
      <c r="O1270" s="92"/>
      <c r="P1270" s="238">
        <f>O1270*H1270</f>
        <v>0</v>
      </c>
      <c r="Q1270" s="238">
        <v>0.00109</v>
      </c>
      <c r="R1270" s="238">
        <f>Q1270*H1270</f>
        <v>0.0021800000000000001</v>
      </c>
      <c r="S1270" s="238">
        <v>0</v>
      </c>
      <c r="T1270" s="239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40" t="s">
        <v>369</v>
      </c>
      <c r="AT1270" s="240" t="s">
        <v>363</v>
      </c>
      <c r="AU1270" s="240" t="s">
        <v>86</v>
      </c>
      <c r="AY1270" s="18" t="s">
        <v>181</v>
      </c>
      <c r="BE1270" s="241">
        <f>IF(N1270="základní",J1270,0)</f>
        <v>0</v>
      </c>
      <c r="BF1270" s="241">
        <f>IF(N1270="snížená",J1270,0)</f>
        <v>0</v>
      </c>
      <c r="BG1270" s="241">
        <f>IF(N1270="zákl. přenesená",J1270,0)</f>
        <v>0</v>
      </c>
      <c r="BH1270" s="241">
        <f>IF(N1270="sníž. přenesená",J1270,0)</f>
        <v>0</v>
      </c>
      <c r="BI1270" s="241">
        <f>IF(N1270="nulová",J1270,0)</f>
        <v>0</v>
      </c>
      <c r="BJ1270" s="18" t="s">
        <v>84</v>
      </c>
      <c r="BK1270" s="241">
        <f>ROUND(I1270*H1270,2)</f>
        <v>0</v>
      </c>
      <c r="BL1270" s="18" t="s">
        <v>278</v>
      </c>
      <c r="BM1270" s="240" t="s">
        <v>1673</v>
      </c>
    </row>
    <row r="1271" s="14" customFormat="1">
      <c r="A1271" s="14"/>
      <c r="B1271" s="254"/>
      <c r="C1271" s="255"/>
      <c r="D1271" s="244" t="s">
        <v>189</v>
      </c>
      <c r="E1271" s="256" t="s">
        <v>1</v>
      </c>
      <c r="F1271" s="257" t="s">
        <v>1004</v>
      </c>
      <c r="G1271" s="255"/>
      <c r="H1271" s="256" t="s">
        <v>1</v>
      </c>
      <c r="I1271" s="258"/>
      <c r="J1271" s="255"/>
      <c r="K1271" s="255"/>
      <c r="L1271" s="259"/>
      <c r="M1271" s="260"/>
      <c r="N1271" s="261"/>
      <c r="O1271" s="261"/>
      <c r="P1271" s="261"/>
      <c r="Q1271" s="261"/>
      <c r="R1271" s="261"/>
      <c r="S1271" s="261"/>
      <c r="T1271" s="26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3" t="s">
        <v>189</v>
      </c>
      <c r="AU1271" s="263" t="s">
        <v>86</v>
      </c>
      <c r="AV1271" s="14" t="s">
        <v>84</v>
      </c>
      <c r="AW1271" s="14" t="s">
        <v>33</v>
      </c>
      <c r="AX1271" s="14" t="s">
        <v>78</v>
      </c>
      <c r="AY1271" s="263" t="s">
        <v>181</v>
      </c>
    </row>
    <row r="1272" s="13" customFormat="1">
      <c r="A1272" s="13"/>
      <c r="B1272" s="242"/>
      <c r="C1272" s="243"/>
      <c r="D1272" s="244" t="s">
        <v>189</v>
      </c>
      <c r="E1272" s="245" t="s">
        <v>1</v>
      </c>
      <c r="F1272" s="246" t="s">
        <v>1674</v>
      </c>
      <c r="G1272" s="243"/>
      <c r="H1272" s="247">
        <v>2</v>
      </c>
      <c r="I1272" s="248"/>
      <c r="J1272" s="243"/>
      <c r="K1272" s="243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3" t="s">
        <v>189</v>
      </c>
      <c r="AU1272" s="253" t="s">
        <v>86</v>
      </c>
      <c r="AV1272" s="13" t="s">
        <v>86</v>
      </c>
      <c r="AW1272" s="13" t="s">
        <v>33</v>
      </c>
      <c r="AX1272" s="13" t="s">
        <v>84</v>
      </c>
      <c r="AY1272" s="253" t="s">
        <v>181</v>
      </c>
    </row>
    <row r="1273" s="2" customFormat="1" ht="16.5" customHeight="1">
      <c r="A1273" s="39"/>
      <c r="B1273" s="40"/>
      <c r="C1273" s="228" t="s">
        <v>1675</v>
      </c>
      <c r="D1273" s="228" t="s">
        <v>183</v>
      </c>
      <c r="E1273" s="229" t="s">
        <v>1676</v>
      </c>
      <c r="F1273" s="230" t="s">
        <v>1677</v>
      </c>
      <c r="G1273" s="231" t="s">
        <v>359</v>
      </c>
      <c r="H1273" s="232">
        <v>1</v>
      </c>
      <c r="I1273" s="233"/>
      <c r="J1273" s="234">
        <f>ROUND(I1273*H1273,2)</f>
        <v>0</v>
      </c>
      <c r="K1273" s="235"/>
      <c r="L1273" s="45"/>
      <c r="M1273" s="236" t="s">
        <v>1</v>
      </c>
      <c r="N1273" s="237" t="s">
        <v>43</v>
      </c>
      <c r="O1273" s="92"/>
      <c r="P1273" s="238">
        <f>O1273*H1273</f>
        <v>0</v>
      </c>
      <c r="Q1273" s="238">
        <v>0.00038999999999999999</v>
      </c>
      <c r="R1273" s="238">
        <f>Q1273*H1273</f>
        <v>0.00038999999999999999</v>
      </c>
      <c r="S1273" s="238">
        <v>0</v>
      </c>
      <c r="T1273" s="239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40" t="s">
        <v>278</v>
      </c>
      <c r="AT1273" s="240" t="s">
        <v>183</v>
      </c>
      <c r="AU1273" s="240" t="s">
        <v>86</v>
      </c>
      <c r="AY1273" s="18" t="s">
        <v>181</v>
      </c>
      <c r="BE1273" s="241">
        <f>IF(N1273="základní",J1273,0)</f>
        <v>0</v>
      </c>
      <c r="BF1273" s="241">
        <f>IF(N1273="snížená",J1273,0)</f>
        <v>0</v>
      </c>
      <c r="BG1273" s="241">
        <f>IF(N1273="zákl. přenesená",J1273,0)</f>
        <v>0</v>
      </c>
      <c r="BH1273" s="241">
        <f>IF(N1273="sníž. přenesená",J1273,0)</f>
        <v>0</v>
      </c>
      <c r="BI1273" s="241">
        <f>IF(N1273="nulová",J1273,0)</f>
        <v>0</v>
      </c>
      <c r="BJ1273" s="18" t="s">
        <v>84</v>
      </c>
      <c r="BK1273" s="241">
        <f>ROUND(I1273*H1273,2)</f>
        <v>0</v>
      </c>
      <c r="BL1273" s="18" t="s">
        <v>278</v>
      </c>
      <c r="BM1273" s="240" t="s">
        <v>1678</v>
      </c>
    </row>
    <row r="1274" s="13" customFormat="1">
      <c r="A1274" s="13"/>
      <c r="B1274" s="242"/>
      <c r="C1274" s="243"/>
      <c r="D1274" s="244" t="s">
        <v>189</v>
      </c>
      <c r="E1274" s="245" t="s">
        <v>1</v>
      </c>
      <c r="F1274" s="246" t="s">
        <v>1679</v>
      </c>
      <c r="G1274" s="243"/>
      <c r="H1274" s="247">
        <v>1</v>
      </c>
      <c r="I1274" s="248"/>
      <c r="J1274" s="243"/>
      <c r="K1274" s="243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3" t="s">
        <v>189</v>
      </c>
      <c r="AU1274" s="253" t="s">
        <v>86</v>
      </c>
      <c r="AV1274" s="13" t="s">
        <v>86</v>
      </c>
      <c r="AW1274" s="13" t="s">
        <v>33</v>
      </c>
      <c r="AX1274" s="13" t="s">
        <v>84</v>
      </c>
      <c r="AY1274" s="253" t="s">
        <v>181</v>
      </c>
    </row>
    <row r="1275" s="2" customFormat="1" ht="24.15" customHeight="1">
      <c r="A1275" s="39"/>
      <c r="B1275" s="40"/>
      <c r="C1275" s="275" t="s">
        <v>1680</v>
      </c>
      <c r="D1275" s="275" t="s">
        <v>363</v>
      </c>
      <c r="E1275" s="276" t="s">
        <v>1681</v>
      </c>
      <c r="F1275" s="277" t="s">
        <v>1682</v>
      </c>
      <c r="G1275" s="278" t="s">
        <v>186</v>
      </c>
      <c r="H1275" s="279">
        <v>16.199999999999999</v>
      </c>
      <c r="I1275" s="280"/>
      <c r="J1275" s="281">
        <f>ROUND(I1275*H1275,2)</f>
        <v>0</v>
      </c>
      <c r="K1275" s="282"/>
      <c r="L1275" s="283"/>
      <c r="M1275" s="284" t="s">
        <v>1</v>
      </c>
      <c r="N1275" s="285" t="s">
        <v>43</v>
      </c>
      <c r="O1275" s="92"/>
      <c r="P1275" s="238">
        <f>O1275*H1275</f>
        <v>0</v>
      </c>
      <c r="Q1275" s="238">
        <v>0.0040000000000000001</v>
      </c>
      <c r="R1275" s="238">
        <f>Q1275*H1275</f>
        <v>0.064799999999999996</v>
      </c>
      <c r="S1275" s="238">
        <v>0</v>
      </c>
      <c r="T1275" s="239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40" t="s">
        <v>369</v>
      </c>
      <c r="AT1275" s="240" t="s">
        <v>363</v>
      </c>
      <c r="AU1275" s="240" t="s">
        <v>86</v>
      </c>
      <c r="AY1275" s="18" t="s">
        <v>181</v>
      </c>
      <c r="BE1275" s="241">
        <f>IF(N1275="základní",J1275,0)</f>
        <v>0</v>
      </c>
      <c r="BF1275" s="241">
        <f>IF(N1275="snížená",J1275,0)</f>
        <v>0</v>
      </c>
      <c r="BG1275" s="241">
        <f>IF(N1275="zákl. přenesená",J1275,0)</f>
        <v>0</v>
      </c>
      <c r="BH1275" s="241">
        <f>IF(N1275="sníž. přenesená",J1275,0)</f>
        <v>0</v>
      </c>
      <c r="BI1275" s="241">
        <f>IF(N1275="nulová",J1275,0)</f>
        <v>0</v>
      </c>
      <c r="BJ1275" s="18" t="s">
        <v>84</v>
      </c>
      <c r="BK1275" s="241">
        <f>ROUND(I1275*H1275,2)</f>
        <v>0</v>
      </c>
      <c r="BL1275" s="18" t="s">
        <v>278</v>
      </c>
      <c r="BM1275" s="240" t="s">
        <v>1683</v>
      </c>
    </row>
    <row r="1276" s="14" customFormat="1">
      <c r="A1276" s="14"/>
      <c r="B1276" s="254"/>
      <c r="C1276" s="255"/>
      <c r="D1276" s="244" t="s">
        <v>189</v>
      </c>
      <c r="E1276" s="256" t="s">
        <v>1</v>
      </c>
      <c r="F1276" s="257" t="s">
        <v>1004</v>
      </c>
      <c r="G1276" s="255"/>
      <c r="H1276" s="256" t="s">
        <v>1</v>
      </c>
      <c r="I1276" s="258"/>
      <c r="J1276" s="255"/>
      <c r="K1276" s="255"/>
      <c r="L1276" s="259"/>
      <c r="M1276" s="260"/>
      <c r="N1276" s="261"/>
      <c r="O1276" s="261"/>
      <c r="P1276" s="261"/>
      <c r="Q1276" s="261"/>
      <c r="R1276" s="261"/>
      <c r="S1276" s="261"/>
      <c r="T1276" s="26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3" t="s">
        <v>189</v>
      </c>
      <c r="AU1276" s="263" t="s">
        <v>86</v>
      </c>
      <c r="AV1276" s="14" t="s">
        <v>84</v>
      </c>
      <c r="AW1276" s="14" t="s">
        <v>33</v>
      </c>
      <c r="AX1276" s="14" t="s">
        <v>78</v>
      </c>
      <c r="AY1276" s="263" t="s">
        <v>181</v>
      </c>
    </row>
    <row r="1277" s="13" customFormat="1">
      <c r="A1277" s="13"/>
      <c r="B1277" s="242"/>
      <c r="C1277" s="243"/>
      <c r="D1277" s="244" t="s">
        <v>189</v>
      </c>
      <c r="E1277" s="245" t="s">
        <v>1</v>
      </c>
      <c r="F1277" s="246" t="s">
        <v>1684</v>
      </c>
      <c r="G1277" s="243"/>
      <c r="H1277" s="247">
        <v>16.199999999999999</v>
      </c>
      <c r="I1277" s="248"/>
      <c r="J1277" s="243"/>
      <c r="K1277" s="243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3" t="s">
        <v>189</v>
      </c>
      <c r="AU1277" s="253" t="s">
        <v>86</v>
      </c>
      <c r="AV1277" s="13" t="s">
        <v>86</v>
      </c>
      <c r="AW1277" s="13" t="s">
        <v>33</v>
      </c>
      <c r="AX1277" s="13" t="s">
        <v>84</v>
      </c>
      <c r="AY1277" s="253" t="s">
        <v>181</v>
      </c>
    </row>
    <row r="1278" s="2" customFormat="1" ht="16.5" customHeight="1">
      <c r="A1278" s="39"/>
      <c r="B1278" s="40"/>
      <c r="C1278" s="228" t="s">
        <v>1685</v>
      </c>
      <c r="D1278" s="228" t="s">
        <v>183</v>
      </c>
      <c r="E1278" s="229" t="s">
        <v>1686</v>
      </c>
      <c r="F1278" s="230" t="s">
        <v>1687</v>
      </c>
      <c r="G1278" s="231" t="s">
        <v>247</v>
      </c>
      <c r="H1278" s="232">
        <v>0.59999999999999998</v>
      </c>
      <c r="I1278" s="233"/>
      <c r="J1278" s="234">
        <f>ROUND(I1278*H1278,2)</f>
        <v>0</v>
      </c>
      <c r="K1278" s="235"/>
      <c r="L1278" s="45"/>
      <c r="M1278" s="236" t="s">
        <v>1</v>
      </c>
      <c r="N1278" s="237" t="s">
        <v>43</v>
      </c>
      <c r="O1278" s="92"/>
      <c r="P1278" s="238">
        <f>O1278*H1278</f>
        <v>0</v>
      </c>
      <c r="Q1278" s="238">
        <v>0</v>
      </c>
      <c r="R1278" s="238">
        <f>Q1278*H1278</f>
        <v>0</v>
      </c>
      <c r="S1278" s="238">
        <v>0</v>
      </c>
      <c r="T1278" s="239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40" t="s">
        <v>278</v>
      </c>
      <c r="AT1278" s="240" t="s">
        <v>183</v>
      </c>
      <c r="AU1278" s="240" t="s">
        <v>86</v>
      </c>
      <c r="AY1278" s="18" t="s">
        <v>181</v>
      </c>
      <c r="BE1278" s="241">
        <f>IF(N1278="základní",J1278,0)</f>
        <v>0</v>
      </c>
      <c r="BF1278" s="241">
        <f>IF(N1278="snížená",J1278,0)</f>
        <v>0</v>
      </c>
      <c r="BG1278" s="241">
        <f>IF(N1278="zákl. přenesená",J1278,0)</f>
        <v>0</v>
      </c>
      <c r="BH1278" s="241">
        <f>IF(N1278="sníž. přenesená",J1278,0)</f>
        <v>0</v>
      </c>
      <c r="BI1278" s="241">
        <f>IF(N1278="nulová",J1278,0)</f>
        <v>0</v>
      </c>
      <c r="BJ1278" s="18" t="s">
        <v>84</v>
      </c>
      <c r="BK1278" s="241">
        <f>ROUND(I1278*H1278,2)</f>
        <v>0</v>
      </c>
      <c r="BL1278" s="18" t="s">
        <v>278</v>
      </c>
      <c r="BM1278" s="240" t="s">
        <v>1688</v>
      </c>
    </row>
    <row r="1279" s="14" customFormat="1">
      <c r="A1279" s="14"/>
      <c r="B1279" s="254"/>
      <c r="C1279" s="255"/>
      <c r="D1279" s="244" t="s">
        <v>189</v>
      </c>
      <c r="E1279" s="256" t="s">
        <v>1</v>
      </c>
      <c r="F1279" s="257" t="s">
        <v>1262</v>
      </c>
      <c r="G1279" s="255"/>
      <c r="H1279" s="256" t="s">
        <v>1</v>
      </c>
      <c r="I1279" s="258"/>
      <c r="J1279" s="255"/>
      <c r="K1279" s="255"/>
      <c r="L1279" s="259"/>
      <c r="M1279" s="260"/>
      <c r="N1279" s="261"/>
      <c r="O1279" s="261"/>
      <c r="P1279" s="261"/>
      <c r="Q1279" s="261"/>
      <c r="R1279" s="261"/>
      <c r="S1279" s="261"/>
      <c r="T1279" s="26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3" t="s">
        <v>189</v>
      </c>
      <c r="AU1279" s="263" t="s">
        <v>86</v>
      </c>
      <c r="AV1279" s="14" t="s">
        <v>84</v>
      </c>
      <c r="AW1279" s="14" t="s">
        <v>33</v>
      </c>
      <c r="AX1279" s="14" t="s">
        <v>78</v>
      </c>
      <c r="AY1279" s="263" t="s">
        <v>181</v>
      </c>
    </row>
    <row r="1280" s="13" customFormat="1">
      <c r="A1280" s="13"/>
      <c r="B1280" s="242"/>
      <c r="C1280" s="243"/>
      <c r="D1280" s="244" t="s">
        <v>189</v>
      </c>
      <c r="E1280" s="245" t="s">
        <v>1</v>
      </c>
      <c r="F1280" s="246" t="s">
        <v>1689</v>
      </c>
      <c r="G1280" s="243"/>
      <c r="H1280" s="247">
        <v>0.59999999999999998</v>
      </c>
      <c r="I1280" s="248"/>
      <c r="J1280" s="243"/>
      <c r="K1280" s="243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3" t="s">
        <v>189</v>
      </c>
      <c r="AU1280" s="253" t="s">
        <v>86</v>
      </c>
      <c r="AV1280" s="13" t="s">
        <v>86</v>
      </c>
      <c r="AW1280" s="13" t="s">
        <v>33</v>
      </c>
      <c r="AX1280" s="13" t="s">
        <v>84</v>
      </c>
      <c r="AY1280" s="253" t="s">
        <v>181</v>
      </c>
    </row>
    <row r="1281" s="2" customFormat="1" ht="16.5" customHeight="1">
      <c r="A1281" s="39"/>
      <c r="B1281" s="40"/>
      <c r="C1281" s="275" t="s">
        <v>1690</v>
      </c>
      <c r="D1281" s="275" t="s">
        <v>363</v>
      </c>
      <c r="E1281" s="276" t="s">
        <v>1691</v>
      </c>
      <c r="F1281" s="277" t="s">
        <v>1692</v>
      </c>
      <c r="G1281" s="278" t="s">
        <v>359</v>
      </c>
      <c r="H1281" s="279">
        <v>1</v>
      </c>
      <c r="I1281" s="280"/>
      <c r="J1281" s="281">
        <f>ROUND(I1281*H1281,2)</f>
        <v>0</v>
      </c>
      <c r="K1281" s="282"/>
      <c r="L1281" s="283"/>
      <c r="M1281" s="284" t="s">
        <v>1</v>
      </c>
      <c r="N1281" s="285" t="s">
        <v>43</v>
      </c>
      <c r="O1281" s="92"/>
      <c r="P1281" s="238">
        <f>O1281*H1281</f>
        <v>0</v>
      </c>
      <c r="Q1281" s="238">
        <v>0.0058999999999999999</v>
      </c>
      <c r="R1281" s="238">
        <f>Q1281*H1281</f>
        <v>0.0058999999999999999</v>
      </c>
      <c r="S1281" s="238">
        <v>0</v>
      </c>
      <c r="T1281" s="239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240" t="s">
        <v>369</v>
      </c>
      <c r="AT1281" s="240" t="s">
        <v>363</v>
      </c>
      <c r="AU1281" s="240" t="s">
        <v>86</v>
      </c>
      <c r="AY1281" s="18" t="s">
        <v>181</v>
      </c>
      <c r="BE1281" s="241">
        <f>IF(N1281="základní",J1281,0)</f>
        <v>0</v>
      </c>
      <c r="BF1281" s="241">
        <f>IF(N1281="snížená",J1281,0)</f>
        <v>0</v>
      </c>
      <c r="BG1281" s="241">
        <f>IF(N1281="zákl. přenesená",J1281,0)</f>
        <v>0</v>
      </c>
      <c r="BH1281" s="241">
        <f>IF(N1281="sníž. přenesená",J1281,0)</f>
        <v>0</v>
      </c>
      <c r="BI1281" s="241">
        <f>IF(N1281="nulová",J1281,0)</f>
        <v>0</v>
      </c>
      <c r="BJ1281" s="18" t="s">
        <v>84</v>
      </c>
      <c r="BK1281" s="241">
        <f>ROUND(I1281*H1281,2)</f>
        <v>0</v>
      </c>
      <c r="BL1281" s="18" t="s">
        <v>278</v>
      </c>
      <c r="BM1281" s="240" t="s">
        <v>1693</v>
      </c>
    </row>
    <row r="1282" s="14" customFormat="1">
      <c r="A1282" s="14"/>
      <c r="B1282" s="254"/>
      <c r="C1282" s="255"/>
      <c r="D1282" s="244" t="s">
        <v>189</v>
      </c>
      <c r="E1282" s="256" t="s">
        <v>1</v>
      </c>
      <c r="F1282" s="257" t="s">
        <v>1262</v>
      </c>
      <c r="G1282" s="255"/>
      <c r="H1282" s="256" t="s">
        <v>1</v>
      </c>
      <c r="I1282" s="258"/>
      <c r="J1282" s="255"/>
      <c r="K1282" s="255"/>
      <c r="L1282" s="259"/>
      <c r="M1282" s="260"/>
      <c r="N1282" s="261"/>
      <c r="O1282" s="261"/>
      <c r="P1282" s="261"/>
      <c r="Q1282" s="261"/>
      <c r="R1282" s="261"/>
      <c r="S1282" s="261"/>
      <c r="T1282" s="26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3" t="s">
        <v>189</v>
      </c>
      <c r="AU1282" s="263" t="s">
        <v>86</v>
      </c>
      <c r="AV1282" s="14" t="s">
        <v>84</v>
      </c>
      <c r="AW1282" s="14" t="s">
        <v>33</v>
      </c>
      <c r="AX1282" s="14" t="s">
        <v>78</v>
      </c>
      <c r="AY1282" s="263" t="s">
        <v>181</v>
      </c>
    </row>
    <row r="1283" s="13" customFormat="1">
      <c r="A1283" s="13"/>
      <c r="B1283" s="242"/>
      <c r="C1283" s="243"/>
      <c r="D1283" s="244" t="s">
        <v>189</v>
      </c>
      <c r="E1283" s="245" t="s">
        <v>1</v>
      </c>
      <c r="F1283" s="246" t="s">
        <v>1694</v>
      </c>
      <c r="G1283" s="243"/>
      <c r="H1283" s="247">
        <v>1</v>
      </c>
      <c r="I1283" s="248"/>
      <c r="J1283" s="243"/>
      <c r="K1283" s="243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3" t="s">
        <v>189</v>
      </c>
      <c r="AU1283" s="253" t="s">
        <v>86</v>
      </c>
      <c r="AV1283" s="13" t="s">
        <v>86</v>
      </c>
      <c r="AW1283" s="13" t="s">
        <v>33</v>
      </c>
      <c r="AX1283" s="13" t="s">
        <v>84</v>
      </c>
      <c r="AY1283" s="253" t="s">
        <v>181</v>
      </c>
    </row>
    <row r="1284" s="2" customFormat="1" ht="16.5" customHeight="1">
      <c r="A1284" s="39"/>
      <c r="B1284" s="40"/>
      <c r="C1284" s="228" t="s">
        <v>1695</v>
      </c>
      <c r="D1284" s="228" t="s">
        <v>183</v>
      </c>
      <c r="E1284" s="229" t="s">
        <v>1696</v>
      </c>
      <c r="F1284" s="230" t="s">
        <v>1697</v>
      </c>
      <c r="G1284" s="231" t="s">
        <v>783</v>
      </c>
      <c r="H1284" s="286"/>
      <c r="I1284" s="233"/>
      <c r="J1284" s="234">
        <f>ROUND(I1284*H1284,2)</f>
        <v>0</v>
      </c>
      <c r="K1284" s="235"/>
      <c r="L1284" s="45"/>
      <c r="M1284" s="236" t="s">
        <v>1</v>
      </c>
      <c r="N1284" s="237" t="s">
        <v>43</v>
      </c>
      <c r="O1284" s="92"/>
      <c r="P1284" s="238">
        <f>O1284*H1284</f>
        <v>0</v>
      </c>
      <c r="Q1284" s="238">
        <v>0</v>
      </c>
      <c r="R1284" s="238">
        <f>Q1284*H1284</f>
        <v>0</v>
      </c>
      <c r="S1284" s="238">
        <v>0</v>
      </c>
      <c r="T1284" s="239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40" t="s">
        <v>278</v>
      </c>
      <c r="AT1284" s="240" t="s">
        <v>183</v>
      </c>
      <c r="AU1284" s="240" t="s">
        <v>86</v>
      </c>
      <c r="AY1284" s="18" t="s">
        <v>181</v>
      </c>
      <c r="BE1284" s="241">
        <f>IF(N1284="základní",J1284,0)</f>
        <v>0</v>
      </c>
      <c r="BF1284" s="241">
        <f>IF(N1284="snížená",J1284,0)</f>
        <v>0</v>
      </c>
      <c r="BG1284" s="241">
        <f>IF(N1284="zákl. přenesená",J1284,0)</f>
        <v>0</v>
      </c>
      <c r="BH1284" s="241">
        <f>IF(N1284="sníž. přenesená",J1284,0)</f>
        <v>0</v>
      </c>
      <c r="BI1284" s="241">
        <f>IF(N1284="nulová",J1284,0)</f>
        <v>0</v>
      </c>
      <c r="BJ1284" s="18" t="s">
        <v>84</v>
      </c>
      <c r="BK1284" s="241">
        <f>ROUND(I1284*H1284,2)</f>
        <v>0</v>
      </c>
      <c r="BL1284" s="18" t="s">
        <v>278</v>
      </c>
      <c r="BM1284" s="240" t="s">
        <v>1698</v>
      </c>
    </row>
    <row r="1285" s="12" customFormat="1" ht="22.8" customHeight="1">
      <c r="A1285" s="12"/>
      <c r="B1285" s="212"/>
      <c r="C1285" s="213"/>
      <c r="D1285" s="214" t="s">
        <v>77</v>
      </c>
      <c r="E1285" s="226" t="s">
        <v>1699</v>
      </c>
      <c r="F1285" s="226" t="s">
        <v>1700</v>
      </c>
      <c r="G1285" s="213"/>
      <c r="H1285" s="213"/>
      <c r="I1285" s="216"/>
      <c r="J1285" s="227">
        <f>BK1285</f>
        <v>0</v>
      </c>
      <c r="K1285" s="213"/>
      <c r="L1285" s="218"/>
      <c r="M1285" s="219"/>
      <c r="N1285" s="220"/>
      <c r="O1285" s="220"/>
      <c r="P1285" s="221">
        <f>SUM(P1286:P1326)</f>
        <v>0</v>
      </c>
      <c r="Q1285" s="220"/>
      <c r="R1285" s="221">
        <f>SUM(R1286:R1326)</f>
        <v>1.9284642999999997</v>
      </c>
      <c r="S1285" s="220"/>
      <c r="T1285" s="222">
        <f>SUM(T1286:T1326)</f>
        <v>0</v>
      </c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R1285" s="223" t="s">
        <v>86</v>
      </c>
      <c r="AT1285" s="224" t="s">
        <v>77</v>
      </c>
      <c r="AU1285" s="224" t="s">
        <v>84</v>
      </c>
      <c r="AY1285" s="223" t="s">
        <v>181</v>
      </c>
      <c r="BK1285" s="225">
        <f>SUM(BK1286:BK1326)</f>
        <v>0</v>
      </c>
    </row>
    <row r="1286" s="2" customFormat="1" ht="16.5" customHeight="1">
      <c r="A1286" s="39"/>
      <c r="B1286" s="40"/>
      <c r="C1286" s="228" t="s">
        <v>1701</v>
      </c>
      <c r="D1286" s="228" t="s">
        <v>183</v>
      </c>
      <c r="E1286" s="229" t="s">
        <v>1702</v>
      </c>
      <c r="F1286" s="230" t="s">
        <v>1703</v>
      </c>
      <c r="G1286" s="231" t="s">
        <v>186</v>
      </c>
      <c r="H1286" s="232">
        <v>55.313000000000002</v>
      </c>
      <c r="I1286" s="233"/>
      <c r="J1286" s="234">
        <f>ROUND(I1286*H1286,2)</f>
        <v>0</v>
      </c>
      <c r="K1286" s="235"/>
      <c r="L1286" s="45"/>
      <c r="M1286" s="236" t="s">
        <v>1</v>
      </c>
      <c r="N1286" s="237" t="s">
        <v>43</v>
      </c>
      <c r="O1286" s="92"/>
      <c r="P1286" s="238">
        <f>O1286*H1286</f>
        <v>0</v>
      </c>
      <c r="Q1286" s="238">
        <v>0.00029999999999999997</v>
      </c>
      <c r="R1286" s="238">
        <f>Q1286*H1286</f>
        <v>0.016593899999999998</v>
      </c>
      <c r="S1286" s="238">
        <v>0</v>
      </c>
      <c r="T1286" s="239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40" t="s">
        <v>278</v>
      </c>
      <c r="AT1286" s="240" t="s">
        <v>183</v>
      </c>
      <c r="AU1286" s="240" t="s">
        <v>86</v>
      </c>
      <c r="AY1286" s="18" t="s">
        <v>181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8" t="s">
        <v>84</v>
      </c>
      <c r="BK1286" s="241">
        <f>ROUND(I1286*H1286,2)</f>
        <v>0</v>
      </c>
      <c r="BL1286" s="18" t="s">
        <v>278</v>
      </c>
      <c r="BM1286" s="240" t="s">
        <v>1704</v>
      </c>
    </row>
    <row r="1287" s="14" customFormat="1">
      <c r="A1287" s="14"/>
      <c r="B1287" s="254"/>
      <c r="C1287" s="255"/>
      <c r="D1287" s="244" t="s">
        <v>189</v>
      </c>
      <c r="E1287" s="256" t="s">
        <v>1</v>
      </c>
      <c r="F1287" s="257" t="s">
        <v>652</v>
      </c>
      <c r="G1287" s="255"/>
      <c r="H1287" s="256" t="s">
        <v>1</v>
      </c>
      <c r="I1287" s="258"/>
      <c r="J1287" s="255"/>
      <c r="K1287" s="255"/>
      <c r="L1287" s="259"/>
      <c r="M1287" s="260"/>
      <c r="N1287" s="261"/>
      <c r="O1287" s="261"/>
      <c r="P1287" s="261"/>
      <c r="Q1287" s="261"/>
      <c r="R1287" s="261"/>
      <c r="S1287" s="261"/>
      <c r="T1287" s="26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3" t="s">
        <v>189</v>
      </c>
      <c r="AU1287" s="263" t="s">
        <v>86</v>
      </c>
      <c r="AV1287" s="14" t="s">
        <v>84</v>
      </c>
      <c r="AW1287" s="14" t="s">
        <v>33</v>
      </c>
      <c r="AX1287" s="14" t="s">
        <v>78</v>
      </c>
      <c r="AY1287" s="263" t="s">
        <v>181</v>
      </c>
    </row>
    <row r="1288" s="13" customFormat="1">
      <c r="A1288" s="13"/>
      <c r="B1288" s="242"/>
      <c r="C1288" s="243"/>
      <c r="D1288" s="244" t="s">
        <v>189</v>
      </c>
      <c r="E1288" s="245" t="s">
        <v>1</v>
      </c>
      <c r="F1288" s="246" t="s">
        <v>653</v>
      </c>
      <c r="G1288" s="243"/>
      <c r="H1288" s="247">
        <v>15.25</v>
      </c>
      <c r="I1288" s="248"/>
      <c r="J1288" s="243"/>
      <c r="K1288" s="243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3" t="s">
        <v>189</v>
      </c>
      <c r="AU1288" s="253" t="s">
        <v>86</v>
      </c>
      <c r="AV1288" s="13" t="s">
        <v>86</v>
      </c>
      <c r="AW1288" s="13" t="s">
        <v>33</v>
      </c>
      <c r="AX1288" s="13" t="s">
        <v>78</v>
      </c>
      <c r="AY1288" s="253" t="s">
        <v>181</v>
      </c>
    </row>
    <row r="1289" s="13" customFormat="1">
      <c r="A1289" s="13"/>
      <c r="B1289" s="242"/>
      <c r="C1289" s="243"/>
      <c r="D1289" s="244" t="s">
        <v>189</v>
      </c>
      <c r="E1289" s="245" t="s">
        <v>1</v>
      </c>
      <c r="F1289" s="246" t="s">
        <v>654</v>
      </c>
      <c r="G1289" s="243"/>
      <c r="H1289" s="247">
        <v>14.960000000000001</v>
      </c>
      <c r="I1289" s="248"/>
      <c r="J1289" s="243"/>
      <c r="K1289" s="243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3" t="s">
        <v>189</v>
      </c>
      <c r="AU1289" s="253" t="s">
        <v>86</v>
      </c>
      <c r="AV1289" s="13" t="s">
        <v>86</v>
      </c>
      <c r="AW1289" s="13" t="s">
        <v>33</v>
      </c>
      <c r="AX1289" s="13" t="s">
        <v>78</v>
      </c>
      <c r="AY1289" s="253" t="s">
        <v>181</v>
      </c>
    </row>
    <row r="1290" s="13" customFormat="1">
      <c r="A1290" s="13"/>
      <c r="B1290" s="242"/>
      <c r="C1290" s="243"/>
      <c r="D1290" s="244" t="s">
        <v>189</v>
      </c>
      <c r="E1290" s="245" t="s">
        <v>1</v>
      </c>
      <c r="F1290" s="246" t="s">
        <v>655</v>
      </c>
      <c r="G1290" s="243"/>
      <c r="H1290" s="247">
        <v>6.0099999999999998</v>
      </c>
      <c r="I1290" s="248"/>
      <c r="J1290" s="243"/>
      <c r="K1290" s="243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3" t="s">
        <v>189</v>
      </c>
      <c r="AU1290" s="253" t="s">
        <v>86</v>
      </c>
      <c r="AV1290" s="13" t="s">
        <v>86</v>
      </c>
      <c r="AW1290" s="13" t="s">
        <v>33</v>
      </c>
      <c r="AX1290" s="13" t="s">
        <v>78</v>
      </c>
      <c r="AY1290" s="253" t="s">
        <v>181</v>
      </c>
    </row>
    <row r="1291" s="14" customFormat="1">
      <c r="A1291" s="14"/>
      <c r="B1291" s="254"/>
      <c r="C1291" s="255"/>
      <c r="D1291" s="244" t="s">
        <v>189</v>
      </c>
      <c r="E1291" s="256" t="s">
        <v>1</v>
      </c>
      <c r="F1291" s="257" t="s">
        <v>656</v>
      </c>
      <c r="G1291" s="255"/>
      <c r="H1291" s="256" t="s">
        <v>1</v>
      </c>
      <c r="I1291" s="258"/>
      <c r="J1291" s="255"/>
      <c r="K1291" s="255"/>
      <c r="L1291" s="259"/>
      <c r="M1291" s="260"/>
      <c r="N1291" s="261"/>
      <c r="O1291" s="261"/>
      <c r="P1291" s="261"/>
      <c r="Q1291" s="261"/>
      <c r="R1291" s="261"/>
      <c r="S1291" s="261"/>
      <c r="T1291" s="26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63" t="s">
        <v>189</v>
      </c>
      <c r="AU1291" s="263" t="s">
        <v>86</v>
      </c>
      <c r="AV1291" s="14" t="s">
        <v>84</v>
      </c>
      <c r="AW1291" s="14" t="s">
        <v>33</v>
      </c>
      <c r="AX1291" s="14" t="s">
        <v>78</v>
      </c>
      <c r="AY1291" s="263" t="s">
        <v>181</v>
      </c>
    </row>
    <row r="1292" s="13" customFormat="1">
      <c r="A1292" s="13"/>
      <c r="B1292" s="242"/>
      <c r="C1292" s="243"/>
      <c r="D1292" s="244" t="s">
        <v>189</v>
      </c>
      <c r="E1292" s="245" t="s">
        <v>1</v>
      </c>
      <c r="F1292" s="246" t="s">
        <v>657</v>
      </c>
      <c r="G1292" s="243"/>
      <c r="H1292" s="247">
        <v>5.8099999999999996</v>
      </c>
      <c r="I1292" s="248"/>
      <c r="J1292" s="243"/>
      <c r="K1292" s="243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3" t="s">
        <v>189</v>
      </c>
      <c r="AU1292" s="253" t="s">
        <v>86</v>
      </c>
      <c r="AV1292" s="13" t="s">
        <v>86</v>
      </c>
      <c r="AW1292" s="13" t="s">
        <v>33</v>
      </c>
      <c r="AX1292" s="13" t="s">
        <v>78</v>
      </c>
      <c r="AY1292" s="253" t="s">
        <v>181</v>
      </c>
    </row>
    <row r="1293" s="13" customFormat="1">
      <c r="A1293" s="13"/>
      <c r="B1293" s="242"/>
      <c r="C1293" s="243"/>
      <c r="D1293" s="244" t="s">
        <v>189</v>
      </c>
      <c r="E1293" s="245" t="s">
        <v>1</v>
      </c>
      <c r="F1293" s="246" t="s">
        <v>658</v>
      </c>
      <c r="G1293" s="243"/>
      <c r="H1293" s="247">
        <v>6.3200000000000003</v>
      </c>
      <c r="I1293" s="248"/>
      <c r="J1293" s="243"/>
      <c r="K1293" s="243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3" t="s">
        <v>189</v>
      </c>
      <c r="AU1293" s="253" t="s">
        <v>86</v>
      </c>
      <c r="AV1293" s="13" t="s">
        <v>86</v>
      </c>
      <c r="AW1293" s="13" t="s">
        <v>33</v>
      </c>
      <c r="AX1293" s="13" t="s">
        <v>78</v>
      </c>
      <c r="AY1293" s="253" t="s">
        <v>181</v>
      </c>
    </row>
    <row r="1294" s="13" customFormat="1">
      <c r="A1294" s="13"/>
      <c r="B1294" s="242"/>
      <c r="C1294" s="243"/>
      <c r="D1294" s="244" t="s">
        <v>189</v>
      </c>
      <c r="E1294" s="245" t="s">
        <v>1</v>
      </c>
      <c r="F1294" s="246" t="s">
        <v>659</v>
      </c>
      <c r="G1294" s="243"/>
      <c r="H1294" s="247">
        <v>4.1299999999999999</v>
      </c>
      <c r="I1294" s="248"/>
      <c r="J1294" s="243"/>
      <c r="K1294" s="243"/>
      <c r="L1294" s="249"/>
      <c r="M1294" s="250"/>
      <c r="N1294" s="251"/>
      <c r="O1294" s="251"/>
      <c r="P1294" s="251"/>
      <c r="Q1294" s="251"/>
      <c r="R1294" s="251"/>
      <c r="S1294" s="251"/>
      <c r="T1294" s="25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3" t="s">
        <v>189</v>
      </c>
      <c r="AU1294" s="253" t="s">
        <v>86</v>
      </c>
      <c r="AV1294" s="13" t="s">
        <v>86</v>
      </c>
      <c r="AW1294" s="13" t="s">
        <v>33</v>
      </c>
      <c r="AX1294" s="13" t="s">
        <v>78</v>
      </c>
      <c r="AY1294" s="253" t="s">
        <v>181</v>
      </c>
    </row>
    <row r="1295" s="14" customFormat="1">
      <c r="A1295" s="14"/>
      <c r="B1295" s="254"/>
      <c r="C1295" s="255"/>
      <c r="D1295" s="244" t="s">
        <v>189</v>
      </c>
      <c r="E1295" s="256" t="s">
        <v>1</v>
      </c>
      <c r="F1295" s="257" t="s">
        <v>1705</v>
      </c>
      <c r="G1295" s="255"/>
      <c r="H1295" s="256" t="s">
        <v>1</v>
      </c>
      <c r="I1295" s="258"/>
      <c r="J1295" s="255"/>
      <c r="K1295" s="255"/>
      <c r="L1295" s="259"/>
      <c r="M1295" s="260"/>
      <c r="N1295" s="261"/>
      <c r="O1295" s="261"/>
      <c r="P1295" s="261"/>
      <c r="Q1295" s="261"/>
      <c r="R1295" s="261"/>
      <c r="S1295" s="261"/>
      <c r="T1295" s="26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63" t="s">
        <v>189</v>
      </c>
      <c r="AU1295" s="263" t="s">
        <v>86</v>
      </c>
      <c r="AV1295" s="14" t="s">
        <v>84</v>
      </c>
      <c r="AW1295" s="14" t="s">
        <v>33</v>
      </c>
      <c r="AX1295" s="14" t="s">
        <v>78</v>
      </c>
      <c r="AY1295" s="263" t="s">
        <v>181</v>
      </c>
    </row>
    <row r="1296" s="13" customFormat="1">
      <c r="A1296" s="13"/>
      <c r="B1296" s="242"/>
      <c r="C1296" s="243"/>
      <c r="D1296" s="244" t="s">
        <v>189</v>
      </c>
      <c r="E1296" s="245" t="s">
        <v>1</v>
      </c>
      <c r="F1296" s="246" t="s">
        <v>1706</v>
      </c>
      <c r="G1296" s="243"/>
      <c r="H1296" s="247">
        <v>2.8330000000000002</v>
      </c>
      <c r="I1296" s="248"/>
      <c r="J1296" s="243"/>
      <c r="K1296" s="243"/>
      <c r="L1296" s="249"/>
      <c r="M1296" s="250"/>
      <c r="N1296" s="251"/>
      <c r="O1296" s="251"/>
      <c r="P1296" s="251"/>
      <c r="Q1296" s="251"/>
      <c r="R1296" s="251"/>
      <c r="S1296" s="251"/>
      <c r="T1296" s="25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3" t="s">
        <v>189</v>
      </c>
      <c r="AU1296" s="253" t="s">
        <v>86</v>
      </c>
      <c r="AV1296" s="13" t="s">
        <v>86</v>
      </c>
      <c r="AW1296" s="13" t="s">
        <v>33</v>
      </c>
      <c r="AX1296" s="13" t="s">
        <v>78</v>
      </c>
      <c r="AY1296" s="253" t="s">
        <v>181</v>
      </c>
    </row>
    <row r="1297" s="15" customFormat="1">
      <c r="A1297" s="15"/>
      <c r="B1297" s="264"/>
      <c r="C1297" s="265"/>
      <c r="D1297" s="244" t="s">
        <v>189</v>
      </c>
      <c r="E1297" s="266" t="s">
        <v>1</v>
      </c>
      <c r="F1297" s="267" t="s">
        <v>206</v>
      </c>
      <c r="G1297" s="265"/>
      <c r="H1297" s="268">
        <v>55.313000000000002</v>
      </c>
      <c r="I1297" s="269"/>
      <c r="J1297" s="265"/>
      <c r="K1297" s="265"/>
      <c r="L1297" s="270"/>
      <c r="M1297" s="271"/>
      <c r="N1297" s="272"/>
      <c r="O1297" s="272"/>
      <c r="P1297" s="272"/>
      <c r="Q1297" s="272"/>
      <c r="R1297" s="272"/>
      <c r="S1297" s="272"/>
      <c r="T1297" s="273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74" t="s">
        <v>189</v>
      </c>
      <c r="AU1297" s="274" t="s">
        <v>86</v>
      </c>
      <c r="AV1297" s="15" t="s">
        <v>187</v>
      </c>
      <c r="AW1297" s="15" t="s">
        <v>33</v>
      </c>
      <c r="AX1297" s="15" t="s">
        <v>84</v>
      </c>
      <c r="AY1297" s="274" t="s">
        <v>181</v>
      </c>
    </row>
    <row r="1298" s="2" customFormat="1" ht="21.75" customHeight="1">
      <c r="A1298" s="39"/>
      <c r="B1298" s="40"/>
      <c r="C1298" s="228" t="s">
        <v>1707</v>
      </c>
      <c r="D1298" s="228" t="s">
        <v>183</v>
      </c>
      <c r="E1298" s="229" t="s">
        <v>1708</v>
      </c>
      <c r="F1298" s="230" t="s">
        <v>1709</v>
      </c>
      <c r="G1298" s="231" t="s">
        <v>247</v>
      </c>
      <c r="H1298" s="232">
        <v>47.219999999999999</v>
      </c>
      <c r="I1298" s="233"/>
      <c r="J1298" s="234">
        <f>ROUND(I1298*H1298,2)</f>
        <v>0</v>
      </c>
      <c r="K1298" s="235"/>
      <c r="L1298" s="45"/>
      <c r="M1298" s="236" t="s">
        <v>1</v>
      </c>
      <c r="N1298" s="237" t="s">
        <v>43</v>
      </c>
      <c r="O1298" s="92"/>
      <c r="P1298" s="238">
        <f>O1298*H1298</f>
        <v>0</v>
      </c>
      <c r="Q1298" s="238">
        <v>0.00029999999999999997</v>
      </c>
      <c r="R1298" s="238">
        <f>Q1298*H1298</f>
        <v>0.014165999999999998</v>
      </c>
      <c r="S1298" s="238">
        <v>0</v>
      </c>
      <c r="T1298" s="239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40" t="s">
        <v>278</v>
      </c>
      <c r="AT1298" s="240" t="s">
        <v>183</v>
      </c>
      <c r="AU1298" s="240" t="s">
        <v>86</v>
      </c>
      <c r="AY1298" s="18" t="s">
        <v>181</v>
      </c>
      <c r="BE1298" s="241">
        <f>IF(N1298="základní",J1298,0)</f>
        <v>0</v>
      </c>
      <c r="BF1298" s="241">
        <f>IF(N1298="snížená",J1298,0)</f>
        <v>0</v>
      </c>
      <c r="BG1298" s="241">
        <f>IF(N1298="zákl. přenesená",J1298,0)</f>
        <v>0</v>
      </c>
      <c r="BH1298" s="241">
        <f>IF(N1298="sníž. přenesená",J1298,0)</f>
        <v>0</v>
      </c>
      <c r="BI1298" s="241">
        <f>IF(N1298="nulová",J1298,0)</f>
        <v>0</v>
      </c>
      <c r="BJ1298" s="18" t="s">
        <v>84</v>
      </c>
      <c r="BK1298" s="241">
        <f>ROUND(I1298*H1298,2)</f>
        <v>0</v>
      </c>
      <c r="BL1298" s="18" t="s">
        <v>278</v>
      </c>
      <c r="BM1298" s="240" t="s">
        <v>1710</v>
      </c>
    </row>
    <row r="1299" s="13" customFormat="1">
      <c r="A1299" s="13"/>
      <c r="B1299" s="242"/>
      <c r="C1299" s="243"/>
      <c r="D1299" s="244" t="s">
        <v>189</v>
      </c>
      <c r="E1299" s="245" t="s">
        <v>1</v>
      </c>
      <c r="F1299" s="246" t="s">
        <v>1711</v>
      </c>
      <c r="G1299" s="243"/>
      <c r="H1299" s="247">
        <v>14.69</v>
      </c>
      <c r="I1299" s="248"/>
      <c r="J1299" s="243"/>
      <c r="K1299" s="243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3" t="s">
        <v>189</v>
      </c>
      <c r="AU1299" s="253" t="s">
        <v>86</v>
      </c>
      <c r="AV1299" s="13" t="s">
        <v>86</v>
      </c>
      <c r="AW1299" s="13" t="s">
        <v>33</v>
      </c>
      <c r="AX1299" s="13" t="s">
        <v>78</v>
      </c>
      <c r="AY1299" s="253" t="s">
        <v>181</v>
      </c>
    </row>
    <row r="1300" s="13" customFormat="1">
      <c r="A1300" s="13"/>
      <c r="B1300" s="242"/>
      <c r="C1300" s="243"/>
      <c r="D1300" s="244" t="s">
        <v>189</v>
      </c>
      <c r="E1300" s="245" t="s">
        <v>1</v>
      </c>
      <c r="F1300" s="246" t="s">
        <v>1712</v>
      </c>
      <c r="G1300" s="243"/>
      <c r="H1300" s="247">
        <v>9.2400000000000002</v>
      </c>
      <c r="I1300" s="248"/>
      <c r="J1300" s="243"/>
      <c r="K1300" s="243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3" t="s">
        <v>189</v>
      </c>
      <c r="AU1300" s="253" t="s">
        <v>86</v>
      </c>
      <c r="AV1300" s="13" t="s">
        <v>86</v>
      </c>
      <c r="AW1300" s="13" t="s">
        <v>33</v>
      </c>
      <c r="AX1300" s="13" t="s">
        <v>78</v>
      </c>
      <c r="AY1300" s="253" t="s">
        <v>181</v>
      </c>
    </row>
    <row r="1301" s="13" customFormat="1">
      <c r="A1301" s="13"/>
      <c r="B1301" s="242"/>
      <c r="C1301" s="243"/>
      <c r="D1301" s="244" t="s">
        <v>189</v>
      </c>
      <c r="E1301" s="245" t="s">
        <v>1</v>
      </c>
      <c r="F1301" s="246" t="s">
        <v>1713</v>
      </c>
      <c r="G1301" s="243"/>
      <c r="H1301" s="247">
        <v>15.300000000000001</v>
      </c>
      <c r="I1301" s="248"/>
      <c r="J1301" s="243"/>
      <c r="K1301" s="243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3" t="s">
        <v>189</v>
      </c>
      <c r="AU1301" s="253" t="s">
        <v>86</v>
      </c>
      <c r="AV1301" s="13" t="s">
        <v>86</v>
      </c>
      <c r="AW1301" s="13" t="s">
        <v>33</v>
      </c>
      <c r="AX1301" s="13" t="s">
        <v>78</v>
      </c>
      <c r="AY1301" s="253" t="s">
        <v>181</v>
      </c>
    </row>
    <row r="1302" s="13" customFormat="1">
      <c r="A1302" s="13"/>
      <c r="B1302" s="242"/>
      <c r="C1302" s="243"/>
      <c r="D1302" s="244" t="s">
        <v>189</v>
      </c>
      <c r="E1302" s="245" t="s">
        <v>1</v>
      </c>
      <c r="F1302" s="246" t="s">
        <v>1714</v>
      </c>
      <c r="G1302" s="243"/>
      <c r="H1302" s="247">
        <v>7.9900000000000002</v>
      </c>
      <c r="I1302" s="248"/>
      <c r="J1302" s="243"/>
      <c r="K1302" s="243"/>
      <c r="L1302" s="249"/>
      <c r="M1302" s="250"/>
      <c r="N1302" s="251"/>
      <c r="O1302" s="251"/>
      <c r="P1302" s="251"/>
      <c r="Q1302" s="251"/>
      <c r="R1302" s="251"/>
      <c r="S1302" s="251"/>
      <c r="T1302" s="252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3" t="s">
        <v>189</v>
      </c>
      <c r="AU1302" s="253" t="s">
        <v>86</v>
      </c>
      <c r="AV1302" s="13" t="s">
        <v>86</v>
      </c>
      <c r="AW1302" s="13" t="s">
        <v>33</v>
      </c>
      <c r="AX1302" s="13" t="s">
        <v>78</v>
      </c>
      <c r="AY1302" s="253" t="s">
        <v>181</v>
      </c>
    </row>
    <row r="1303" s="15" customFormat="1">
      <c r="A1303" s="15"/>
      <c r="B1303" s="264"/>
      <c r="C1303" s="265"/>
      <c r="D1303" s="244" t="s">
        <v>189</v>
      </c>
      <c r="E1303" s="266" t="s">
        <v>1</v>
      </c>
      <c r="F1303" s="267" t="s">
        <v>206</v>
      </c>
      <c r="G1303" s="265"/>
      <c r="H1303" s="268">
        <v>47.219999999999999</v>
      </c>
      <c r="I1303" s="269"/>
      <c r="J1303" s="265"/>
      <c r="K1303" s="265"/>
      <c r="L1303" s="270"/>
      <c r="M1303" s="271"/>
      <c r="N1303" s="272"/>
      <c r="O1303" s="272"/>
      <c r="P1303" s="272"/>
      <c r="Q1303" s="272"/>
      <c r="R1303" s="272"/>
      <c r="S1303" s="272"/>
      <c r="T1303" s="273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4" t="s">
        <v>189</v>
      </c>
      <c r="AU1303" s="274" t="s">
        <v>86</v>
      </c>
      <c r="AV1303" s="15" t="s">
        <v>187</v>
      </c>
      <c r="AW1303" s="15" t="s">
        <v>33</v>
      </c>
      <c r="AX1303" s="15" t="s">
        <v>84</v>
      </c>
      <c r="AY1303" s="274" t="s">
        <v>181</v>
      </c>
    </row>
    <row r="1304" s="2" customFormat="1" ht="24.15" customHeight="1">
      <c r="A1304" s="39"/>
      <c r="B1304" s="40"/>
      <c r="C1304" s="228" t="s">
        <v>1715</v>
      </c>
      <c r="D1304" s="228" t="s">
        <v>183</v>
      </c>
      <c r="E1304" s="229" t="s">
        <v>1716</v>
      </c>
      <c r="F1304" s="230" t="s">
        <v>1717</v>
      </c>
      <c r="G1304" s="231" t="s">
        <v>186</v>
      </c>
      <c r="H1304" s="232">
        <v>52.479999999999997</v>
      </c>
      <c r="I1304" s="233"/>
      <c r="J1304" s="234">
        <f>ROUND(I1304*H1304,2)</f>
        <v>0</v>
      </c>
      <c r="K1304" s="235"/>
      <c r="L1304" s="45"/>
      <c r="M1304" s="236" t="s">
        <v>1</v>
      </c>
      <c r="N1304" s="237" t="s">
        <v>43</v>
      </c>
      <c r="O1304" s="92"/>
      <c r="P1304" s="238">
        <f>O1304*H1304</f>
        <v>0</v>
      </c>
      <c r="Q1304" s="238">
        <v>0.0090299999999999998</v>
      </c>
      <c r="R1304" s="238">
        <f>Q1304*H1304</f>
        <v>0.47389439999999994</v>
      </c>
      <c r="S1304" s="238">
        <v>0</v>
      </c>
      <c r="T1304" s="239">
        <f>S1304*H1304</f>
        <v>0</v>
      </c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R1304" s="240" t="s">
        <v>278</v>
      </c>
      <c r="AT1304" s="240" t="s">
        <v>183</v>
      </c>
      <c r="AU1304" s="240" t="s">
        <v>86</v>
      </c>
      <c r="AY1304" s="18" t="s">
        <v>181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8" t="s">
        <v>84</v>
      </c>
      <c r="BK1304" s="241">
        <f>ROUND(I1304*H1304,2)</f>
        <v>0</v>
      </c>
      <c r="BL1304" s="18" t="s">
        <v>278</v>
      </c>
      <c r="BM1304" s="240" t="s">
        <v>1718</v>
      </c>
    </row>
    <row r="1305" s="14" customFormat="1">
      <c r="A1305" s="14"/>
      <c r="B1305" s="254"/>
      <c r="C1305" s="255"/>
      <c r="D1305" s="244" t="s">
        <v>189</v>
      </c>
      <c r="E1305" s="256" t="s">
        <v>1</v>
      </c>
      <c r="F1305" s="257" t="s">
        <v>652</v>
      </c>
      <c r="G1305" s="255"/>
      <c r="H1305" s="256" t="s">
        <v>1</v>
      </c>
      <c r="I1305" s="258"/>
      <c r="J1305" s="255"/>
      <c r="K1305" s="255"/>
      <c r="L1305" s="259"/>
      <c r="M1305" s="260"/>
      <c r="N1305" s="261"/>
      <c r="O1305" s="261"/>
      <c r="P1305" s="261"/>
      <c r="Q1305" s="261"/>
      <c r="R1305" s="261"/>
      <c r="S1305" s="261"/>
      <c r="T1305" s="26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3" t="s">
        <v>189</v>
      </c>
      <c r="AU1305" s="263" t="s">
        <v>86</v>
      </c>
      <c r="AV1305" s="14" t="s">
        <v>84</v>
      </c>
      <c r="AW1305" s="14" t="s">
        <v>33</v>
      </c>
      <c r="AX1305" s="14" t="s">
        <v>78</v>
      </c>
      <c r="AY1305" s="263" t="s">
        <v>181</v>
      </c>
    </row>
    <row r="1306" s="13" customFormat="1">
      <c r="A1306" s="13"/>
      <c r="B1306" s="242"/>
      <c r="C1306" s="243"/>
      <c r="D1306" s="244" t="s">
        <v>189</v>
      </c>
      <c r="E1306" s="245" t="s">
        <v>1</v>
      </c>
      <c r="F1306" s="246" t="s">
        <v>653</v>
      </c>
      <c r="G1306" s="243"/>
      <c r="H1306" s="247">
        <v>15.25</v>
      </c>
      <c r="I1306" s="248"/>
      <c r="J1306" s="243"/>
      <c r="K1306" s="243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3" t="s">
        <v>189</v>
      </c>
      <c r="AU1306" s="253" t="s">
        <v>86</v>
      </c>
      <c r="AV1306" s="13" t="s">
        <v>86</v>
      </c>
      <c r="AW1306" s="13" t="s">
        <v>33</v>
      </c>
      <c r="AX1306" s="13" t="s">
        <v>78</v>
      </c>
      <c r="AY1306" s="253" t="s">
        <v>181</v>
      </c>
    </row>
    <row r="1307" s="13" customFormat="1">
      <c r="A1307" s="13"/>
      <c r="B1307" s="242"/>
      <c r="C1307" s="243"/>
      <c r="D1307" s="244" t="s">
        <v>189</v>
      </c>
      <c r="E1307" s="245" t="s">
        <v>1</v>
      </c>
      <c r="F1307" s="246" t="s">
        <v>654</v>
      </c>
      <c r="G1307" s="243"/>
      <c r="H1307" s="247">
        <v>14.960000000000001</v>
      </c>
      <c r="I1307" s="248"/>
      <c r="J1307" s="243"/>
      <c r="K1307" s="243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3" t="s">
        <v>189</v>
      </c>
      <c r="AU1307" s="253" t="s">
        <v>86</v>
      </c>
      <c r="AV1307" s="13" t="s">
        <v>86</v>
      </c>
      <c r="AW1307" s="13" t="s">
        <v>33</v>
      </c>
      <c r="AX1307" s="13" t="s">
        <v>78</v>
      </c>
      <c r="AY1307" s="253" t="s">
        <v>181</v>
      </c>
    </row>
    <row r="1308" s="13" customFormat="1">
      <c r="A1308" s="13"/>
      <c r="B1308" s="242"/>
      <c r="C1308" s="243"/>
      <c r="D1308" s="244" t="s">
        <v>189</v>
      </c>
      <c r="E1308" s="245" t="s">
        <v>1</v>
      </c>
      <c r="F1308" s="246" t="s">
        <v>655</v>
      </c>
      <c r="G1308" s="243"/>
      <c r="H1308" s="247">
        <v>6.0099999999999998</v>
      </c>
      <c r="I1308" s="248"/>
      <c r="J1308" s="243"/>
      <c r="K1308" s="243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3" t="s">
        <v>189</v>
      </c>
      <c r="AU1308" s="253" t="s">
        <v>86</v>
      </c>
      <c r="AV1308" s="13" t="s">
        <v>86</v>
      </c>
      <c r="AW1308" s="13" t="s">
        <v>33</v>
      </c>
      <c r="AX1308" s="13" t="s">
        <v>78</v>
      </c>
      <c r="AY1308" s="253" t="s">
        <v>181</v>
      </c>
    </row>
    <row r="1309" s="14" customFormat="1">
      <c r="A1309" s="14"/>
      <c r="B1309" s="254"/>
      <c r="C1309" s="255"/>
      <c r="D1309" s="244" t="s">
        <v>189</v>
      </c>
      <c r="E1309" s="256" t="s">
        <v>1</v>
      </c>
      <c r="F1309" s="257" t="s">
        <v>656</v>
      </c>
      <c r="G1309" s="255"/>
      <c r="H1309" s="256" t="s">
        <v>1</v>
      </c>
      <c r="I1309" s="258"/>
      <c r="J1309" s="255"/>
      <c r="K1309" s="255"/>
      <c r="L1309" s="259"/>
      <c r="M1309" s="260"/>
      <c r="N1309" s="261"/>
      <c r="O1309" s="261"/>
      <c r="P1309" s="261"/>
      <c r="Q1309" s="261"/>
      <c r="R1309" s="261"/>
      <c r="S1309" s="261"/>
      <c r="T1309" s="26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3" t="s">
        <v>189</v>
      </c>
      <c r="AU1309" s="263" t="s">
        <v>86</v>
      </c>
      <c r="AV1309" s="14" t="s">
        <v>84</v>
      </c>
      <c r="AW1309" s="14" t="s">
        <v>33</v>
      </c>
      <c r="AX1309" s="14" t="s">
        <v>78</v>
      </c>
      <c r="AY1309" s="263" t="s">
        <v>181</v>
      </c>
    </row>
    <row r="1310" s="13" customFormat="1">
      <c r="A1310" s="13"/>
      <c r="B1310" s="242"/>
      <c r="C1310" s="243"/>
      <c r="D1310" s="244" t="s">
        <v>189</v>
      </c>
      <c r="E1310" s="245" t="s">
        <v>1</v>
      </c>
      <c r="F1310" s="246" t="s">
        <v>657</v>
      </c>
      <c r="G1310" s="243"/>
      <c r="H1310" s="247">
        <v>5.8099999999999996</v>
      </c>
      <c r="I1310" s="248"/>
      <c r="J1310" s="243"/>
      <c r="K1310" s="243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3" t="s">
        <v>189</v>
      </c>
      <c r="AU1310" s="253" t="s">
        <v>86</v>
      </c>
      <c r="AV1310" s="13" t="s">
        <v>86</v>
      </c>
      <c r="AW1310" s="13" t="s">
        <v>33</v>
      </c>
      <c r="AX1310" s="13" t="s">
        <v>78</v>
      </c>
      <c r="AY1310" s="253" t="s">
        <v>181</v>
      </c>
    </row>
    <row r="1311" s="13" customFormat="1">
      <c r="A1311" s="13"/>
      <c r="B1311" s="242"/>
      <c r="C1311" s="243"/>
      <c r="D1311" s="244" t="s">
        <v>189</v>
      </c>
      <c r="E1311" s="245" t="s">
        <v>1</v>
      </c>
      <c r="F1311" s="246" t="s">
        <v>658</v>
      </c>
      <c r="G1311" s="243"/>
      <c r="H1311" s="247">
        <v>6.3200000000000003</v>
      </c>
      <c r="I1311" s="248"/>
      <c r="J1311" s="243"/>
      <c r="K1311" s="243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3" t="s">
        <v>189</v>
      </c>
      <c r="AU1311" s="253" t="s">
        <v>86</v>
      </c>
      <c r="AV1311" s="13" t="s">
        <v>86</v>
      </c>
      <c r="AW1311" s="13" t="s">
        <v>33</v>
      </c>
      <c r="AX1311" s="13" t="s">
        <v>78</v>
      </c>
      <c r="AY1311" s="253" t="s">
        <v>181</v>
      </c>
    </row>
    <row r="1312" s="13" customFormat="1">
      <c r="A1312" s="13"/>
      <c r="B1312" s="242"/>
      <c r="C1312" s="243"/>
      <c r="D1312" s="244" t="s">
        <v>189</v>
      </c>
      <c r="E1312" s="245" t="s">
        <v>1</v>
      </c>
      <c r="F1312" s="246" t="s">
        <v>659</v>
      </c>
      <c r="G1312" s="243"/>
      <c r="H1312" s="247">
        <v>4.1299999999999999</v>
      </c>
      <c r="I1312" s="248"/>
      <c r="J1312" s="243"/>
      <c r="K1312" s="243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3" t="s">
        <v>189</v>
      </c>
      <c r="AU1312" s="253" t="s">
        <v>86</v>
      </c>
      <c r="AV1312" s="13" t="s">
        <v>86</v>
      </c>
      <c r="AW1312" s="13" t="s">
        <v>33</v>
      </c>
      <c r="AX1312" s="13" t="s">
        <v>78</v>
      </c>
      <c r="AY1312" s="253" t="s">
        <v>181</v>
      </c>
    </row>
    <row r="1313" s="15" customFormat="1">
      <c r="A1313" s="15"/>
      <c r="B1313" s="264"/>
      <c r="C1313" s="265"/>
      <c r="D1313" s="244" t="s">
        <v>189</v>
      </c>
      <c r="E1313" s="266" t="s">
        <v>1</v>
      </c>
      <c r="F1313" s="267" t="s">
        <v>206</v>
      </c>
      <c r="G1313" s="265"/>
      <c r="H1313" s="268">
        <v>52.479999999999997</v>
      </c>
      <c r="I1313" s="269"/>
      <c r="J1313" s="265"/>
      <c r="K1313" s="265"/>
      <c r="L1313" s="270"/>
      <c r="M1313" s="271"/>
      <c r="N1313" s="272"/>
      <c r="O1313" s="272"/>
      <c r="P1313" s="272"/>
      <c r="Q1313" s="272"/>
      <c r="R1313" s="272"/>
      <c r="S1313" s="272"/>
      <c r="T1313" s="273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74" t="s">
        <v>189</v>
      </c>
      <c r="AU1313" s="274" t="s">
        <v>86</v>
      </c>
      <c r="AV1313" s="15" t="s">
        <v>187</v>
      </c>
      <c r="AW1313" s="15" t="s">
        <v>33</v>
      </c>
      <c r="AX1313" s="15" t="s">
        <v>84</v>
      </c>
      <c r="AY1313" s="274" t="s">
        <v>181</v>
      </c>
    </row>
    <row r="1314" s="2" customFormat="1" ht="21.75" customHeight="1">
      <c r="A1314" s="39"/>
      <c r="B1314" s="40"/>
      <c r="C1314" s="228" t="s">
        <v>1719</v>
      </c>
      <c r="D1314" s="228" t="s">
        <v>183</v>
      </c>
      <c r="E1314" s="229" t="s">
        <v>1720</v>
      </c>
      <c r="F1314" s="230" t="s">
        <v>1721</v>
      </c>
      <c r="G1314" s="231" t="s">
        <v>186</v>
      </c>
      <c r="H1314" s="232">
        <v>4.1299999999999999</v>
      </c>
      <c r="I1314" s="233"/>
      <c r="J1314" s="234">
        <f>ROUND(I1314*H1314,2)</f>
        <v>0</v>
      </c>
      <c r="K1314" s="235"/>
      <c r="L1314" s="45"/>
      <c r="M1314" s="236" t="s">
        <v>1</v>
      </c>
      <c r="N1314" s="237" t="s">
        <v>43</v>
      </c>
      <c r="O1314" s="92"/>
      <c r="P1314" s="238">
        <f>O1314*H1314</f>
        <v>0</v>
      </c>
      <c r="Q1314" s="238">
        <v>0</v>
      </c>
      <c r="R1314" s="238">
        <f>Q1314*H1314</f>
        <v>0</v>
      </c>
      <c r="S1314" s="238">
        <v>0</v>
      </c>
      <c r="T1314" s="239">
        <f>S1314*H1314</f>
        <v>0</v>
      </c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R1314" s="240" t="s">
        <v>278</v>
      </c>
      <c r="AT1314" s="240" t="s">
        <v>183</v>
      </c>
      <c r="AU1314" s="240" t="s">
        <v>86</v>
      </c>
      <c r="AY1314" s="18" t="s">
        <v>181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8" t="s">
        <v>84</v>
      </c>
      <c r="BK1314" s="241">
        <f>ROUND(I1314*H1314,2)</f>
        <v>0</v>
      </c>
      <c r="BL1314" s="18" t="s">
        <v>278</v>
      </c>
      <c r="BM1314" s="240" t="s">
        <v>1722</v>
      </c>
    </row>
    <row r="1315" s="13" customFormat="1">
      <c r="A1315" s="13"/>
      <c r="B1315" s="242"/>
      <c r="C1315" s="243"/>
      <c r="D1315" s="244" t="s">
        <v>189</v>
      </c>
      <c r="E1315" s="245" t="s">
        <v>1</v>
      </c>
      <c r="F1315" s="246" t="s">
        <v>659</v>
      </c>
      <c r="G1315" s="243"/>
      <c r="H1315" s="247">
        <v>4.1299999999999999</v>
      </c>
      <c r="I1315" s="248"/>
      <c r="J1315" s="243"/>
      <c r="K1315" s="243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3" t="s">
        <v>189</v>
      </c>
      <c r="AU1315" s="253" t="s">
        <v>86</v>
      </c>
      <c r="AV1315" s="13" t="s">
        <v>86</v>
      </c>
      <c r="AW1315" s="13" t="s">
        <v>33</v>
      </c>
      <c r="AX1315" s="13" t="s">
        <v>84</v>
      </c>
      <c r="AY1315" s="253" t="s">
        <v>181</v>
      </c>
    </row>
    <row r="1316" s="2" customFormat="1" ht="21.75" customHeight="1">
      <c r="A1316" s="39"/>
      <c r="B1316" s="40"/>
      <c r="C1316" s="275" t="s">
        <v>1723</v>
      </c>
      <c r="D1316" s="275" t="s">
        <v>363</v>
      </c>
      <c r="E1316" s="276" t="s">
        <v>1724</v>
      </c>
      <c r="F1316" s="277" t="s">
        <v>1725</v>
      </c>
      <c r="G1316" s="278" t="s">
        <v>186</v>
      </c>
      <c r="H1316" s="279">
        <v>63.609999999999999</v>
      </c>
      <c r="I1316" s="280"/>
      <c r="J1316" s="281">
        <f>ROUND(I1316*H1316,2)</f>
        <v>0</v>
      </c>
      <c r="K1316" s="282"/>
      <c r="L1316" s="283"/>
      <c r="M1316" s="284" t="s">
        <v>1</v>
      </c>
      <c r="N1316" s="285" t="s">
        <v>43</v>
      </c>
      <c r="O1316" s="92"/>
      <c r="P1316" s="238">
        <f>O1316*H1316</f>
        <v>0</v>
      </c>
      <c r="Q1316" s="238">
        <v>0.021999999999999999</v>
      </c>
      <c r="R1316" s="238">
        <f>Q1316*H1316</f>
        <v>1.3994199999999999</v>
      </c>
      <c r="S1316" s="238">
        <v>0</v>
      </c>
      <c r="T1316" s="239">
        <f>S1316*H1316</f>
        <v>0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40" t="s">
        <v>369</v>
      </c>
      <c r="AT1316" s="240" t="s">
        <v>363</v>
      </c>
      <c r="AU1316" s="240" t="s">
        <v>86</v>
      </c>
      <c r="AY1316" s="18" t="s">
        <v>181</v>
      </c>
      <c r="BE1316" s="241">
        <f>IF(N1316="základní",J1316,0)</f>
        <v>0</v>
      </c>
      <c r="BF1316" s="241">
        <f>IF(N1316="snížená",J1316,0)</f>
        <v>0</v>
      </c>
      <c r="BG1316" s="241">
        <f>IF(N1316="zákl. přenesená",J1316,0)</f>
        <v>0</v>
      </c>
      <c r="BH1316" s="241">
        <f>IF(N1316="sníž. přenesená",J1316,0)</f>
        <v>0</v>
      </c>
      <c r="BI1316" s="241">
        <f>IF(N1316="nulová",J1316,0)</f>
        <v>0</v>
      </c>
      <c r="BJ1316" s="18" t="s">
        <v>84</v>
      </c>
      <c r="BK1316" s="241">
        <f>ROUND(I1316*H1316,2)</f>
        <v>0</v>
      </c>
      <c r="BL1316" s="18" t="s">
        <v>278</v>
      </c>
      <c r="BM1316" s="240" t="s">
        <v>1726</v>
      </c>
    </row>
    <row r="1317" s="13" customFormat="1">
      <c r="A1317" s="13"/>
      <c r="B1317" s="242"/>
      <c r="C1317" s="243"/>
      <c r="D1317" s="244" t="s">
        <v>189</v>
      </c>
      <c r="E1317" s="245" t="s">
        <v>1</v>
      </c>
      <c r="F1317" s="246" t="s">
        <v>1727</v>
      </c>
      <c r="G1317" s="243"/>
      <c r="H1317" s="247">
        <v>60.351999999999997</v>
      </c>
      <c r="I1317" s="248"/>
      <c r="J1317" s="243"/>
      <c r="K1317" s="243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3" t="s">
        <v>189</v>
      </c>
      <c r="AU1317" s="253" t="s">
        <v>86</v>
      </c>
      <c r="AV1317" s="13" t="s">
        <v>86</v>
      </c>
      <c r="AW1317" s="13" t="s">
        <v>33</v>
      </c>
      <c r="AX1317" s="13" t="s">
        <v>78</v>
      </c>
      <c r="AY1317" s="253" t="s">
        <v>181</v>
      </c>
    </row>
    <row r="1318" s="13" customFormat="1">
      <c r="A1318" s="13"/>
      <c r="B1318" s="242"/>
      <c r="C1318" s="243"/>
      <c r="D1318" s="244" t="s">
        <v>189</v>
      </c>
      <c r="E1318" s="245" t="s">
        <v>1</v>
      </c>
      <c r="F1318" s="246" t="s">
        <v>1728</v>
      </c>
      <c r="G1318" s="243"/>
      <c r="H1318" s="247">
        <v>3.258</v>
      </c>
      <c r="I1318" s="248"/>
      <c r="J1318" s="243"/>
      <c r="K1318" s="243"/>
      <c r="L1318" s="249"/>
      <c r="M1318" s="250"/>
      <c r="N1318" s="251"/>
      <c r="O1318" s="251"/>
      <c r="P1318" s="251"/>
      <c r="Q1318" s="251"/>
      <c r="R1318" s="251"/>
      <c r="S1318" s="251"/>
      <c r="T1318" s="25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3" t="s">
        <v>189</v>
      </c>
      <c r="AU1318" s="253" t="s">
        <v>86</v>
      </c>
      <c r="AV1318" s="13" t="s">
        <v>86</v>
      </c>
      <c r="AW1318" s="13" t="s">
        <v>33</v>
      </c>
      <c r="AX1318" s="13" t="s">
        <v>78</v>
      </c>
      <c r="AY1318" s="253" t="s">
        <v>181</v>
      </c>
    </row>
    <row r="1319" s="15" customFormat="1">
      <c r="A1319" s="15"/>
      <c r="B1319" s="264"/>
      <c r="C1319" s="265"/>
      <c r="D1319" s="244" t="s">
        <v>189</v>
      </c>
      <c r="E1319" s="266" t="s">
        <v>1</v>
      </c>
      <c r="F1319" s="267" t="s">
        <v>206</v>
      </c>
      <c r="G1319" s="265"/>
      <c r="H1319" s="268">
        <v>63.609999999999999</v>
      </c>
      <c r="I1319" s="269"/>
      <c r="J1319" s="265"/>
      <c r="K1319" s="265"/>
      <c r="L1319" s="270"/>
      <c r="M1319" s="271"/>
      <c r="N1319" s="272"/>
      <c r="O1319" s="272"/>
      <c r="P1319" s="272"/>
      <c r="Q1319" s="272"/>
      <c r="R1319" s="272"/>
      <c r="S1319" s="272"/>
      <c r="T1319" s="273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74" t="s">
        <v>189</v>
      </c>
      <c r="AU1319" s="274" t="s">
        <v>86</v>
      </c>
      <c r="AV1319" s="15" t="s">
        <v>187</v>
      </c>
      <c r="AW1319" s="15" t="s">
        <v>33</v>
      </c>
      <c r="AX1319" s="15" t="s">
        <v>84</v>
      </c>
      <c r="AY1319" s="274" t="s">
        <v>181</v>
      </c>
    </row>
    <row r="1320" s="2" customFormat="1" ht="16.5" customHeight="1">
      <c r="A1320" s="39"/>
      <c r="B1320" s="40"/>
      <c r="C1320" s="228" t="s">
        <v>1729</v>
      </c>
      <c r="D1320" s="228" t="s">
        <v>183</v>
      </c>
      <c r="E1320" s="229" t="s">
        <v>1730</v>
      </c>
      <c r="F1320" s="230" t="s">
        <v>1731</v>
      </c>
      <c r="G1320" s="231" t="s">
        <v>186</v>
      </c>
      <c r="H1320" s="232">
        <v>16.260000000000002</v>
      </c>
      <c r="I1320" s="233"/>
      <c r="J1320" s="234">
        <f>ROUND(I1320*H1320,2)</f>
        <v>0</v>
      </c>
      <c r="K1320" s="235"/>
      <c r="L1320" s="45"/>
      <c r="M1320" s="236" t="s">
        <v>1</v>
      </c>
      <c r="N1320" s="237" t="s">
        <v>43</v>
      </c>
      <c r="O1320" s="92"/>
      <c r="P1320" s="238">
        <f>O1320*H1320</f>
        <v>0</v>
      </c>
      <c r="Q1320" s="238">
        <v>0.0015</v>
      </c>
      <c r="R1320" s="238">
        <f>Q1320*H1320</f>
        <v>0.024390000000000002</v>
      </c>
      <c r="S1320" s="238">
        <v>0</v>
      </c>
      <c r="T1320" s="239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40" t="s">
        <v>278</v>
      </c>
      <c r="AT1320" s="240" t="s">
        <v>183</v>
      </c>
      <c r="AU1320" s="240" t="s">
        <v>86</v>
      </c>
      <c r="AY1320" s="18" t="s">
        <v>181</v>
      </c>
      <c r="BE1320" s="241">
        <f>IF(N1320="základní",J1320,0)</f>
        <v>0</v>
      </c>
      <c r="BF1320" s="241">
        <f>IF(N1320="snížená",J1320,0)</f>
        <v>0</v>
      </c>
      <c r="BG1320" s="241">
        <f>IF(N1320="zákl. přenesená",J1320,0)</f>
        <v>0</v>
      </c>
      <c r="BH1320" s="241">
        <f>IF(N1320="sníž. přenesená",J1320,0)</f>
        <v>0</v>
      </c>
      <c r="BI1320" s="241">
        <f>IF(N1320="nulová",J1320,0)</f>
        <v>0</v>
      </c>
      <c r="BJ1320" s="18" t="s">
        <v>84</v>
      </c>
      <c r="BK1320" s="241">
        <f>ROUND(I1320*H1320,2)</f>
        <v>0</v>
      </c>
      <c r="BL1320" s="18" t="s">
        <v>278</v>
      </c>
      <c r="BM1320" s="240" t="s">
        <v>1732</v>
      </c>
    </row>
    <row r="1321" s="14" customFormat="1">
      <c r="A1321" s="14"/>
      <c r="B1321" s="254"/>
      <c r="C1321" s="255"/>
      <c r="D1321" s="244" t="s">
        <v>189</v>
      </c>
      <c r="E1321" s="256" t="s">
        <v>1</v>
      </c>
      <c r="F1321" s="257" t="s">
        <v>656</v>
      </c>
      <c r="G1321" s="255"/>
      <c r="H1321" s="256" t="s">
        <v>1</v>
      </c>
      <c r="I1321" s="258"/>
      <c r="J1321" s="255"/>
      <c r="K1321" s="255"/>
      <c r="L1321" s="259"/>
      <c r="M1321" s="260"/>
      <c r="N1321" s="261"/>
      <c r="O1321" s="261"/>
      <c r="P1321" s="261"/>
      <c r="Q1321" s="261"/>
      <c r="R1321" s="261"/>
      <c r="S1321" s="261"/>
      <c r="T1321" s="26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3" t="s">
        <v>189</v>
      </c>
      <c r="AU1321" s="263" t="s">
        <v>86</v>
      </c>
      <c r="AV1321" s="14" t="s">
        <v>84</v>
      </c>
      <c r="AW1321" s="14" t="s">
        <v>33</v>
      </c>
      <c r="AX1321" s="14" t="s">
        <v>78</v>
      </c>
      <c r="AY1321" s="263" t="s">
        <v>181</v>
      </c>
    </row>
    <row r="1322" s="13" customFormat="1">
      <c r="A1322" s="13"/>
      <c r="B1322" s="242"/>
      <c r="C1322" s="243"/>
      <c r="D1322" s="244" t="s">
        <v>189</v>
      </c>
      <c r="E1322" s="245" t="s">
        <v>1</v>
      </c>
      <c r="F1322" s="246" t="s">
        <v>657</v>
      </c>
      <c r="G1322" s="243"/>
      <c r="H1322" s="247">
        <v>5.8099999999999996</v>
      </c>
      <c r="I1322" s="248"/>
      <c r="J1322" s="243"/>
      <c r="K1322" s="243"/>
      <c r="L1322" s="249"/>
      <c r="M1322" s="250"/>
      <c r="N1322" s="251"/>
      <c r="O1322" s="251"/>
      <c r="P1322" s="251"/>
      <c r="Q1322" s="251"/>
      <c r="R1322" s="251"/>
      <c r="S1322" s="251"/>
      <c r="T1322" s="25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3" t="s">
        <v>189</v>
      </c>
      <c r="AU1322" s="253" t="s">
        <v>86</v>
      </c>
      <c r="AV1322" s="13" t="s">
        <v>86</v>
      </c>
      <c r="AW1322" s="13" t="s">
        <v>33</v>
      </c>
      <c r="AX1322" s="13" t="s">
        <v>78</v>
      </c>
      <c r="AY1322" s="253" t="s">
        <v>181</v>
      </c>
    </row>
    <row r="1323" s="13" customFormat="1">
      <c r="A1323" s="13"/>
      <c r="B1323" s="242"/>
      <c r="C1323" s="243"/>
      <c r="D1323" s="244" t="s">
        <v>189</v>
      </c>
      <c r="E1323" s="245" t="s">
        <v>1</v>
      </c>
      <c r="F1323" s="246" t="s">
        <v>658</v>
      </c>
      <c r="G1323" s="243"/>
      <c r="H1323" s="247">
        <v>6.3200000000000003</v>
      </c>
      <c r="I1323" s="248"/>
      <c r="J1323" s="243"/>
      <c r="K1323" s="243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3" t="s">
        <v>189</v>
      </c>
      <c r="AU1323" s="253" t="s">
        <v>86</v>
      </c>
      <c r="AV1323" s="13" t="s">
        <v>86</v>
      </c>
      <c r="AW1323" s="13" t="s">
        <v>33</v>
      </c>
      <c r="AX1323" s="13" t="s">
        <v>78</v>
      </c>
      <c r="AY1323" s="253" t="s">
        <v>181</v>
      </c>
    </row>
    <row r="1324" s="13" customFormat="1">
      <c r="A1324" s="13"/>
      <c r="B1324" s="242"/>
      <c r="C1324" s="243"/>
      <c r="D1324" s="244" t="s">
        <v>189</v>
      </c>
      <c r="E1324" s="245" t="s">
        <v>1</v>
      </c>
      <c r="F1324" s="246" t="s">
        <v>659</v>
      </c>
      <c r="G1324" s="243"/>
      <c r="H1324" s="247">
        <v>4.1299999999999999</v>
      </c>
      <c r="I1324" s="248"/>
      <c r="J1324" s="243"/>
      <c r="K1324" s="243"/>
      <c r="L1324" s="249"/>
      <c r="M1324" s="250"/>
      <c r="N1324" s="251"/>
      <c r="O1324" s="251"/>
      <c r="P1324" s="251"/>
      <c r="Q1324" s="251"/>
      <c r="R1324" s="251"/>
      <c r="S1324" s="251"/>
      <c r="T1324" s="25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3" t="s">
        <v>189</v>
      </c>
      <c r="AU1324" s="253" t="s">
        <v>86</v>
      </c>
      <c r="AV1324" s="13" t="s">
        <v>86</v>
      </c>
      <c r="AW1324" s="13" t="s">
        <v>33</v>
      </c>
      <c r="AX1324" s="13" t="s">
        <v>78</v>
      </c>
      <c r="AY1324" s="253" t="s">
        <v>181</v>
      </c>
    </row>
    <row r="1325" s="15" customFormat="1">
      <c r="A1325" s="15"/>
      <c r="B1325" s="264"/>
      <c r="C1325" s="265"/>
      <c r="D1325" s="244" t="s">
        <v>189</v>
      </c>
      <c r="E1325" s="266" t="s">
        <v>1</v>
      </c>
      <c r="F1325" s="267" t="s">
        <v>206</v>
      </c>
      <c r="G1325" s="265"/>
      <c r="H1325" s="268">
        <v>16.260000000000002</v>
      </c>
      <c r="I1325" s="269"/>
      <c r="J1325" s="265"/>
      <c r="K1325" s="265"/>
      <c r="L1325" s="270"/>
      <c r="M1325" s="271"/>
      <c r="N1325" s="272"/>
      <c r="O1325" s="272"/>
      <c r="P1325" s="272"/>
      <c r="Q1325" s="272"/>
      <c r="R1325" s="272"/>
      <c r="S1325" s="272"/>
      <c r="T1325" s="273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74" t="s">
        <v>189</v>
      </c>
      <c r="AU1325" s="274" t="s">
        <v>86</v>
      </c>
      <c r="AV1325" s="15" t="s">
        <v>187</v>
      </c>
      <c r="AW1325" s="15" t="s">
        <v>33</v>
      </c>
      <c r="AX1325" s="15" t="s">
        <v>84</v>
      </c>
      <c r="AY1325" s="274" t="s">
        <v>181</v>
      </c>
    </row>
    <row r="1326" s="2" customFormat="1" ht="16.5" customHeight="1">
      <c r="A1326" s="39"/>
      <c r="B1326" s="40"/>
      <c r="C1326" s="228" t="s">
        <v>1733</v>
      </c>
      <c r="D1326" s="228" t="s">
        <v>183</v>
      </c>
      <c r="E1326" s="229" t="s">
        <v>1734</v>
      </c>
      <c r="F1326" s="230" t="s">
        <v>1735</v>
      </c>
      <c r="G1326" s="231" t="s">
        <v>783</v>
      </c>
      <c r="H1326" s="286"/>
      <c r="I1326" s="233"/>
      <c r="J1326" s="234">
        <f>ROUND(I1326*H1326,2)</f>
        <v>0</v>
      </c>
      <c r="K1326" s="235"/>
      <c r="L1326" s="45"/>
      <c r="M1326" s="236" t="s">
        <v>1</v>
      </c>
      <c r="N1326" s="237" t="s">
        <v>43</v>
      </c>
      <c r="O1326" s="92"/>
      <c r="P1326" s="238">
        <f>O1326*H1326</f>
        <v>0</v>
      </c>
      <c r="Q1326" s="238">
        <v>0</v>
      </c>
      <c r="R1326" s="238">
        <f>Q1326*H1326</f>
        <v>0</v>
      </c>
      <c r="S1326" s="238">
        <v>0</v>
      </c>
      <c r="T1326" s="239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40" t="s">
        <v>278</v>
      </c>
      <c r="AT1326" s="240" t="s">
        <v>183</v>
      </c>
      <c r="AU1326" s="240" t="s">
        <v>86</v>
      </c>
      <c r="AY1326" s="18" t="s">
        <v>181</v>
      </c>
      <c r="BE1326" s="241">
        <f>IF(N1326="základní",J1326,0)</f>
        <v>0</v>
      </c>
      <c r="BF1326" s="241">
        <f>IF(N1326="snížená",J1326,0)</f>
        <v>0</v>
      </c>
      <c r="BG1326" s="241">
        <f>IF(N1326="zákl. přenesená",J1326,0)</f>
        <v>0</v>
      </c>
      <c r="BH1326" s="241">
        <f>IF(N1326="sníž. přenesená",J1326,0)</f>
        <v>0</v>
      </c>
      <c r="BI1326" s="241">
        <f>IF(N1326="nulová",J1326,0)</f>
        <v>0</v>
      </c>
      <c r="BJ1326" s="18" t="s">
        <v>84</v>
      </c>
      <c r="BK1326" s="241">
        <f>ROUND(I1326*H1326,2)</f>
        <v>0</v>
      </c>
      <c r="BL1326" s="18" t="s">
        <v>278</v>
      </c>
      <c r="BM1326" s="240" t="s">
        <v>1736</v>
      </c>
    </row>
    <row r="1327" s="12" customFormat="1" ht="22.8" customHeight="1">
      <c r="A1327" s="12"/>
      <c r="B1327" s="212"/>
      <c r="C1327" s="213"/>
      <c r="D1327" s="214" t="s">
        <v>77</v>
      </c>
      <c r="E1327" s="226" t="s">
        <v>1737</v>
      </c>
      <c r="F1327" s="226" t="s">
        <v>1738</v>
      </c>
      <c r="G1327" s="213"/>
      <c r="H1327" s="213"/>
      <c r="I1327" s="216"/>
      <c r="J1327" s="227">
        <f>BK1327</f>
        <v>0</v>
      </c>
      <c r="K1327" s="213"/>
      <c r="L1327" s="218"/>
      <c r="M1327" s="219"/>
      <c r="N1327" s="220"/>
      <c r="O1327" s="220"/>
      <c r="P1327" s="221">
        <f>SUM(P1328:P1379)</f>
        <v>0</v>
      </c>
      <c r="Q1327" s="220"/>
      <c r="R1327" s="221">
        <f>SUM(R1328:R1379)</f>
        <v>0.66242581999999994</v>
      </c>
      <c r="S1327" s="220"/>
      <c r="T1327" s="222">
        <f>SUM(T1328:T1379)</f>
        <v>0</v>
      </c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R1327" s="223" t="s">
        <v>86</v>
      </c>
      <c r="AT1327" s="224" t="s">
        <v>77</v>
      </c>
      <c r="AU1327" s="224" t="s">
        <v>84</v>
      </c>
      <c r="AY1327" s="223" t="s">
        <v>181</v>
      </c>
      <c r="BK1327" s="225">
        <f>SUM(BK1328:BK1379)</f>
        <v>0</v>
      </c>
    </row>
    <row r="1328" s="2" customFormat="1" ht="16.5" customHeight="1">
      <c r="A1328" s="39"/>
      <c r="B1328" s="40"/>
      <c r="C1328" s="228" t="s">
        <v>1739</v>
      </c>
      <c r="D1328" s="228" t="s">
        <v>183</v>
      </c>
      <c r="E1328" s="229" t="s">
        <v>1740</v>
      </c>
      <c r="F1328" s="230" t="s">
        <v>1741</v>
      </c>
      <c r="G1328" s="231" t="s">
        <v>186</v>
      </c>
      <c r="H1328" s="232">
        <v>77.274000000000001</v>
      </c>
      <c r="I1328" s="233"/>
      <c r="J1328" s="234">
        <f>ROUND(I1328*H1328,2)</f>
        <v>0</v>
      </c>
      <c r="K1328" s="235"/>
      <c r="L1328" s="45"/>
      <c r="M1328" s="236" t="s">
        <v>1</v>
      </c>
      <c r="N1328" s="237" t="s">
        <v>43</v>
      </c>
      <c r="O1328" s="92"/>
      <c r="P1328" s="238">
        <f>O1328*H1328</f>
        <v>0</v>
      </c>
      <c r="Q1328" s="238">
        <v>3.0000000000000001E-05</v>
      </c>
      <c r="R1328" s="238">
        <f>Q1328*H1328</f>
        <v>0.0023182200000000002</v>
      </c>
      <c r="S1328" s="238">
        <v>0</v>
      </c>
      <c r="T1328" s="239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40" t="s">
        <v>278</v>
      </c>
      <c r="AT1328" s="240" t="s">
        <v>183</v>
      </c>
      <c r="AU1328" s="240" t="s">
        <v>86</v>
      </c>
      <c r="AY1328" s="18" t="s">
        <v>181</v>
      </c>
      <c r="BE1328" s="241">
        <f>IF(N1328="základní",J1328,0)</f>
        <v>0</v>
      </c>
      <c r="BF1328" s="241">
        <f>IF(N1328="snížená",J1328,0)</f>
        <v>0</v>
      </c>
      <c r="BG1328" s="241">
        <f>IF(N1328="zákl. přenesená",J1328,0)</f>
        <v>0</v>
      </c>
      <c r="BH1328" s="241">
        <f>IF(N1328="sníž. přenesená",J1328,0)</f>
        <v>0</v>
      </c>
      <c r="BI1328" s="241">
        <f>IF(N1328="nulová",J1328,0)</f>
        <v>0</v>
      </c>
      <c r="BJ1328" s="18" t="s">
        <v>84</v>
      </c>
      <c r="BK1328" s="241">
        <f>ROUND(I1328*H1328,2)</f>
        <v>0</v>
      </c>
      <c r="BL1328" s="18" t="s">
        <v>278</v>
      </c>
      <c r="BM1328" s="240" t="s">
        <v>1742</v>
      </c>
    </row>
    <row r="1329" s="14" customFormat="1">
      <c r="A1329" s="14"/>
      <c r="B1329" s="254"/>
      <c r="C1329" s="255"/>
      <c r="D1329" s="244" t="s">
        <v>189</v>
      </c>
      <c r="E1329" s="256" t="s">
        <v>1</v>
      </c>
      <c r="F1329" s="257" t="s">
        <v>647</v>
      </c>
      <c r="G1329" s="255"/>
      <c r="H1329" s="256" t="s">
        <v>1</v>
      </c>
      <c r="I1329" s="258"/>
      <c r="J1329" s="255"/>
      <c r="K1329" s="255"/>
      <c r="L1329" s="259"/>
      <c r="M1329" s="260"/>
      <c r="N1329" s="261"/>
      <c r="O1329" s="261"/>
      <c r="P1329" s="261"/>
      <c r="Q1329" s="261"/>
      <c r="R1329" s="261"/>
      <c r="S1329" s="261"/>
      <c r="T1329" s="26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3" t="s">
        <v>189</v>
      </c>
      <c r="AU1329" s="263" t="s">
        <v>86</v>
      </c>
      <c r="AV1329" s="14" t="s">
        <v>84</v>
      </c>
      <c r="AW1329" s="14" t="s">
        <v>33</v>
      </c>
      <c r="AX1329" s="14" t="s">
        <v>78</v>
      </c>
      <c r="AY1329" s="263" t="s">
        <v>181</v>
      </c>
    </row>
    <row r="1330" s="13" customFormat="1">
      <c r="A1330" s="13"/>
      <c r="B1330" s="242"/>
      <c r="C1330" s="243"/>
      <c r="D1330" s="244" t="s">
        <v>189</v>
      </c>
      <c r="E1330" s="245" t="s">
        <v>1</v>
      </c>
      <c r="F1330" s="246" t="s">
        <v>648</v>
      </c>
      <c r="G1330" s="243"/>
      <c r="H1330" s="247">
        <v>14.32</v>
      </c>
      <c r="I1330" s="248"/>
      <c r="J1330" s="243"/>
      <c r="K1330" s="243"/>
      <c r="L1330" s="249"/>
      <c r="M1330" s="250"/>
      <c r="N1330" s="251"/>
      <c r="O1330" s="251"/>
      <c r="P1330" s="251"/>
      <c r="Q1330" s="251"/>
      <c r="R1330" s="251"/>
      <c r="S1330" s="251"/>
      <c r="T1330" s="25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3" t="s">
        <v>189</v>
      </c>
      <c r="AU1330" s="253" t="s">
        <v>86</v>
      </c>
      <c r="AV1330" s="13" t="s">
        <v>86</v>
      </c>
      <c r="AW1330" s="13" t="s">
        <v>33</v>
      </c>
      <c r="AX1330" s="13" t="s">
        <v>78</v>
      </c>
      <c r="AY1330" s="253" t="s">
        <v>181</v>
      </c>
    </row>
    <row r="1331" s="13" customFormat="1">
      <c r="A1331" s="13"/>
      <c r="B1331" s="242"/>
      <c r="C1331" s="243"/>
      <c r="D1331" s="244" t="s">
        <v>189</v>
      </c>
      <c r="E1331" s="245" t="s">
        <v>1</v>
      </c>
      <c r="F1331" s="246" t="s">
        <v>649</v>
      </c>
      <c r="G1331" s="243"/>
      <c r="H1331" s="247">
        <v>16.629999999999999</v>
      </c>
      <c r="I1331" s="248"/>
      <c r="J1331" s="243"/>
      <c r="K1331" s="243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3" t="s">
        <v>189</v>
      </c>
      <c r="AU1331" s="253" t="s">
        <v>86</v>
      </c>
      <c r="AV1331" s="13" t="s">
        <v>86</v>
      </c>
      <c r="AW1331" s="13" t="s">
        <v>33</v>
      </c>
      <c r="AX1331" s="13" t="s">
        <v>78</v>
      </c>
      <c r="AY1331" s="253" t="s">
        <v>181</v>
      </c>
    </row>
    <row r="1332" s="13" customFormat="1">
      <c r="A1332" s="13"/>
      <c r="B1332" s="242"/>
      <c r="C1332" s="243"/>
      <c r="D1332" s="244" t="s">
        <v>189</v>
      </c>
      <c r="E1332" s="245" t="s">
        <v>1</v>
      </c>
      <c r="F1332" s="246" t="s">
        <v>650</v>
      </c>
      <c r="G1332" s="243"/>
      <c r="H1332" s="247">
        <v>20.050000000000001</v>
      </c>
      <c r="I1332" s="248"/>
      <c r="J1332" s="243"/>
      <c r="K1332" s="243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3" t="s">
        <v>189</v>
      </c>
      <c r="AU1332" s="253" t="s">
        <v>86</v>
      </c>
      <c r="AV1332" s="13" t="s">
        <v>86</v>
      </c>
      <c r="AW1332" s="13" t="s">
        <v>33</v>
      </c>
      <c r="AX1332" s="13" t="s">
        <v>78</v>
      </c>
      <c r="AY1332" s="253" t="s">
        <v>181</v>
      </c>
    </row>
    <row r="1333" s="13" customFormat="1">
      <c r="A1333" s="13"/>
      <c r="B1333" s="242"/>
      <c r="C1333" s="243"/>
      <c r="D1333" s="244" t="s">
        <v>189</v>
      </c>
      <c r="E1333" s="245" t="s">
        <v>1</v>
      </c>
      <c r="F1333" s="246" t="s">
        <v>651</v>
      </c>
      <c r="G1333" s="243"/>
      <c r="H1333" s="247">
        <v>23.280000000000001</v>
      </c>
      <c r="I1333" s="248"/>
      <c r="J1333" s="243"/>
      <c r="K1333" s="243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3" t="s">
        <v>189</v>
      </c>
      <c r="AU1333" s="253" t="s">
        <v>86</v>
      </c>
      <c r="AV1333" s="13" t="s">
        <v>86</v>
      </c>
      <c r="AW1333" s="13" t="s">
        <v>33</v>
      </c>
      <c r="AX1333" s="13" t="s">
        <v>78</v>
      </c>
      <c r="AY1333" s="253" t="s">
        <v>181</v>
      </c>
    </row>
    <row r="1334" s="16" customFormat="1">
      <c r="A1334" s="16"/>
      <c r="B1334" s="287"/>
      <c r="C1334" s="288"/>
      <c r="D1334" s="244" t="s">
        <v>189</v>
      </c>
      <c r="E1334" s="289" t="s">
        <v>1</v>
      </c>
      <c r="F1334" s="290" t="s">
        <v>1651</v>
      </c>
      <c r="G1334" s="288"/>
      <c r="H1334" s="291">
        <v>74.280000000000001</v>
      </c>
      <c r="I1334" s="292"/>
      <c r="J1334" s="288"/>
      <c r="K1334" s="288"/>
      <c r="L1334" s="293"/>
      <c r="M1334" s="294"/>
      <c r="N1334" s="295"/>
      <c r="O1334" s="295"/>
      <c r="P1334" s="295"/>
      <c r="Q1334" s="295"/>
      <c r="R1334" s="295"/>
      <c r="S1334" s="295"/>
      <c r="T1334" s="29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T1334" s="297" t="s">
        <v>189</v>
      </c>
      <c r="AU1334" s="297" t="s">
        <v>86</v>
      </c>
      <c r="AV1334" s="16" t="s">
        <v>197</v>
      </c>
      <c r="AW1334" s="16" t="s">
        <v>33</v>
      </c>
      <c r="AX1334" s="16" t="s">
        <v>78</v>
      </c>
      <c r="AY1334" s="297" t="s">
        <v>181</v>
      </c>
    </row>
    <row r="1335" s="13" customFormat="1">
      <c r="A1335" s="13"/>
      <c r="B1335" s="242"/>
      <c r="C1335" s="243"/>
      <c r="D1335" s="244" t="s">
        <v>189</v>
      </c>
      <c r="E1335" s="245" t="s">
        <v>1</v>
      </c>
      <c r="F1335" s="246" t="s">
        <v>1743</v>
      </c>
      <c r="G1335" s="243"/>
      <c r="H1335" s="247">
        <v>2.9940000000000002</v>
      </c>
      <c r="I1335" s="248"/>
      <c r="J1335" s="243"/>
      <c r="K1335" s="243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3" t="s">
        <v>189</v>
      </c>
      <c r="AU1335" s="253" t="s">
        <v>86</v>
      </c>
      <c r="AV1335" s="13" t="s">
        <v>86</v>
      </c>
      <c r="AW1335" s="13" t="s">
        <v>33</v>
      </c>
      <c r="AX1335" s="13" t="s">
        <v>78</v>
      </c>
      <c r="AY1335" s="253" t="s">
        <v>181</v>
      </c>
    </row>
    <row r="1336" s="15" customFormat="1">
      <c r="A1336" s="15"/>
      <c r="B1336" s="264"/>
      <c r="C1336" s="265"/>
      <c r="D1336" s="244" t="s">
        <v>189</v>
      </c>
      <c r="E1336" s="266" t="s">
        <v>1</v>
      </c>
      <c r="F1336" s="267" t="s">
        <v>206</v>
      </c>
      <c r="G1336" s="265"/>
      <c r="H1336" s="268">
        <v>77.274000000000001</v>
      </c>
      <c r="I1336" s="269"/>
      <c r="J1336" s="265"/>
      <c r="K1336" s="265"/>
      <c r="L1336" s="270"/>
      <c r="M1336" s="271"/>
      <c r="N1336" s="272"/>
      <c r="O1336" s="272"/>
      <c r="P1336" s="272"/>
      <c r="Q1336" s="272"/>
      <c r="R1336" s="272"/>
      <c r="S1336" s="272"/>
      <c r="T1336" s="273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74" t="s">
        <v>189</v>
      </c>
      <c r="AU1336" s="274" t="s">
        <v>86</v>
      </c>
      <c r="AV1336" s="15" t="s">
        <v>187</v>
      </c>
      <c r="AW1336" s="15" t="s">
        <v>33</v>
      </c>
      <c r="AX1336" s="15" t="s">
        <v>84</v>
      </c>
      <c r="AY1336" s="274" t="s">
        <v>181</v>
      </c>
    </row>
    <row r="1337" s="2" customFormat="1" ht="21.75" customHeight="1">
      <c r="A1337" s="39"/>
      <c r="B1337" s="40"/>
      <c r="C1337" s="228" t="s">
        <v>1744</v>
      </c>
      <c r="D1337" s="228" t="s">
        <v>183</v>
      </c>
      <c r="E1337" s="229" t="s">
        <v>1745</v>
      </c>
      <c r="F1337" s="230" t="s">
        <v>1746</v>
      </c>
      <c r="G1337" s="231" t="s">
        <v>186</v>
      </c>
      <c r="H1337" s="232">
        <v>74.280000000000001</v>
      </c>
      <c r="I1337" s="233"/>
      <c r="J1337" s="234">
        <f>ROUND(I1337*H1337,2)</f>
        <v>0</v>
      </c>
      <c r="K1337" s="235"/>
      <c r="L1337" s="45"/>
      <c r="M1337" s="236" t="s">
        <v>1</v>
      </c>
      <c r="N1337" s="237" t="s">
        <v>43</v>
      </c>
      <c r="O1337" s="92"/>
      <c r="P1337" s="238">
        <f>O1337*H1337</f>
        <v>0</v>
      </c>
      <c r="Q1337" s="238">
        <v>0.0045500000000000002</v>
      </c>
      <c r="R1337" s="238">
        <f>Q1337*H1337</f>
        <v>0.337974</v>
      </c>
      <c r="S1337" s="238">
        <v>0</v>
      </c>
      <c r="T1337" s="239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40" t="s">
        <v>278</v>
      </c>
      <c r="AT1337" s="240" t="s">
        <v>183</v>
      </c>
      <c r="AU1337" s="240" t="s">
        <v>86</v>
      </c>
      <c r="AY1337" s="18" t="s">
        <v>181</v>
      </c>
      <c r="BE1337" s="241">
        <f>IF(N1337="základní",J1337,0)</f>
        <v>0</v>
      </c>
      <c r="BF1337" s="241">
        <f>IF(N1337="snížená",J1337,0)</f>
        <v>0</v>
      </c>
      <c r="BG1337" s="241">
        <f>IF(N1337="zákl. přenesená",J1337,0)</f>
        <v>0</v>
      </c>
      <c r="BH1337" s="241">
        <f>IF(N1337="sníž. přenesená",J1337,0)</f>
        <v>0</v>
      </c>
      <c r="BI1337" s="241">
        <f>IF(N1337="nulová",J1337,0)</f>
        <v>0</v>
      </c>
      <c r="BJ1337" s="18" t="s">
        <v>84</v>
      </c>
      <c r="BK1337" s="241">
        <f>ROUND(I1337*H1337,2)</f>
        <v>0</v>
      </c>
      <c r="BL1337" s="18" t="s">
        <v>278</v>
      </c>
      <c r="BM1337" s="240" t="s">
        <v>1747</v>
      </c>
    </row>
    <row r="1338" s="14" customFormat="1">
      <c r="A1338" s="14"/>
      <c r="B1338" s="254"/>
      <c r="C1338" s="255"/>
      <c r="D1338" s="244" t="s">
        <v>189</v>
      </c>
      <c r="E1338" s="256" t="s">
        <v>1</v>
      </c>
      <c r="F1338" s="257" t="s">
        <v>647</v>
      </c>
      <c r="G1338" s="255"/>
      <c r="H1338" s="256" t="s">
        <v>1</v>
      </c>
      <c r="I1338" s="258"/>
      <c r="J1338" s="255"/>
      <c r="K1338" s="255"/>
      <c r="L1338" s="259"/>
      <c r="M1338" s="260"/>
      <c r="N1338" s="261"/>
      <c r="O1338" s="261"/>
      <c r="P1338" s="261"/>
      <c r="Q1338" s="261"/>
      <c r="R1338" s="261"/>
      <c r="S1338" s="261"/>
      <c r="T1338" s="26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3" t="s">
        <v>189</v>
      </c>
      <c r="AU1338" s="263" t="s">
        <v>86</v>
      </c>
      <c r="AV1338" s="14" t="s">
        <v>84</v>
      </c>
      <c r="AW1338" s="14" t="s">
        <v>33</v>
      </c>
      <c r="AX1338" s="14" t="s">
        <v>78</v>
      </c>
      <c r="AY1338" s="263" t="s">
        <v>181</v>
      </c>
    </row>
    <row r="1339" s="13" customFormat="1">
      <c r="A1339" s="13"/>
      <c r="B1339" s="242"/>
      <c r="C1339" s="243"/>
      <c r="D1339" s="244" t="s">
        <v>189</v>
      </c>
      <c r="E1339" s="245" t="s">
        <v>1</v>
      </c>
      <c r="F1339" s="246" t="s">
        <v>648</v>
      </c>
      <c r="G1339" s="243"/>
      <c r="H1339" s="247">
        <v>14.32</v>
      </c>
      <c r="I1339" s="248"/>
      <c r="J1339" s="243"/>
      <c r="K1339" s="243"/>
      <c r="L1339" s="249"/>
      <c r="M1339" s="250"/>
      <c r="N1339" s="251"/>
      <c r="O1339" s="251"/>
      <c r="P1339" s="251"/>
      <c r="Q1339" s="251"/>
      <c r="R1339" s="251"/>
      <c r="S1339" s="251"/>
      <c r="T1339" s="252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3" t="s">
        <v>189</v>
      </c>
      <c r="AU1339" s="253" t="s">
        <v>86</v>
      </c>
      <c r="AV1339" s="13" t="s">
        <v>86</v>
      </c>
      <c r="AW1339" s="13" t="s">
        <v>33</v>
      </c>
      <c r="AX1339" s="13" t="s">
        <v>78</v>
      </c>
      <c r="AY1339" s="253" t="s">
        <v>181</v>
      </c>
    </row>
    <row r="1340" s="13" customFormat="1">
      <c r="A1340" s="13"/>
      <c r="B1340" s="242"/>
      <c r="C1340" s="243"/>
      <c r="D1340" s="244" t="s">
        <v>189</v>
      </c>
      <c r="E1340" s="245" t="s">
        <v>1</v>
      </c>
      <c r="F1340" s="246" t="s">
        <v>649</v>
      </c>
      <c r="G1340" s="243"/>
      <c r="H1340" s="247">
        <v>16.629999999999999</v>
      </c>
      <c r="I1340" s="248"/>
      <c r="J1340" s="243"/>
      <c r="K1340" s="243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3" t="s">
        <v>189</v>
      </c>
      <c r="AU1340" s="253" t="s">
        <v>86</v>
      </c>
      <c r="AV1340" s="13" t="s">
        <v>86</v>
      </c>
      <c r="AW1340" s="13" t="s">
        <v>33</v>
      </c>
      <c r="AX1340" s="13" t="s">
        <v>78</v>
      </c>
      <c r="AY1340" s="253" t="s">
        <v>181</v>
      </c>
    </row>
    <row r="1341" s="13" customFormat="1">
      <c r="A1341" s="13"/>
      <c r="B1341" s="242"/>
      <c r="C1341" s="243"/>
      <c r="D1341" s="244" t="s">
        <v>189</v>
      </c>
      <c r="E1341" s="245" t="s">
        <v>1</v>
      </c>
      <c r="F1341" s="246" t="s">
        <v>650</v>
      </c>
      <c r="G1341" s="243"/>
      <c r="H1341" s="247">
        <v>20.050000000000001</v>
      </c>
      <c r="I1341" s="248"/>
      <c r="J1341" s="243"/>
      <c r="K1341" s="243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3" t="s">
        <v>189</v>
      </c>
      <c r="AU1341" s="253" t="s">
        <v>86</v>
      </c>
      <c r="AV1341" s="13" t="s">
        <v>86</v>
      </c>
      <c r="AW1341" s="13" t="s">
        <v>33</v>
      </c>
      <c r="AX1341" s="13" t="s">
        <v>78</v>
      </c>
      <c r="AY1341" s="253" t="s">
        <v>181</v>
      </c>
    </row>
    <row r="1342" s="13" customFormat="1">
      <c r="A1342" s="13"/>
      <c r="B1342" s="242"/>
      <c r="C1342" s="243"/>
      <c r="D1342" s="244" t="s">
        <v>189</v>
      </c>
      <c r="E1342" s="245" t="s">
        <v>1</v>
      </c>
      <c r="F1342" s="246" t="s">
        <v>651</v>
      </c>
      <c r="G1342" s="243"/>
      <c r="H1342" s="247">
        <v>23.280000000000001</v>
      </c>
      <c r="I1342" s="248"/>
      <c r="J1342" s="243"/>
      <c r="K1342" s="243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3" t="s">
        <v>189</v>
      </c>
      <c r="AU1342" s="253" t="s">
        <v>86</v>
      </c>
      <c r="AV1342" s="13" t="s">
        <v>86</v>
      </c>
      <c r="AW1342" s="13" t="s">
        <v>33</v>
      </c>
      <c r="AX1342" s="13" t="s">
        <v>78</v>
      </c>
      <c r="AY1342" s="253" t="s">
        <v>181</v>
      </c>
    </row>
    <row r="1343" s="15" customFormat="1">
      <c r="A1343" s="15"/>
      <c r="B1343" s="264"/>
      <c r="C1343" s="265"/>
      <c r="D1343" s="244" t="s">
        <v>189</v>
      </c>
      <c r="E1343" s="266" t="s">
        <v>1</v>
      </c>
      <c r="F1343" s="267" t="s">
        <v>206</v>
      </c>
      <c r="G1343" s="265"/>
      <c r="H1343" s="268">
        <v>74.280000000000001</v>
      </c>
      <c r="I1343" s="269"/>
      <c r="J1343" s="265"/>
      <c r="K1343" s="265"/>
      <c r="L1343" s="270"/>
      <c r="M1343" s="271"/>
      <c r="N1343" s="272"/>
      <c r="O1343" s="272"/>
      <c r="P1343" s="272"/>
      <c r="Q1343" s="272"/>
      <c r="R1343" s="272"/>
      <c r="S1343" s="272"/>
      <c r="T1343" s="273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74" t="s">
        <v>189</v>
      </c>
      <c r="AU1343" s="274" t="s">
        <v>86</v>
      </c>
      <c r="AV1343" s="15" t="s">
        <v>187</v>
      </c>
      <c r="AW1343" s="15" t="s">
        <v>33</v>
      </c>
      <c r="AX1343" s="15" t="s">
        <v>84</v>
      </c>
      <c r="AY1343" s="274" t="s">
        <v>181</v>
      </c>
    </row>
    <row r="1344" s="2" customFormat="1" ht="16.5" customHeight="1">
      <c r="A1344" s="39"/>
      <c r="B1344" s="40"/>
      <c r="C1344" s="228" t="s">
        <v>1748</v>
      </c>
      <c r="D1344" s="228" t="s">
        <v>183</v>
      </c>
      <c r="E1344" s="229" t="s">
        <v>1749</v>
      </c>
      <c r="F1344" s="230" t="s">
        <v>1750</v>
      </c>
      <c r="G1344" s="231" t="s">
        <v>186</v>
      </c>
      <c r="H1344" s="232">
        <v>74.280000000000001</v>
      </c>
      <c r="I1344" s="233"/>
      <c r="J1344" s="234">
        <f>ROUND(I1344*H1344,2)</f>
        <v>0</v>
      </c>
      <c r="K1344" s="235"/>
      <c r="L1344" s="45"/>
      <c r="M1344" s="236" t="s">
        <v>1</v>
      </c>
      <c r="N1344" s="237" t="s">
        <v>43</v>
      </c>
      <c r="O1344" s="92"/>
      <c r="P1344" s="238">
        <f>O1344*H1344</f>
        <v>0</v>
      </c>
      <c r="Q1344" s="238">
        <v>0.00040000000000000002</v>
      </c>
      <c r="R1344" s="238">
        <f>Q1344*H1344</f>
        <v>0.029712000000000002</v>
      </c>
      <c r="S1344" s="238">
        <v>0</v>
      </c>
      <c r="T1344" s="239">
        <f>S1344*H1344</f>
        <v>0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40" t="s">
        <v>278</v>
      </c>
      <c r="AT1344" s="240" t="s">
        <v>183</v>
      </c>
      <c r="AU1344" s="240" t="s">
        <v>86</v>
      </c>
      <c r="AY1344" s="18" t="s">
        <v>181</v>
      </c>
      <c r="BE1344" s="241">
        <f>IF(N1344="základní",J1344,0)</f>
        <v>0</v>
      </c>
      <c r="BF1344" s="241">
        <f>IF(N1344="snížená",J1344,0)</f>
        <v>0</v>
      </c>
      <c r="BG1344" s="241">
        <f>IF(N1344="zákl. přenesená",J1344,0)</f>
        <v>0</v>
      </c>
      <c r="BH1344" s="241">
        <f>IF(N1344="sníž. přenesená",J1344,0)</f>
        <v>0</v>
      </c>
      <c r="BI1344" s="241">
        <f>IF(N1344="nulová",J1344,0)</f>
        <v>0</v>
      </c>
      <c r="BJ1344" s="18" t="s">
        <v>84</v>
      </c>
      <c r="BK1344" s="241">
        <f>ROUND(I1344*H1344,2)</f>
        <v>0</v>
      </c>
      <c r="BL1344" s="18" t="s">
        <v>278</v>
      </c>
      <c r="BM1344" s="240" t="s">
        <v>1751</v>
      </c>
    </row>
    <row r="1345" s="14" customFormat="1">
      <c r="A1345" s="14"/>
      <c r="B1345" s="254"/>
      <c r="C1345" s="255"/>
      <c r="D1345" s="244" t="s">
        <v>189</v>
      </c>
      <c r="E1345" s="256" t="s">
        <v>1</v>
      </c>
      <c r="F1345" s="257" t="s">
        <v>647</v>
      </c>
      <c r="G1345" s="255"/>
      <c r="H1345" s="256" t="s">
        <v>1</v>
      </c>
      <c r="I1345" s="258"/>
      <c r="J1345" s="255"/>
      <c r="K1345" s="255"/>
      <c r="L1345" s="259"/>
      <c r="M1345" s="260"/>
      <c r="N1345" s="261"/>
      <c r="O1345" s="261"/>
      <c r="P1345" s="261"/>
      <c r="Q1345" s="261"/>
      <c r="R1345" s="261"/>
      <c r="S1345" s="261"/>
      <c r="T1345" s="26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3" t="s">
        <v>189</v>
      </c>
      <c r="AU1345" s="263" t="s">
        <v>86</v>
      </c>
      <c r="AV1345" s="14" t="s">
        <v>84</v>
      </c>
      <c r="AW1345" s="14" t="s">
        <v>33</v>
      </c>
      <c r="AX1345" s="14" t="s">
        <v>78</v>
      </c>
      <c r="AY1345" s="263" t="s">
        <v>181</v>
      </c>
    </row>
    <row r="1346" s="13" customFormat="1">
      <c r="A1346" s="13"/>
      <c r="B1346" s="242"/>
      <c r="C1346" s="243"/>
      <c r="D1346" s="244" t="s">
        <v>189</v>
      </c>
      <c r="E1346" s="245" t="s">
        <v>1</v>
      </c>
      <c r="F1346" s="246" t="s">
        <v>648</v>
      </c>
      <c r="G1346" s="243"/>
      <c r="H1346" s="247">
        <v>14.32</v>
      </c>
      <c r="I1346" s="248"/>
      <c r="J1346" s="243"/>
      <c r="K1346" s="243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3" t="s">
        <v>189</v>
      </c>
      <c r="AU1346" s="253" t="s">
        <v>86</v>
      </c>
      <c r="AV1346" s="13" t="s">
        <v>86</v>
      </c>
      <c r="AW1346" s="13" t="s">
        <v>33</v>
      </c>
      <c r="AX1346" s="13" t="s">
        <v>78</v>
      </c>
      <c r="AY1346" s="253" t="s">
        <v>181</v>
      </c>
    </row>
    <row r="1347" s="13" customFormat="1">
      <c r="A1347" s="13"/>
      <c r="B1347" s="242"/>
      <c r="C1347" s="243"/>
      <c r="D1347" s="244" t="s">
        <v>189</v>
      </c>
      <c r="E1347" s="245" t="s">
        <v>1</v>
      </c>
      <c r="F1347" s="246" t="s">
        <v>649</v>
      </c>
      <c r="G1347" s="243"/>
      <c r="H1347" s="247">
        <v>16.629999999999999</v>
      </c>
      <c r="I1347" s="248"/>
      <c r="J1347" s="243"/>
      <c r="K1347" s="243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53" t="s">
        <v>189</v>
      </c>
      <c r="AU1347" s="253" t="s">
        <v>86</v>
      </c>
      <c r="AV1347" s="13" t="s">
        <v>86</v>
      </c>
      <c r="AW1347" s="13" t="s">
        <v>33</v>
      </c>
      <c r="AX1347" s="13" t="s">
        <v>78</v>
      </c>
      <c r="AY1347" s="253" t="s">
        <v>181</v>
      </c>
    </row>
    <row r="1348" s="13" customFormat="1">
      <c r="A1348" s="13"/>
      <c r="B1348" s="242"/>
      <c r="C1348" s="243"/>
      <c r="D1348" s="244" t="s">
        <v>189</v>
      </c>
      <c r="E1348" s="245" t="s">
        <v>1</v>
      </c>
      <c r="F1348" s="246" t="s">
        <v>650</v>
      </c>
      <c r="G1348" s="243"/>
      <c r="H1348" s="247">
        <v>20.050000000000001</v>
      </c>
      <c r="I1348" s="248"/>
      <c r="J1348" s="243"/>
      <c r="K1348" s="243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3" t="s">
        <v>189</v>
      </c>
      <c r="AU1348" s="253" t="s">
        <v>86</v>
      </c>
      <c r="AV1348" s="13" t="s">
        <v>86</v>
      </c>
      <c r="AW1348" s="13" t="s">
        <v>33</v>
      </c>
      <c r="AX1348" s="13" t="s">
        <v>78</v>
      </c>
      <c r="AY1348" s="253" t="s">
        <v>181</v>
      </c>
    </row>
    <row r="1349" s="13" customFormat="1">
      <c r="A1349" s="13"/>
      <c r="B1349" s="242"/>
      <c r="C1349" s="243"/>
      <c r="D1349" s="244" t="s">
        <v>189</v>
      </c>
      <c r="E1349" s="245" t="s">
        <v>1</v>
      </c>
      <c r="F1349" s="246" t="s">
        <v>651</v>
      </c>
      <c r="G1349" s="243"/>
      <c r="H1349" s="247">
        <v>23.280000000000001</v>
      </c>
      <c r="I1349" s="248"/>
      <c r="J1349" s="243"/>
      <c r="K1349" s="243"/>
      <c r="L1349" s="249"/>
      <c r="M1349" s="250"/>
      <c r="N1349" s="251"/>
      <c r="O1349" s="251"/>
      <c r="P1349" s="251"/>
      <c r="Q1349" s="251"/>
      <c r="R1349" s="251"/>
      <c r="S1349" s="251"/>
      <c r="T1349" s="25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3" t="s">
        <v>189</v>
      </c>
      <c r="AU1349" s="253" t="s">
        <v>86</v>
      </c>
      <c r="AV1349" s="13" t="s">
        <v>86</v>
      </c>
      <c r="AW1349" s="13" t="s">
        <v>33</v>
      </c>
      <c r="AX1349" s="13" t="s">
        <v>78</v>
      </c>
      <c r="AY1349" s="253" t="s">
        <v>181</v>
      </c>
    </row>
    <row r="1350" s="15" customFormat="1">
      <c r="A1350" s="15"/>
      <c r="B1350" s="264"/>
      <c r="C1350" s="265"/>
      <c r="D1350" s="244" t="s">
        <v>189</v>
      </c>
      <c r="E1350" s="266" t="s">
        <v>1</v>
      </c>
      <c r="F1350" s="267" t="s">
        <v>206</v>
      </c>
      <c r="G1350" s="265"/>
      <c r="H1350" s="268">
        <v>74.280000000000001</v>
      </c>
      <c r="I1350" s="269"/>
      <c r="J1350" s="265"/>
      <c r="K1350" s="265"/>
      <c r="L1350" s="270"/>
      <c r="M1350" s="271"/>
      <c r="N1350" s="272"/>
      <c r="O1350" s="272"/>
      <c r="P1350" s="272"/>
      <c r="Q1350" s="272"/>
      <c r="R1350" s="272"/>
      <c r="S1350" s="272"/>
      <c r="T1350" s="273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74" t="s">
        <v>189</v>
      </c>
      <c r="AU1350" s="274" t="s">
        <v>86</v>
      </c>
      <c r="AV1350" s="15" t="s">
        <v>187</v>
      </c>
      <c r="AW1350" s="15" t="s">
        <v>33</v>
      </c>
      <c r="AX1350" s="15" t="s">
        <v>84</v>
      </c>
      <c r="AY1350" s="274" t="s">
        <v>181</v>
      </c>
    </row>
    <row r="1351" s="2" customFormat="1" ht="16.5" customHeight="1">
      <c r="A1351" s="39"/>
      <c r="B1351" s="40"/>
      <c r="C1351" s="275" t="s">
        <v>1752</v>
      </c>
      <c r="D1351" s="275" t="s">
        <v>363</v>
      </c>
      <c r="E1351" s="276" t="s">
        <v>1753</v>
      </c>
      <c r="F1351" s="277" t="s">
        <v>1754</v>
      </c>
      <c r="G1351" s="278" t="s">
        <v>186</v>
      </c>
      <c r="H1351" s="279">
        <v>81.707999999999998</v>
      </c>
      <c r="I1351" s="280"/>
      <c r="J1351" s="281">
        <f>ROUND(I1351*H1351,2)</f>
        <v>0</v>
      </c>
      <c r="K1351" s="282"/>
      <c r="L1351" s="283"/>
      <c r="M1351" s="284" t="s">
        <v>1</v>
      </c>
      <c r="N1351" s="285" t="s">
        <v>43</v>
      </c>
      <c r="O1351" s="92"/>
      <c r="P1351" s="238">
        <f>O1351*H1351</f>
        <v>0</v>
      </c>
      <c r="Q1351" s="238">
        <v>0.0033999999999999998</v>
      </c>
      <c r="R1351" s="238">
        <f>Q1351*H1351</f>
        <v>0.27780719999999998</v>
      </c>
      <c r="S1351" s="238">
        <v>0</v>
      </c>
      <c r="T1351" s="239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40" t="s">
        <v>369</v>
      </c>
      <c r="AT1351" s="240" t="s">
        <v>363</v>
      </c>
      <c r="AU1351" s="240" t="s">
        <v>86</v>
      </c>
      <c r="AY1351" s="18" t="s">
        <v>181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8" t="s">
        <v>84</v>
      </c>
      <c r="BK1351" s="241">
        <f>ROUND(I1351*H1351,2)</f>
        <v>0</v>
      </c>
      <c r="BL1351" s="18" t="s">
        <v>278</v>
      </c>
      <c r="BM1351" s="240" t="s">
        <v>1755</v>
      </c>
    </row>
    <row r="1352" s="14" customFormat="1">
      <c r="A1352" s="14"/>
      <c r="B1352" s="254"/>
      <c r="C1352" s="255"/>
      <c r="D1352" s="244" t="s">
        <v>189</v>
      </c>
      <c r="E1352" s="256" t="s">
        <v>1</v>
      </c>
      <c r="F1352" s="257" t="s">
        <v>647</v>
      </c>
      <c r="G1352" s="255"/>
      <c r="H1352" s="256" t="s">
        <v>1</v>
      </c>
      <c r="I1352" s="258"/>
      <c r="J1352" s="255"/>
      <c r="K1352" s="255"/>
      <c r="L1352" s="259"/>
      <c r="M1352" s="260"/>
      <c r="N1352" s="261"/>
      <c r="O1352" s="261"/>
      <c r="P1352" s="261"/>
      <c r="Q1352" s="261"/>
      <c r="R1352" s="261"/>
      <c r="S1352" s="261"/>
      <c r="T1352" s="26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3" t="s">
        <v>189</v>
      </c>
      <c r="AU1352" s="263" t="s">
        <v>86</v>
      </c>
      <c r="AV1352" s="14" t="s">
        <v>84</v>
      </c>
      <c r="AW1352" s="14" t="s">
        <v>33</v>
      </c>
      <c r="AX1352" s="14" t="s">
        <v>78</v>
      </c>
      <c r="AY1352" s="263" t="s">
        <v>181</v>
      </c>
    </row>
    <row r="1353" s="13" customFormat="1">
      <c r="A1353" s="13"/>
      <c r="B1353" s="242"/>
      <c r="C1353" s="243"/>
      <c r="D1353" s="244" t="s">
        <v>189</v>
      </c>
      <c r="E1353" s="245" t="s">
        <v>1</v>
      </c>
      <c r="F1353" s="246" t="s">
        <v>1756</v>
      </c>
      <c r="G1353" s="243"/>
      <c r="H1353" s="247">
        <v>15.752000000000001</v>
      </c>
      <c r="I1353" s="248"/>
      <c r="J1353" s="243"/>
      <c r="K1353" s="243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3" t="s">
        <v>189</v>
      </c>
      <c r="AU1353" s="253" t="s">
        <v>86</v>
      </c>
      <c r="AV1353" s="13" t="s">
        <v>86</v>
      </c>
      <c r="AW1353" s="13" t="s">
        <v>33</v>
      </c>
      <c r="AX1353" s="13" t="s">
        <v>78</v>
      </c>
      <c r="AY1353" s="253" t="s">
        <v>181</v>
      </c>
    </row>
    <row r="1354" s="13" customFormat="1">
      <c r="A1354" s="13"/>
      <c r="B1354" s="242"/>
      <c r="C1354" s="243"/>
      <c r="D1354" s="244" t="s">
        <v>189</v>
      </c>
      <c r="E1354" s="245" t="s">
        <v>1</v>
      </c>
      <c r="F1354" s="246" t="s">
        <v>1757</v>
      </c>
      <c r="G1354" s="243"/>
      <c r="H1354" s="247">
        <v>18.292999999999999</v>
      </c>
      <c r="I1354" s="248"/>
      <c r="J1354" s="243"/>
      <c r="K1354" s="243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3" t="s">
        <v>189</v>
      </c>
      <c r="AU1354" s="253" t="s">
        <v>86</v>
      </c>
      <c r="AV1354" s="13" t="s">
        <v>86</v>
      </c>
      <c r="AW1354" s="13" t="s">
        <v>33</v>
      </c>
      <c r="AX1354" s="13" t="s">
        <v>78</v>
      </c>
      <c r="AY1354" s="253" t="s">
        <v>181</v>
      </c>
    </row>
    <row r="1355" s="13" customFormat="1">
      <c r="A1355" s="13"/>
      <c r="B1355" s="242"/>
      <c r="C1355" s="243"/>
      <c r="D1355" s="244" t="s">
        <v>189</v>
      </c>
      <c r="E1355" s="245" t="s">
        <v>1</v>
      </c>
      <c r="F1355" s="246" t="s">
        <v>1758</v>
      </c>
      <c r="G1355" s="243"/>
      <c r="H1355" s="247">
        <v>22.055</v>
      </c>
      <c r="I1355" s="248"/>
      <c r="J1355" s="243"/>
      <c r="K1355" s="243"/>
      <c r="L1355" s="249"/>
      <c r="M1355" s="250"/>
      <c r="N1355" s="251"/>
      <c r="O1355" s="251"/>
      <c r="P1355" s="251"/>
      <c r="Q1355" s="251"/>
      <c r="R1355" s="251"/>
      <c r="S1355" s="251"/>
      <c r="T1355" s="252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3" t="s">
        <v>189</v>
      </c>
      <c r="AU1355" s="253" t="s">
        <v>86</v>
      </c>
      <c r="AV1355" s="13" t="s">
        <v>86</v>
      </c>
      <c r="AW1355" s="13" t="s">
        <v>33</v>
      </c>
      <c r="AX1355" s="13" t="s">
        <v>78</v>
      </c>
      <c r="AY1355" s="253" t="s">
        <v>181</v>
      </c>
    </row>
    <row r="1356" s="13" customFormat="1">
      <c r="A1356" s="13"/>
      <c r="B1356" s="242"/>
      <c r="C1356" s="243"/>
      <c r="D1356" s="244" t="s">
        <v>189</v>
      </c>
      <c r="E1356" s="245" t="s">
        <v>1</v>
      </c>
      <c r="F1356" s="246" t="s">
        <v>1759</v>
      </c>
      <c r="G1356" s="243"/>
      <c r="H1356" s="247">
        <v>25.608000000000001</v>
      </c>
      <c r="I1356" s="248"/>
      <c r="J1356" s="243"/>
      <c r="K1356" s="243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3" t="s">
        <v>189</v>
      </c>
      <c r="AU1356" s="253" t="s">
        <v>86</v>
      </c>
      <c r="AV1356" s="13" t="s">
        <v>86</v>
      </c>
      <c r="AW1356" s="13" t="s">
        <v>33</v>
      </c>
      <c r="AX1356" s="13" t="s">
        <v>78</v>
      </c>
      <c r="AY1356" s="253" t="s">
        <v>181</v>
      </c>
    </row>
    <row r="1357" s="15" customFormat="1">
      <c r="A1357" s="15"/>
      <c r="B1357" s="264"/>
      <c r="C1357" s="265"/>
      <c r="D1357" s="244" t="s">
        <v>189</v>
      </c>
      <c r="E1357" s="266" t="s">
        <v>1</v>
      </c>
      <c r="F1357" s="267" t="s">
        <v>206</v>
      </c>
      <c r="G1357" s="265"/>
      <c r="H1357" s="268">
        <v>81.707999999999998</v>
      </c>
      <c r="I1357" s="269"/>
      <c r="J1357" s="265"/>
      <c r="K1357" s="265"/>
      <c r="L1357" s="270"/>
      <c r="M1357" s="271"/>
      <c r="N1357" s="272"/>
      <c r="O1357" s="272"/>
      <c r="P1357" s="272"/>
      <c r="Q1357" s="272"/>
      <c r="R1357" s="272"/>
      <c r="S1357" s="272"/>
      <c r="T1357" s="273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T1357" s="274" t="s">
        <v>189</v>
      </c>
      <c r="AU1357" s="274" t="s">
        <v>86</v>
      </c>
      <c r="AV1357" s="15" t="s">
        <v>187</v>
      </c>
      <c r="AW1357" s="15" t="s">
        <v>33</v>
      </c>
      <c r="AX1357" s="15" t="s">
        <v>84</v>
      </c>
      <c r="AY1357" s="274" t="s">
        <v>181</v>
      </c>
    </row>
    <row r="1358" s="2" customFormat="1" ht="16.5" customHeight="1">
      <c r="A1358" s="39"/>
      <c r="B1358" s="40"/>
      <c r="C1358" s="228" t="s">
        <v>1760</v>
      </c>
      <c r="D1358" s="228" t="s">
        <v>183</v>
      </c>
      <c r="E1358" s="229" t="s">
        <v>1761</v>
      </c>
      <c r="F1358" s="230" t="s">
        <v>1762</v>
      </c>
      <c r="G1358" s="231" t="s">
        <v>247</v>
      </c>
      <c r="H1358" s="232">
        <v>59.200000000000003</v>
      </c>
      <c r="I1358" s="233"/>
      <c r="J1358" s="234">
        <f>ROUND(I1358*H1358,2)</f>
        <v>0</v>
      </c>
      <c r="K1358" s="235"/>
      <c r="L1358" s="45"/>
      <c r="M1358" s="236" t="s">
        <v>1</v>
      </c>
      <c r="N1358" s="237" t="s">
        <v>43</v>
      </c>
      <c r="O1358" s="92"/>
      <c r="P1358" s="238">
        <f>O1358*H1358</f>
        <v>0</v>
      </c>
      <c r="Q1358" s="238">
        <v>2.0000000000000002E-05</v>
      </c>
      <c r="R1358" s="238">
        <f>Q1358*H1358</f>
        <v>0.0011840000000000002</v>
      </c>
      <c r="S1358" s="238">
        <v>0</v>
      </c>
      <c r="T1358" s="239">
        <f>S1358*H1358</f>
        <v>0</v>
      </c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R1358" s="240" t="s">
        <v>278</v>
      </c>
      <c r="AT1358" s="240" t="s">
        <v>183</v>
      </c>
      <c r="AU1358" s="240" t="s">
        <v>86</v>
      </c>
      <c r="AY1358" s="18" t="s">
        <v>181</v>
      </c>
      <c r="BE1358" s="241">
        <f>IF(N1358="základní",J1358,0)</f>
        <v>0</v>
      </c>
      <c r="BF1358" s="241">
        <f>IF(N1358="snížená",J1358,0)</f>
        <v>0</v>
      </c>
      <c r="BG1358" s="241">
        <f>IF(N1358="zákl. přenesená",J1358,0)</f>
        <v>0</v>
      </c>
      <c r="BH1358" s="241">
        <f>IF(N1358="sníž. přenesená",J1358,0)</f>
        <v>0</v>
      </c>
      <c r="BI1358" s="241">
        <f>IF(N1358="nulová",J1358,0)</f>
        <v>0</v>
      </c>
      <c r="BJ1358" s="18" t="s">
        <v>84</v>
      </c>
      <c r="BK1358" s="241">
        <f>ROUND(I1358*H1358,2)</f>
        <v>0</v>
      </c>
      <c r="BL1358" s="18" t="s">
        <v>278</v>
      </c>
      <c r="BM1358" s="240" t="s">
        <v>1763</v>
      </c>
    </row>
    <row r="1359" s="14" customFormat="1">
      <c r="A1359" s="14"/>
      <c r="B1359" s="254"/>
      <c r="C1359" s="255"/>
      <c r="D1359" s="244" t="s">
        <v>189</v>
      </c>
      <c r="E1359" s="256" t="s">
        <v>1</v>
      </c>
      <c r="F1359" s="257" t="s">
        <v>647</v>
      </c>
      <c r="G1359" s="255"/>
      <c r="H1359" s="256" t="s">
        <v>1</v>
      </c>
      <c r="I1359" s="258"/>
      <c r="J1359" s="255"/>
      <c r="K1359" s="255"/>
      <c r="L1359" s="259"/>
      <c r="M1359" s="260"/>
      <c r="N1359" s="261"/>
      <c r="O1359" s="261"/>
      <c r="P1359" s="261"/>
      <c r="Q1359" s="261"/>
      <c r="R1359" s="261"/>
      <c r="S1359" s="261"/>
      <c r="T1359" s="26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3" t="s">
        <v>189</v>
      </c>
      <c r="AU1359" s="263" t="s">
        <v>86</v>
      </c>
      <c r="AV1359" s="14" t="s">
        <v>84</v>
      </c>
      <c r="AW1359" s="14" t="s">
        <v>33</v>
      </c>
      <c r="AX1359" s="14" t="s">
        <v>78</v>
      </c>
      <c r="AY1359" s="263" t="s">
        <v>181</v>
      </c>
    </row>
    <row r="1360" s="13" customFormat="1">
      <c r="A1360" s="13"/>
      <c r="B1360" s="242"/>
      <c r="C1360" s="243"/>
      <c r="D1360" s="244" t="s">
        <v>189</v>
      </c>
      <c r="E1360" s="245" t="s">
        <v>1</v>
      </c>
      <c r="F1360" s="246" t="s">
        <v>1764</v>
      </c>
      <c r="G1360" s="243"/>
      <c r="H1360" s="247">
        <v>10.949999999999999</v>
      </c>
      <c r="I1360" s="248"/>
      <c r="J1360" s="243"/>
      <c r="K1360" s="243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3" t="s">
        <v>189</v>
      </c>
      <c r="AU1360" s="253" t="s">
        <v>86</v>
      </c>
      <c r="AV1360" s="13" t="s">
        <v>86</v>
      </c>
      <c r="AW1360" s="13" t="s">
        <v>33</v>
      </c>
      <c r="AX1360" s="13" t="s">
        <v>78</v>
      </c>
      <c r="AY1360" s="253" t="s">
        <v>181</v>
      </c>
    </row>
    <row r="1361" s="13" customFormat="1">
      <c r="A1361" s="13"/>
      <c r="B1361" s="242"/>
      <c r="C1361" s="243"/>
      <c r="D1361" s="244" t="s">
        <v>189</v>
      </c>
      <c r="E1361" s="245" t="s">
        <v>1</v>
      </c>
      <c r="F1361" s="246" t="s">
        <v>1765</v>
      </c>
      <c r="G1361" s="243"/>
      <c r="H1361" s="247">
        <v>10.949999999999999</v>
      </c>
      <c r="I1361" s="248"/>
      <c r="J1361" s="243"/>
      <c r="K1361" s="243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3" t="s">
        <v>189</v>
      </c>
      <c r="AU1361" s="253" t="s">
        <v>86</v>
      </c>
      <c r="AV1361" s="13" t="s">
        <v>86</v>
      </c>
      <c r="AW1361" s="13" t="s">
        <v>33</v>
      </c>
      <c r="AX1361" s="13" t="s">
        <v>78</v>
      </c>
      <c r="AY1361" s="253" t="s">
        <v>181</v>
      </c>
    </row>
    <row r="1362" s="13" customFormat="1">
      <c r="A1362" s="13"/>
      <c r="B1362" s="242"/>
      <c r="C1362" s="243"/>
      <c r="D1362" s="244" t="s">
        <v>189</v>
      </c>
      <c r="E1362" s="245" t="s">
        <v>1</v>
      </c>
      <c r="F1362" s="246" t="s">
        <v>1766</v>
      </c>
      <c r="G1362" s="243"/>
      <c r="H1362" s="247">
        <v>17</v>
      </c>
      <c r="I1362" s="248"/>
      <c r="J1362" s="243"/>
      <c r="K1362" s="243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3" t="s">
        <v>189</v>
      </c>
      <c r="AU1362" s="253" t="s">
        <v>86</v>
      </c>
      <c r="AV1362" s="13" t="s">
        <v>86</v>
      </c>
      <c r="AW1362" s="13" t="s">
        <v>33</v>
      </c>
      <c r="AX1362" s="13" t="s">
        <v>78</v>
      </c>
      <c r="AY1362" s="253" t="s">
        <v>181</v>
      </c>
    </row>
    <row r="1363" s="13" customFormat="1">
      <c r="A1363" s="13"/>
      <c r="B1363" s="242"/>
      <c r="C1363" s="243"/>
      <c r="D1363" s="244" t="s">
        <v>189</v>
      </c>
      <c r="E1363" s="245" t="s">
        <v>1</v>
      </c>
      <c r="F1363" s="246" t="s">
        <v>1767</v>
      </c>
      <c r="G1363" s="243"/>
      <c r="H1363" s="247">
        <v>20.300000000000001</v>
      </c>
      <c r="I1363" s="248"/>
      <c r="J1363" s="243"/>
      <c r="K1363" s="243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3" t="s">
        <v>189</v>
      </c>
      <c r="AU1363" s="253" t="s">
        <v>86</v>
      </c>
      <c r="AV1363" s="13" t="s">
        <v>86</v>
      </c>
      <c r="AW1363" s="13" t="s">
        <v>33</v>
      </c>
      <c r="AX1363" s="13" t="s">
        <v>78</v>
      </c>
      <c r="AY1363" s="253" t="s">
        <v>181</v>
      </c>
    </row>
    <row r="1364" s="15" customFormat="1">
      <c r="A1364" s="15"/>
      <c r="B1364" s="264"/>
      <c r="C1364" s="265"/>
      <c r="D1364" s="244" t="s">
        <v>189</v>
      </c>
      <c r="E1364" s="266" t="s">
        <v>1</v>
      </c>
      <c r="F1364" s="267" t="s">
        <v>206</v>
      </c>
      <c r="G1364" s="265"/>
      <c r="H1364" s="268">
        <v>59.200000000000003</v>
      </c>
      <c r="I1364" s="269"/>
      <c r="J1364" s="265"/>
      <c r="K1364" s="265"/>
      <c r="L1364" s="270"/>
      <c r="M1364" s="271"/>
      <c r="N1364" s="272"/>
      <c r="O1364" s="272"/>
      <c r="P1364" s="272"/>
      <c r="Q1364" s="272"/>
      <c r="R1364" s="272"/>
      <c r="S1364" s="272"/>
      <c r="T1364" s="273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74" t="s">
        <v>189</v>
      </c>
      <c r="AU1364" s="274" t="s">
        <v>86</v>
      </c>
      <c r="AV1364" s="15" t="s">
        <v>187</v>
      </c>
      <c r="AW1364" s="15" t="s">
        <v>33</v>
      </c>
      <c r="AX1364" s="15" t="s">
        <v>84</v>
      </c>
      <c r="AY1364" s="274" t="s">
        <v>181</v>
      </c>
    </row>
    <row r="1365" s="2" customFormat="1" ht="16.5" customHeight="1">
      <c r="A1365" s="39"/>
      <c r="B1365" s="40"/>
      <c r="C1365" s="228" t="s">
        <v>1768</v>
      </c>
      <c r="D1365" s="228" t="s">
        <v>183</v>
      </c>
      <c r="E1365" s="229" t="s">
        <v>1769</v>
      </c>
      <c r="F1365" s="230" t="s">
        <v>1770</v>
      </c>
      <c r="G1365" s="231" t="s">
        <v>247</v>
      </c>
      <c r="H1365" s="232">
        <v>59.880000000000003</v>
      </c>
      <c r="I1365" s="233"/>
      <c r="J1365" s="234">
        <f>ROUND(I1365*H1365,2)</f>
        <v>0</v>
      </c>
      <c r="K1365" s="235"/>
      <c r="L1365" s="45"/>
      <c r="M1365" s="236" t="s">
        <v>1</v>
      </c>
      <c r="N1365" s="237" t="s">
        <v>43</v>
      </c>
      <c r="O1365" s="92"/>
      <c r="P1365" s="238">
        <f>O1365*H1365</f>
        <v>0</v>
      </c>
      <c r="Q1365" s="238">
        <v>1.0000000000000001E-05</v>
      </c>
      <c r="R1365" s="238">
        <f>Q1365*H1365</f>
        <v>0.00059880000000000003</v>
      </c>
      <c r="S1365" s="238">
        <v>0</v>
      </c>
      <c r="T1365" s="239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40" t="s">
        <v>278</v>
      </c>
      <c r="AT1365" s="240" t="s">
        <v>183</v>
      </c>
      <c r="AU1365" s="240" t="s">
        <v>86</v>
      </c>
      <c r="AY1365" s="18" t="s">
        <v>181</v>
      </c>
      <c r="BE1365" s="241">
        <f>IF(N1365="základní",J1365,0)</f>
        <v>0</v>
      </c>
      <c r="BF1365" s="241">
        <f>IF(N1365="snížená",J1365,0)</f>
        <v>0</v>
      </c>
      <c r="BG1365" s="241">
        <f>IF(N1365="zákl. přenesená",J1365,0)</f>
        <v>0</v>
      </c>
      <c r="BH1365" s="241">
        <f>IF(N1365="sníž. přenesená",J1365,0)</f>
        <v>0</v>
      </c>
      <c r="BI1365" s="241">
        <f>IF(N1365="nulová",J1365,0)</f>
        <v>0</v>
      </c>
      <c r="BJ1365" s="18" t="s">
        <v>84</v>
      </c>
      <c r="BK1365" s="241">
        <f>ROUND(I1365*H1365,2)</f>
        <v>0</v>
      </c>
      <c r="BL1365" s="18" t="s">
        <v>278</v>
      </c>
      <c r="BM1365" s="240" t="s">
        <v>1771</v>
      </c>
    </row>
    <row r="1366" s="14" customFormat="1">
      <c r="A1366" s="14"/>
      <c r="B1366" s="254"/>
      <c r="C1366" s="255"/>
      <c r="D1366" s="244" t="s">
        <v>189</v>
      </c>
      <c r="E1366" s="256" t="s">
        <v>1</v>
      </c>
      <c r="F1366" s="257" t="s">
        <v>647</v>
      </c>
      <c r="G1366" s="255"/>
      <c r="H1366" s="256" t="s">
        <v>1</v>
      </c>
      <c r="I1366" s="258"/>
      <c r="J1366" s="255"/>
      <c r="K1366" s="255"/>
      <c r="L1366" s="259"/>
      <c r="M1366" s="260"/>
      <c r="N1366" s="261"/>
      <c r="O1366" s="261"/>
      <c r="P1366" s="261"/>
      <c r="Q1366" s="261"/>
      <c r="R1366" s="261"/>
      <c r="S1366" s="261"/>
      <c r="T1366" s="26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3" t="s">
        <v>189</v>
      </c>
      <c r="AU1366" s="263" t="s">
        <v>86</v>
      </c>
      <c r="AV1366" s="14" t="s">
        <v>84</v>
      </c>
      <c r="AW1366" s="14" t="s">
        <v>33</v>
      </c>
      <c r="AX1366" s="14" t="s">
        <v>78</v>
      </c>
      <c r="AY1366" s="263" t="s">
        <v>181</v>
      </c>
    </row>
    <row r="1367" s="13" customFormat="1">
      <c r="A1367" s="13"/>
      <c r="B1367" s="242"/>
      <c r="C1367" s="243"/>
      <c r="D1367" s="244" t="s">
        <v>189</v>
      </c>
      <c r="E1367" s="245" t="s">
        <v>1</v>
      </c>
      <c r="F1367" s="246" t="s">
        <v>1772</v>
      </c>
      <c r="G1367" s="243"/>
      <c r="H1367" s="247">
        <v>12.220000000000001</v>
      </c>
      <c r="I1367" s="248"/>
      <c r="J1367" s="243"/>
      <c r="K1367" s="243"/>
      <c r="L1367" s="249"/>
      <c r="M1367" s="250"/>
      <c r="N1367" s="251"/>
      <c r="O1367" s="251"/>
      <c r="P1367" s="251"/>
      <c r="Q1367" s="251"/>
      <c r="R1367" s="251"/>
      <c r="S1367" s="251"/>
      <c r="T1367" s="252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3" t="s">
        <v>189</v>
      </c>
      <c r="AU1367" s="253" t="s">
        <v>86</v>
      </c>
      <c r="AV1367" s="13" t="s">
        <v>86</v>
      </c>
      <c r="AW1367" s="13" t="s">
        <v>33</v>
      </c>
      <c r="AX1367" s="13" t="s">
        <v>78</v>
      </c>
      <c r="AY1367" s="253" t="s">
        <v>181</v>
      </c>
    </row>
    <row r="1368" s="13" customFormat="1">
      <c r="A1368" s="13"/>
      <c r="B1368" s="242"/>
      <c r="C1368" s="243"/>
      <c r="D1368" s="244" t="s">
        <v>189</v>
      </c>
      <c r="E1368" s="245" t="s">
        <v>1</v>
      </c>
      <c r="F1368" s="246" t="s">
        <v>1773</v>
      </c>
      <c r="G1368" s="243"/>
      <c r="H1368" s="247">
        <v>14.85</v>
      </c>
      <c r="I1368" s="248"/>
      <c r="J1368" s="243"/>
      <c r="K1368" s="243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3" t="s">
        <v>189</v>
      </c>
      <c r="AU1368" s="253" t="s">
        <v>86</v>
      </c>
      <c r="AV1368" s="13" t="s">
        <v>86</v>
      </c>
      <c r="AW1368" s="13" t="s">
        <v>33</v>
      </c>
      <c r="AX1368" s="13" t="s">
        <v>78</v>
      </c>
      <c r="AY1368" s="253" t="s">
        <v>181</v>
      </c>
    </row>
    <row r="1369" s="13" customFormat="1">
      <c r="A1369" s="13"/>
      <c r="B1369" s="242"/>
      <c r="C1369" s="243"/>
      <c r="D1369" s="244" t="s">
        <v>189</v>
      </c>
      <c r="E1369" s="245" t="s">
        <v>1</v>
      </c>
      <c r="F1369" s="246" t="s">
        <v>1774</v>
      </c>
      <c r="G1369" s="243"/>
      <c r="H1369" s="247">
        <v>16.789999999999999</v>
      </c>
      <c r="I1369" s="248"/>
      <c r="J1369" s="243"/>
      <c r="K1369" s="243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3" t="s">
        <v>189</v>
      </c>
      <c r="AU1369" s="253" t="s">
        <v>86</v>
      </c>
      <c r="AV1369" s="13" t="s">
        <v>86</v>
      </c>
      <c r="AW1369" s="13" t="s">
        <v>33</v>
      </c>
      <c r="AX1369" s="13" t="s">
        <v>78</v>
      </c>
      <c r="AY1369" s="253" t="s">
        <v>181</v>
      </c>
    </row>
    <row r="1370" s="13" customFormat="1">
      <c r="A1370" s="13"/>
      <c r="B1370" s="242"/>
      <c r="C1370" s="243"/>
      <c r="D1370" s="244" t="s">
        <v>189</v>
      </c>
      <c r="E1370" s="245" t="s">
        <v>1</v>
      </c>
      <c r="F1370" s="246" t="s">
        <v>1775</v>
      </c>
      <c r="G1370" s="243"/>
      <c r="H1370" s="247">
        <v>16.02</v>
      </c>
      <c r="I1370" s="248"/>
      <c r="J1370" s="243"/>
      <c r="K1370" s="243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3" t="s">
        <v>189</v>
      </c>
      <c r="AU1370" s="253" t="s">
        <v>86</v>
      </c>
      <c r="AV1370" s="13" t="s">
        <v>86</v>
      </c>
      <c r="AW1370" s="13" t="s">
        <v>33</v>
      </c>
      <c r="AX1370" s="13" t="s">
        <v>78</v>
      </c>
      <c r="AY1370" s="253" t="s">
        <v>181</v>
      </c>
    </row>
    <row r="1371" s="15" customFormat="1">
      <c r="A1371" s="15"/>
      <c r="B1371" s="264"/>
      <c r="C1371" s="265"/>
      <c r="D1371" s="244" t="s">
        <v>189</v>
      </c>
      <c r="E1371" s="266" t="s">
        <v>1</v>
      </c>
      <c r="F1371" s="267" t="s">
        <v>206</v>
      </c>
      <c r="G1371" s="265"/>
      <c r="H1371" s="268">
        <v>59.880000000000003</v>
      </c>
      <c r="I1371" s="269"/>
      <c r="J1371" s="265"/>
      <c r="K1371" s="265"/>
      <c r="L1371" s="270"/>
      <c r="M1371" s="271"/>
      <c r="N1371" s="272"/>
      <c r="O1371" s="272"/>
      <c r="P1371" s="272"/>
      <c r="Q1371" s="272"/>
      <c r="R1371" s="272"/>
      <c r="S1371" s="272"/>
      <c r="T1371" s="273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74" t="s">
        <v>189</v>
      </c>
      <c r="AU1371" s="274" t="s">
        <v>86</v>
      </c>
      <c r="AV1371" s="15" t="s">
        <v>187</v>
      </c>
      <c r="AW1371" s="15" t="s">
        <v>33</v>
      </c>
      <c r="AX1371" s="15" t="s">
        <v>84</v>
      </c>
      <c r="AY1371" s="274" t="s">
        <v>181</v>
      </c>
    </row>
    <row r="1372" s="2" customFormat="1" ht="16.5" customHeight="1">
      <c r="A1372" s="39"/>
      <c r="B1372" s="40"/>
      <c r="C1372" s="275" t="s">
        <v>1776</v>
      </c>
      <c r="D1372" s="275" t="s">
        <v>363</v>
      </c>
      <c r="E1372" s="276" t="s">
        <v>1777</v>
      </c>
      <c r="F1372" s="277" t="s">
        <v>1778</v>
      </c>
      <c r="G1372" s="278" t="s">
        <v>247</v>
      </c>
      <c r="H1372" s="279">
        <v>61.078000000000003</v>
      </c>
      <c r="I1372" s="280"/>
      <c r="J1372" s="281">
        <f>ROUND(I1372*H1372,2)</f>
        <v>0</v>
      </c>
      <c r="K1372" s="282"/>
      <c r="L1372" s="283"/>
      <c r="M1372" s="284" t="s">
        <v>1</v>
      </c>
      <c r="N1372" s="285" t="s">
        <v>43</v>
      </c>
      <c r="O1372" s="92"/>
      <c r="P1372" s="238">
        <f>O1372*H1372</f>
        <v>0</v>
      </c>
      <c r="Q1372" s="238">
        <v>0.00020000000000000001</v>
      </c>
      <c r="R1372" s="238">
        <f>Q1372*H1372</f>
        <v>0.012215600000000002</v>
      </c>
      <c r="S1372" s="238">
        <v>0</v>
      </c>
      <c r="T1372" s="239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40" t="s">
        <v>369</v>
      </c>
      <c r="AT1372" s="240" t="s">
        <v>363</v>
      </c>
      <c r="AU1372" s="240" t="s">
        <v>86</v>
      </c>
      <c r="AY1372" s="18" t="s">
        <v>181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8" t="s">
        <v>84</v>
      </c>
      <c r="BK1372" s="241">
        <f>ROUND(I1372*H1372,2)</f>
        <v>0</v>
      </c>
      <c r="BL1372" s="18" t="s">
        <v>278</v>
      </c>
      <c r="BM1372" s="240" t="s">
        <v>1779</v>
      </c>
    </row>
    <row r="1373" s="13" customFormat="1">
      <c r="A1373" s="13"/>
      <c r="B1373" s="242"/>
      <c r="C1373" s="243"/>
      <c r="D1373" s="244" t="s">
        <v>189</v>
      </c>
      <c r="E1373" s="245" t="s">
        <v>1</v>
      </c>
      <c r="F1373" s="246" t="s">
        <v>1780</v>
      </c>
      <c r="G1373" s="243"/>
      <c r="H1373" s="247">
        <v>61.078000000000003</v>
      </c>
      <c r="I1373" s="248"/>
      <c r="J1373" s="243"/>
      <c r="K1373" s="243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3" t="s">
        <v>189</v>
      </c>
      <c r="AU1373" s="253" t="s">
        <v>86</v>
      </c>
      <c r="AV1373" s="13" t="s">
        <v>86</v>
      </c>
      <c r="AW1373" s="13" t="s">
        <v>33</v>
      </c>
      <c r="AX1373" s="13" t="s">
        <v>84</v>
      </c>
      <c r="AY1373" s="253" t="s">
        <v>181</v>
      </c>
    </row>
    <row r="1374" s="2" customFormat="1" ht="16.5" customHeight="1">
      <c r="A1374" s="39"/>
      <c r="B1374" s="40"/>
      <c r="C1374" s="228" t="s">
        <v>1781</v>
      </c>
      <c r="D1374" s="228" t="s">
        <v>183</v>
      </c>
      <c r="E1374" s="229" t="s">
        <v>1782</v>
      </c>
      <c r="F1374" s="230" t="s">
        <v>1783</v>
      </c>
      <c r="G1374" s="231" t="s">
        <v>247</v>
      </c>
      <c r="H1374" s="232">
        <v>3.5</v>
      </c>
      <c r="I1374" s="233"/>
      <c r="J1374" s="234">
        <f>ROUND(I1374*H1374,2)</f>
        <v>0</v>
      </c>
      <c r="K1374" s="235"/>
      <c r="L1374" s="45"/>
      <c r="M1374" s="236" t="s">
        <v>1</v>
      </c>
      <c r="N1374" s="237" t="s">
        <v>43</v>
      </c>
      <c r="O1374" s="92"/>
      <c r="P1374" s="238">
        <f>O1374*H1374</f>
        <v>0</v>
      </c>
      <c r="Q1374" s="238">
        <v>0</v>
      </c>
      <c r="R1374" s="238">
        <f>Q1374*H1374</f>
        <v>0</v>
      </c>
      <c r="S1374" s="238">
        <v>0</v>
      </c>
      <c r="T1374" s="239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40" t="s">
        <v>278</v>
      </c>
      <c r="AT1374" s="240" t="s">
        <v>183</v>
      </c>
      <c r="AU1374" s="240" t="s">
        <v>86</v>
      </c>
      <c r="AY1374" s="18" t="s">
        <v>181</v>
      </c>
      <c r="BE1374" s="241">
        <f>IF(N1374="základní",J1374,0)</f>
        <v>0</v>
      </c>
      <c r="BF1374" s="241">
        <f>IF(N1374="snížená",J1374,0)</f>
        <v>0</v>
      </c>
      <c r="BG1374" s="241">
        <f>IF(N1374="zákl. přenesená",J1374,0)</f>
        <v>0</v>
      </c>
      <c r="BH1374" s="241">
        <f>IF(N1374="sníž. přenesená",J1374,0)</f>
        <v>0</v>
      </c>
      <c r="BI1374" s="241">
        <f>IF(N1374="nulová",J1374,0)</f>
        <v>0</v>
      </c>
      <c r="BJ1374" s="18" t="s">
        <v>84</v>
      </c>
      <c r="BK1374" s="241">
        <f>ROUND(I1374*H1374,2)</f>
        <v>0</v>
      </c>
      <c r="BL1374" s="18" t="s">
        <v>278</v>
      </c>
      <c r="BM1374" s="240" t="s">
        <v>1784</v>
      </c>
    </row>
    <row r="1375" s="14" customFormat="1">
      <c r="A1375" s="14"/>
      <c r="B1375" s="254"/>
      <c r="C1375" s="255"/>
      <c r="D1375" s="244" t="s">
        <v>189</v>
      </c>
      <c r="E1375" s="256" t="s">
        <v>1</v>
      </c>
      <c r="F1375" s="257" t="s">
        <v>1785</v>
      </c>
      <c r="G1375" s="255"/>
      <c r="H1375" s="256" t="s">
        <v>1</v>
      </c>
      <c r="I1375" s="258"/>
      <c r="J1375" s="255"/>
      <c r="K1375" s="255"/>
      <c r="L1375" s="259"/>
      <c r="M1375" s="260"/>
      <c r="N1375" s="261"/>
      <c r="O1375" s="261"/>
      <c r="P1375" s="261"/>
      <c r="Q1375" s="261"/>
      <c r="R1375" s="261"/>
      <c r="S1375" s="261"/>
      <c r="T1375" s="26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3" t="s">
        <v>189</v>
      </c>
      <c r="AU1375" s="263" t="s">
        <v>86</v>
      </c>
      <c r="AV1375" s="14" t="s">
        <v>84</v>
      </c>
      <c r="AW1375" s="14" t="s">
        <v>33</v>
      </c>
      <c r="AX1375" s="14" t="s">
        <v>78</v>
      </c>
      <c r="AY1375" s="263" t="s">
        <v>181</v>
      </c>
    </row>
    <row r="1376" s="13" customFormat="1">
      <c r="A1376" s="13"/>
      <c r="B1376" s="242"/>
      <c r="C1376" s="243"/>
      <c r="D1376" s="244" t="s">
        <v>189</v>
      </c>
      <c r="E1376" s="245" t="s">
        <v>1</v>
      </c>
      <c r="F1376" s="246" t="s">
        <v>1786</v>
      </c>
      <c r="G1376" s="243"/>
      <c r="H1376" s="247">
        <v>3.5</v>
      </c>
      <c r="I1376" s="248"/>
      <c r="J1376" s="243"/>
      <c r="K1376" s="243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3" t="s">
        <v>189</v>
      </c>
      <c r="AU1376" s="253" t="s">
        <v>86</v>
      </c>
      <c r="AV1376" s="13" t="s">
        <v>86</v>
      </c>
      <c r="AW1376" s="13" t="s">
        <v>33</v>
      </c>
      <c r="AX1376" s="13" t="s">
        <v>84</v>
      </c>
      <c r="AY1376" s="253" t="s">
        <v>181</v>
      </c>
    </row>
    <row r="1377" s="2" customFormat="1" ht="16.5" customHeight="1">
      <c r="A1377" s="39"/>
      <c r="B1377" s="40"/>
      <c r="C1377" s="275" t="s">
        <v>1787</v>
      </c>
      <c r="D1377" s="275" t="s">
        <v>363</v>
      </c>
      <c r="E1377" s="276" t="s">
        <v>1788</v>
      </c>
      <c r="F1377" s="277" t="s">
        <v>1789</v>
      </c>
      <c r="G1377" s="278" t="s">
        <v>247</v>
      </c>
      <c r="H1377" s="279">
        <v>3.8500000000000001</v>
      </c>
      <c r="I1377" s="280"/>
      <c r="J1377" s="281">
        <f>ROUND(I1377*H1377,2)</f>
        <v>0</v>
      </c>
      <c r="K1377" s="282"/>
      <c r="L1377" s="283"/>
      <c r="M1377" s="284" t="s">
        <v>1</v>
      </c>
      <c r="N1377" s="285" t="s">
        <v>43</v>
      </c>
      <c r="O1377" s="92"/>
      <c r="P1377" s="238">
        <f>O1377*H1377</f>
        <v>0</v>
      </c>
      <c r="Q1377" s="238">
        <v>0.00016000000000000001</v>
      </c>
      <c r="R1377" s="238">
        <f>Q1377*H1377</f>
        <v>0.00061600000000000001</v>
      </c>
      <c r="S1377" s="238">
        <v>0</v>
      </c>
      <c r="T1377" s="239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40" t="s">
        <v>369</v>
      </c>
      <c r="AT1377" s="240" t="s">
        <v>363</v>
      </c>
      <c r="AU1377" s="240" t="s">
        <v>86</v>
      </c>
      <c r="AY1377" s="18" t="s">
        <v>181</v>
      </c>
      <c r="BE1377" s="241">
        <f>IF(N1377="základní",J1377,0)</f>
        <v>0</v>
      </c>
      <c r="BF1377" s="241">
        <f>IF(N1377="snížená",J1377,0)</f>
        <v>0</v>
      </c>
      <c r="BG1377" s="241">
        <f>IF(N1377="zákl. přenesená",J1377,0)</f>
        <v>0</v>
      </c>
      <c r="BH1377" s="241">
        <f>IF(N1377="sníž. přenesená",J1377,0)</f>
        <v>0</v>
      </c>
      <c r="BI1377" s="241">
        <f>IF(N1377="nulová",J1377,0)</f>
        <v>0</v>
      </c>
      <c r="BJ1377" s="18" t="s">
        <v>84</v>
      </c>
      <c r="BK1377" s="241">
        <f>ROUND(I1377*H1377,2)</f>
        <v>0</v>
      </c>
      <c r="BL1377" s="18" t="s">
        <v>278</v>
      </c>
      <c r="BM1377" s="240" t="s">
        <v>1790</v>
      </c>
    </row>
    <row r="1378" s="13" customFormat="1">
      <c r="A1378" s="13"/>
      <c r="B1378" s="242"/>
      <c r="C1378" s="243"/>
      <c r="D1378" s="244" t="s">
        <v>189</v>
      </c>
      <c r="E1378" s="245" t="s">
        <v>1</v>
      </c>
      <c r="F1378" s="246" t="s">
        <v>1791</v>
      </c>
      <c r="G1378" s="243"/>
      <c r="H1378" s="247">
        <v>3.8500000000000001</v>
      </c>
      <c r="I1378" s="248"/>
      <c r="J1378" s="243"/>
      <c r="K1378" s="243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3" t="s">
        <v>189</v>
      </c>
      <c r="AU1378" s="253" t="s">
        <v>86</v>
      </c>
      <c r="AV1378" s="13" t="s">
        <v>86</v>
      </c>
      <c r="AW1378" s="13" t="s">
        <v>33</v>
      </c>
      <c r="AX1378" s="13" t="s">
        <v>84</v>
      </c>
      <c r="AY1378" s="253" t="s">
        <v>181</v>
      </c>
    </row>
    <row r="1379" s="2" customFormat="1" ht="16.5" customHeight="1">
      <c r="A1379" s="39"/>
      <c r="B1379" s="40"/>
      <c r="C1379" s="228" t="s">
        <v>1792</v>
      </c>
      <c r="D1379" s="228" t="s">
        <v>183</v>
      </c>
      <c r="E1379" s="229" t="s">
        <v>1793</v>
      </c>
      <c r="F1379" s="230" t="s">
        <v>1794</v>
      </c>
      <c r="G1379" s="231" t="s">
        <v>783</v>
      </c>
      <c r="H1379" s="286"/>
      <c r="I1379" s="233"/>
      <c r="J1379" s="234">
        <f>ROUND(I1379*H1379,2)</f>
        <v>0</v>
      </c>
      <c r="K1379" s="235"/>
      <c r="L1379" s="45"/>
      <c r="M1379" s="236" t="s">
        <v>1</v>
      </c>
      <c r="N1379" s="237" t="s">
        <v>43</v>
      </c>
      <c r="O1379" s="92"/>
      <c r="P1379" s="238">
        <f>O1379*H1379</f>
        <v>0</v>
      </c>
      <c r="Q1379" s="238">
        <v>0</v>
      </c>
      <c r="R1379" s="238">
        <f>Q1379*H1379</f>
        <v>0</v>
      </c>
      <c r="S1379" s="238">
        <v>0</v>
      </c>
      <c r="T1379" s="239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40" t="s">
        <v>278</v>
      </c>
      <c r="AT1379" s="240" t="s">
        <v>183</v>
      </c>
      <c r="AU1379" s="240" t="s">
        <v>86</v>
      </c>
      <c r="AY1379" s="18" t="s">
        <v>181</v>
      </c>
      <c r="BE1379" s="241">
        <f>IF(N1379="základní",J1379,0)</f>
        <v>0</v>
      </c>
      <c r="BF1379" s="241">
        <f>IF(N1379="snížená",J1379,0)</f>
        <v>0</v>
      </c>
      <c r="BG1379" s="241">
        <f>IF(N1379="zákl. přenesená",J1379,0)</f>
        <v>0</v>
      </c>
      <c r="BH1379" s="241">
        <f>IF(N1379="sníž. přenesená",J1379,0)</f>
        <v>0</v>
      </c>
      <c r="BI1379" s="241">
        <f>IF(N1379="nulová",J1379,0)</f>
        <v>0</v>
      </c>
      <c r="BJ1379" s="18" t="s">
        <v>84</v>
      </c>
      <c r="BK1379" s="241">
        <f>ROUND(I1379*H1379,2)</f>
        <v>0</v>
      </c>
      <c r="BL1379" s="18" t="s">
        <v>278</v>
      </c>
      <c r="BM1379" s="240" t="s">
        <v>1795</v>
      </c>
    </row>
    <row r="1380" s="12" customFormat="1" ht="22.8" customHeight="1">
      <c r="A1380" s="12"/>
      <c r="B1380" s="212"/>
      <c r="C1380" s="213"/>
      <c r="D1380" s="214" t="s">
        <v>77</v>
      </c>
      <c r="E1380" s="226" t="s">
        <v>1796</v>
      </c>
      <c r="F1380" s="226" t="s">
        <v>1797</v>
      </c>
      <c r="G1380" s="213"/>
      <c r="H1380" s="213"/>
      <c r="I1380" s="216"/>
      <c r="J1380" s="227">
        <f>BK1380</f>
        <v>0</v>
      </c>
      <c r="K1380" s="213"/>
      <c r="L1380" s="218"/>
      <c r="M1380" s="219"/>
      <c r="N1380" s="220"/>
      <c r="O1380" s="220"/>
      <c r="P1380" s="221">
        <f>SUM(P1381:P1407)</f>
        <v>0</v>
      </c>
      <c r="Q1380" s="220"/>
      <c r="R1380" s="221">
        <f>SUM(R1381:R1407)</f>
        <v>1.11337219</v>
      </c>
      <c r="S1380" s="220"/>
      <c r="T1380" s="222">
        <f>SUM(T1381:T1407)</f>
        <v>0</v>
      </c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R1380" s="223" t="s">
        <v>86</v>
      </c>
      <c r="AT1380" s="224" t="s">
        <v>77</v>
      </c>
      <c r="AU1380" s="224" t="s">
        <v>84</v>
      </c>
      <c r="AY1380" s="223" t="s">
        <v>181</v>
      </c>
      <c r="BK1380" s="225">
        <f>SUM(BK1381:BK1407)</f>
        <v>0</v>
      </c>
    </row>
    <row r="1381" s="2" customFormat="1" ht="16.5" customHeight="1">
      <c r="A1381" s="39"/>
      <c r="B1381" s="40"/>
      <c r="C1381" s="228" t="s">
        <v>1798</v>
      </c>
      <c r="D1381" s="228" t="s">
        <v>183</v>
      </c>
      <c r="E1381" s="229" t="s">
        <v>1799</v>
      </c>
      <c r="F1381" s="230" t="s">
        <v>1800</v>
      </c>
      <c r="G1381" s="231" t="s">
        <v>186</v>
      </c>
      <c r="H1381" s="232">
        <v>39.381</v>
      </c>
      <c r="I1381" s="233"/>
      <c r="J1381" s="234">
        <f>ROUND(I1381*H1381,2)</f>
        <v>0</v>
      </c>
      <c r="K1381" s="235"/>
      <c r="L1381" s="45"/>
      <c r="M1381" s="236" t="s">
        <v>1</v>
      </c>
      <c r="N1381" s="237" t="s">
        <v>43</v>
      </c>
      <c r="O1381" s="92"/>
      <c r="P1381" s="238">
        <f>O1381*H1381</f>
        <v>0</v>
      </c>
      <c r="Q1381" s="238">
        <v>0.00029999999999999997</v>
      </c>
      <c r="R1381" s="238">
        <f>Q1381*H1381</f>
        <v>0.0118143</v>
      </c>
      <c r="S1381" s="238">
        <v>0</v>
      </c>
      <c r="T1381" s="239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40" t="s">
        <v>278</v>
      </c>
      <c r="AT1381" s="240" t="s">
        <v>183</v>
      </c>
      <c r="AU1381" s="240" t="s">
        <v>86</v>
      </c>
      <c r="AY1381" s="18" t="s">
        <v>181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8" t="s">
        <v>84</v>
      </c>
      <c r="BK1381" s="241">
        <f>ROUND(I1381*H1381,2)</f>
        <v>0</v>
      </c>
      <c r="BL1381" s="18" t="s">
        <v>278</v>
      </c>
      <c r="BM1381" s="240" t="s">
        <v>1801</v>
      </c>
    </row>
    <row r="1382" s="14" customFormat="1">
      <c r="A1382" s="14"/>
      <c r="B1382" s="254"/>
      <c r="C1382" s="255"/>
      <c r="D1382" s="244" t="s">
        <v>189</v>
      </c>
      <c r="E1382" s="256" t="s">
        <v>1</v>
      </c>
      <c r="F1382" s="257" t="s">
        <v>490</v>
      </c>
      <c r="G1382" s="255"/>
      <c r="H1382" s="256" t="s">
        <v>1</v>
      </c>
      <c r="I1382" s="258"/>
      <c r="J1382" s="255"/>
      <c r="K1382" s="255"/>
      <c r="L1382" s="259"/>
      <c r="M1382" s="260"/>
      <c r="N1382" s="261"/>
      <c r="O1382" s="261"/>
      <c r="P1382" s="261"/>
      <c r="Q1382" s="261"/>
      <c r="R1382" s="261"/>
      <c r="S1382" s="261"/>
      <c r="T1382" s="26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63" t="s">
        <v>189</v>
      </c>
      <c r="AU1382" s="263" t="s">
        <v>86</v>
      </c>
      <c r="AV1382" s="14" t="s">
        <v>84</v>
      </c>
      <c r="AW1382" s="14" t="s">
        <v>33</v>
      </c>
      <c r="AX1382" s="14" t="s">
        <v>78</v>
      </c>
      <c r="AY1382" s="263" t="s">
        <v>181</v>
      </c>
    </row>
    <row r="1383" s="13" customFormat="1">
      <c r="A1383" s="13"/>
      <c r="B1383" s="242"/>
      <c r="C1383" s="243"/>
      <c r="D1383" s="244" t="s">
        <v>189</v>
      </c>
      <c r="E1383" s="245" t="s">
        <v>1</v>
      </c>
      <c r="F1383" s="246" t="s">
        <v>1802</v>
      </c>
      <c r="G1383" s="243"/>
      <c r="H1383" s="247">
        <v>21.100000000000001</v>
      </c>
      <c r="I1383" s="248"/>
      <c r="J1383" s="243"/>
      <c r="K1383" s="243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3" t="s">
        <v>189</v>
      </c>
      <c r="AU1383" s="253" t="s">
        <v>86</v>
      </c>
      <c r="AV1383" s="13" t="s">
        <v>86</v>
      </c>
      <c r="AW1383" s="13" t="s">
        <v>33</v>
      </c>
      <c r="AX1383" s="13" t="s">
        <v>78</v>
      </c>
      <c r="AY1383" s="253" t="s">
        <v>181</v>
      </c>
    </row>
    <row r="1384" s="13" customFormat="1">
      <c r="A1384" s="13"/>
      <c r="B1384" s="242"/>
      <c r="C1384" s="243"/>
      <c r="D1384" s="244" t="s">
        <v>189</v>
      </c>
      <c r="E1384" s="245" t="s">
        <v>1</v>
      </c>
      <c r="F1384" s="246" t="s">
        <v>1803</v>
      </c>
      <c r="G1384" s="243"/>
      <c r="H1384" s="247">
        <v>18.280999999999999</v>
      </c>
      <c r="I1384" s="248"/>
      <c r="J1384" s="243"/>
      <c r="K1384" s="243"/>
      <c r="L1384" s="249"/>
      <c r="M1384" s="250"/>
      <c r="N1384" s="251"/>
      <c r="O1384" s="251"/>
      <c r="P1384" s="251"/>
      <c r="Q1384" s="251"/>
      <c r="R1384" s="251"/>
      <c r="S1384" s="251"/>
      <c r="T1384" s="25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3" t="s">
        <v>189</v>
      </c>
      <c r="AU1384" s="253" t="s">
        <v>86</v>
      </c>
      <c r="AV1384" s="13" t="s">
        <v>86</v>
      </c>
      <c r="AW1384" s="13" t="s">
        <v>33</v>
      </c>
      <c r="AX1384" s="13" t="s">
        <v>78</v>
      </c>
      <c r="AY1384" s="253" t="s">
        <v>181</v>
      </c>
    </row>
    <row r="1385" s="15" customFormat="1">
      <c r="A1385" s="15"/>
      <c r="B1385" s="264"/>
      <c r="C1385" s="265"/>
      <c r="D1385" s="244" t="s">
        <v>189</v>
      </c>
      <c r="E1385" s="266" t="s">
        <v>1</v>
      </c>
      <c r="F1385" s="267" t="s">
        <v>206</v>
      </c>
      <c r="G1385" s="265"/>
      <c r="H1385" s="268">
        <v>39.381</v>
      </c>
      <c r="I1385" s="269"/>
      <c r="J1385" s="265"/>
      <c r="K1385" s="265"/>
      <c r="L1385" s="270"/>
      <c r="M1385" s="271"/>
      <c r="N1385" s="272"/>
      <c r="O1385" s="272"/>
      <c r="P1385" s="272"/>
      <c r="Q1385" s="272"/>
      <c r="R1385" s="272"/>
      <c r="S1385" s="272"/>
      <c r="T1385" s="273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T1385" s="274" t="s">
        <v>189</v>
      </c>
      <c r="AU1385" s="274" t="s">
        <v>86</v>
      </c>
      <c r="AV1385" s="15" t="s">
        <v>187</v>
      </c>
      <c r="AW1385" s="15" t="s">
        <v>33</v>
      </c>
      <c r="AX1385" s="15" t="s">
        <v>84</v>
      </c>
      <c r="AY1385" s="274" t="s">
        <v>181</v>
      </c>
    </row>
    <row r="1386" s="2" customFormat="1" ht="16.5" customHeight="1">
      <c r="A1386" s="39"/>
      <c r="B1386" s="40"/>
      <c r="C1386" s="228" t="s">
        <v>1804</v>
      </c>
      <c r="D1386" s="228" t="s">
        <v>183</v>
      </c>
      <c r="E1386" s="229" t="s">
        <v>1805</v>
      </c>
      <c r="F1386" s="230" t="s">
        <v>1806</v>
      </c>
      <c r="G1386" s="231" t="s">
        <v>186</v>
      </c>
      <c r="H1386" s="232">
        <v>39.381</v>
      </c>
      <c r="I1386" s="233"/>
      <c r="J1386" s="234">
        <f>ROUND(I1386*H1386,2)</f>
        <v>0</v>
      </c>
      <c r="K1386" s="235"/>
      <c r="L1386" s="45"/>
      <c r="M1386" s="236" t="s">
        <v>1</v>
      </c>
      <c r="N1386" s="237" t="s">
        <v>43</v>
      </c>
      <c r="O1386" s="92"/>
      <c r="P1386" s="238">
        <f>O1386*H1386</f>
        <v>0</v>
      </c>
      <c r="Q1386" s="238">
        <v>0.0015</v>
      </c>
      <c r="R1386" s="238">
        <f>Q1386*H1386</f>
        <v>0.059071499999999999</v>
      </c>
      <c r="S1386" s="238">
        <v>0</v>
      </c>
      <c r="T1386" s="239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40" t="s">
        <v>278</v>
      </c>
      <c r="AT1386" s="240" t="s">
        <v>183</v>
      </c>
      <c r="AU1386" s="240" t="s">
        <v>86</v>
      </c>
      <c r="AY1386" s="18" t="s">
        <v>181</v>
      </c>
      <c r="BE1386" s="241">
        <f>IF(N1386="základní",J1386,0)</f>
        <v>0</v>
      </c>
      <c r="BF1386" s="241">
        <f>IF(N1386="snížená",J1386,0)</f>
        <v>0</v>
      </c>
      <c r="BG1386" s="241">
        <f>IF(N1386="zákl. přenesená",J1386,0)</f>
        <v>0</v>
      </c>
      <c r="BH1386" s="241">
        <f>IF(N1386="sníž. přenesená",J1386,0)</f>
        <v>0</v>
      </c>
      <c r="BI1386" s="241">
        <f>IF(N1386="nulová",J1386,0)</f>
        <v>0</v>
      </c>
      <c r="BJ1386" s="18" t="s">
        <v>84</v>
      </c>
      <c r="BK1386" s="241">
        <f>ROUND(I1386*H1386,2)</f>
        <v>0</v>
      </c>
      <c r="BL1386" s="18" t="s">
        <v>278</v>
      </c>
      <c r="BM1386" s="240" t="s">
        <v>1807</v>
      </c>
    </row>
    <row r="1387" s="14" customFormat="1">
      <c r="A1387" s="14"/>
      <c r="B1387" s="254"/>
      <c r="C1387" s="255"/>
      <c r="D1387" s="244" t="s">
        <v>189</v>
      </c>
      <c r="E1387" s="256" t="s">
        <v>1</v>
      </c>
      <c r="F1387" s="257" t="s">
        <v>490</v>
      </c>
      <c r="G1387" s="255"/>
      <c r="H1387" s="256" t="s">
        <v>1</v>
      </c>
      <c r="I1387" s="258"/>
      <c r="J1387" s="255"/>
      <c r="K1387" s="255"/>
      <c r="L1387" s="259"/>
      <c r="M1387" s="260"/>
      <c r="N1387" s="261"/>
      <c r="O1387" s="261"/>
      <c r="P1387" s="261"/>
      <c r="Q1387" s="261"/>
      <c r="R1387" s="261"/>
      <c r="S1387" s="261"/>
      <c r="T1387" s="26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3" t="s">
        <v>189</v>
      </c>
      <c r="AU1387" s="263" t="s">
        <v>86</v>
      </c>
      <c r="AV1387" s="14" t="s">
        <v>84</v>
      </c>
      <c r="AW1387" s="14" t="s">
        <v>33</v>
      </c>
      <c r="AX1387" s="14" t="s">
        <v>78</v>
      </c>
      <c r="AY1387" s="263" t="s">
        <v>181</v>
      </c>
    </row>
    <row r="1388" s="13" customFormat="1">
      <c r="A1388" s="13"/>
      <c r="B1388" s="242"/>
      <c r="C1388" s="243"/>
      <c r="D1388" s="244" t="s">
        <v>189</v>
      </c>
      <c r="E1388" s="245" t="s">
        <v>1</v>
      </c>
      <c r="F1388" s="246" t="s">
        <v>1802</v>
      </c>
      <c r="G1388" s="243"/>
      <c r="H1388" s="247">
        <v>21.100000000000001</v>
      </c>
      <c r="I1388" s="248"/>
      <c r="J1388" s="243"/>
      <c r="K1388" s="243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3" t="s">
        <v>189</v>
      </c>
      <c r="AU1388" s="253" t="s">
        <v>86</v>
      </c>
      <c r="AV1388" s="13" t="s">
        <v>86</v>
      </c>
      <c r="AW1388" s="13" t="s">
        <v>33</v>
      </c>
      <c r="AX1388" s="13" t="s">
        <v>78</v>
      </c>
      <c r="AY1388" s="253" t="s">
        <v>181</v>
      </c>
    </row>
    <row r="1389" s="13" customFormat="1">
      <c r="A1389" s="13"/>
      <c r="B1389" s="242"/>
      <c r="C1389" s="243"/>
      <c r="D1389" s="244" t="s">
        <v>189</v>
      </c>
      <c r="E1389" s="245" t="s">
        <v>1</v>
      </c>
      <c r="F1389" s="246" t="s">
        <v>1803</v>
      </c>
      <c r="G1389" s="243"/>
      <c r="H1389" s="247">
        <v>18.280999999999999</v>
      </c>
      <c r="I1389" s="248"/>
      <c r="J1389" s="243"/>
      <c r="K1389" s="243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3" t="s">
        <v>189</v>
      </c>
      <c r="AU1389" s="253" t="s">
        <v>86</v>
      </c>
      <c r="AV1389" s="13" t="s">
        <v>86</v>
      </c>
      <c r="AW1389" s="13" t="s">
        <v>33</v>
      </c>
      <c r="AX1389" s="13" t="s">
        <v>78</v>
      </c>
      <c r="AY1389" s="253" t="s">
        <v>181</v>
      </c>
    </row>
    <row r="1390" s="15" customFormat="1">
      <c r="A1390" s="15"/>
      <c r="B1390" s="264"/>
      <c r="C1390" s="265"/>
      <c r="D1390" s="244" t="s">
        <v>189</v>
      </c>
      <c r="E1390" s="266" t="s">
        <v>1</v>
      </c>
      <c r="F1390" s="267" t="s">
        <v>206</v>
      </c>
      <c r="G1390" s="265"/>
      <c r="H1390" s="268">
        <v>39.381</v>
      </c>
      <c r="I1390" s="269"/>
      <c r="J1390" s="265"/>
      <c r="K1390" s="265"/>
      <c r="L1390" s="270"/>
      <c r="M1390" s="271"/>
      <c r="N1390" s="272"/>
      <c r="O1390" s="272"/>
      <c r="P1390" s="272"/>
      <c r="Q1390" s="272"/>
      <c r="R1390" s="272"/>
      <c r="S1390" s="272"/>
      <c r="T1390" s="273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74" t="s">
        <v>189</v>
      </c>
      <c r="AU1390" s="274" t="s">
        <v>86</v>
      </c>
      <c r="AV1390" s="15" t="s">
        <v>187</v>
      </c>
      <c r="AW1390" s="15" t="s">
        <v>33</v>
      </c>
      <c r="AX1390" s="15" t="s">
        <v>84</v>
      </c>
      <c r="AY1390" s="274" t="s">
        <v>181</v>
      </c>
    </row>
    <row r="1391" s="2" customFormat="1" ht="16.5" customHeight="1">
      <c r="A1391" s="39"/>
      <c r="B1391" s="40"/>
      <c r="C1391" s="228" t="s">
        <v>1808</v>
      </c>
      <c r="D1391" s="228" t="s">
        <v>183</v>
      </c>
      <c r="E1391" s="229" t="s">
        <v>1809</v>
      </c>
      <c r="F1391" s="230" t="s">
        <v>1810</v>
      </c>
      <c r="G1391" s="231" t="s">
        <v>247</v>
      </c>
      <c r="H1391" s="232">
        <v>16.32</v>
      </c>
      <c r="I1391" s="233"/>
      <c r="J1391" s="234">
        <f>ROUND(I1391*H1391,2)</f>
        <v>0</v>
      </c>
      <c r="K1391" s="235"/>
      <c r="L1391" s="45"/>
      <c r="M1391" s="236" t="s">
        <v>1</v>
      </c>
      <c r="N1391" s="237" t="s">
        <v>43</v>
      </c>
      <c r="O1391" s="92"/>
      <c r="P1391" s="238">
        <f>O1391*H1391</f>
        <v>0</v>
      </c>
      <c r="Q1391" s="238">
        <v>0.00142</v>
      </c>
      <c r="R1391" s="238">
        <f>Q1391*H1391</f>
        <v>0.023174400000000001</v>
      </c>
      <c r="S1391" s="238">
        <v>0</v>
      </c>
      <c r="T1391" s="239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40" t="s">
        <v>278</v>
      </c>
      <c r="AT1391" s="240" t="s">
        <v>183</v>
      </c>
      <c r="AU1391" s="240" t="s">
        <v>86</v>
      </c>
      <c r="AY1391" s="18" t="s">
        <v>181</v>
      </c>
      <c r="BE1391" s="241">
        <f>IF(N1391="základní",J1391,0)</f>
        <v>0</v>
      </c>
      <c r="BF1391" s="241">
        <f>IF(N1391="snížená",J1391,0)</f>
        <v>0</v>
      </c>
      <c r="BG1391" s="241">
        <f>IF(N1391="zákl. přenesená",J1391,0)</f>
        <v>0</v>
      </c>
      <c r="BH1391" s="241">
        <f>IF(N1391="sníž. přenesená",J1391,0)</f>
        <v>0</v>
      </c>
      <c r="BI1391" s="241">
        <f>IF(N1391="nulová",J1391,0)</f>
        <v>0</v>
      </c>
      <c r="BJ1391" s="18" t="s">
        <v>84</v>
      </c>
      <c r="BK1391" s="241">
        <f>ROUND(I1391*H1391,2)</f>
        <v>0</v>
      </c>
      <c r="BL1391" s="18" t="s">
        <v>278</v>
      </c>
      <c r="BM1391" s="240" t="s">
        <v>1811</v>
      </c>
    </row>
    <row r="1392" s="14" customFormat="1">
      <c r="A1392" s="14"/>
      <c r="B1392" s="254"/>
      <c r="C1392" s="255"/>
      <c r="D1392" s="244" t="s">
        <v>189</v>
      </c>
      <c r="E1392" s="256" t="s">
        <v>1</v>
      </c>
      <c r="F1392" s="257" t="s">
        <v>490</v>
      </c>
      <c r="G1392" s="255"/>
      <c r="H1392" s="256" t="s">
        <v>1</v>
      </c>
      <c r="I1392" s="258"/>
      <c r="J1392" s="255"/>
      <c r="K1392" s="255"/>
      <c r="L1392" s="259"/>
      <c r="M1392" s="260"/>
      <c r="N1392" s="261"/>
      <c r="O1392" s="261"/>
      <c r="P1392" s="261"/>
      <c r="Q1392" s="261"/>
      <c r="R1392" s="261"/>
      <c r="S1392" s="261"/>
      <c r="T1392" s="262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3" t="s">
        <v>189</v>
      </c>
      <c r="AU1392" s="263" t="s">
        <v>86</v>
      </c>
      <c r="AV1392" s="14" t="s">
        <v>84</v>
      </c>
      <c r="AW1392" s="14" t="s">
        <v>33</v>
      </c>
      <c r="AX1392" s="14" t="s">
        <v>78</v>
      </c>
      <c r="AY1392" s="263" t="s">
        <v>181</v>
      </c>
    </row>
    <row r="1393" s="13" customFormat="1">
      <c r="A1393" s="13"/>
      <c r="B1393" s="242"/>
      <c r="C1393" s="243"/>
      <c r="D1393" s="244" t="s">
        <v>189</v>
      </c>
      <c r="E1393" s="245" t="s">
        <v>1</v>
      </c>
      <c r="F1393" s="246" t="s">
        <v>1812</v>
      </c>
      <c r="G1393" s="243"/>
      <c r="H1393" s="247">
        <v>8.6899999999999995</v>
      </c>
      <c r="I1393" s="248"/>
      <c r="J1393" s="243"/>
      <c r="K1393" s="243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3" t="s">
        <v>189</v>
      </c>
      <c r="AU1393" s="253" t="s">
        <v>86</v>
      </c>
      <c r="AV1393" s="13" t="s">
        <v>86</v>
      </c>
      <c r="AW1393" s="13" t="s">
        <v>33</v>
      </c>
      <c r="AX1393" s="13" t="s">
        <v>78</v>
      </c>
      <c r="AY1393" s="253" t="s">
        <v>181</v>
      </c>
    </row>
    <row r="1394" s="13" customFormat="1">
      <c r="A1394" s="13"/>
      <c r="B1394" s="242"/>
      <c r="C1394" s="243"/>
      <c r="D1394" s="244" t="s">
        <v>189</v>
      </c>
      <c r="E1394" s="245" t="s">
        <v>1</v>
      </c>
      <c r="F1394" s="246" t="s">
        <v>1813</v>
      </c>
      <c r="G1394" s="243"/>
      <c r="H1394" s="247">
        <v>7.6299999999999999</v>
      </c>
      <c r="I1394" s="248"/>
      <c r="J1394" s="243"/>
      <c r="K1394" s="243"/>
      <c r="L1394" s="249"/>
      <c r="M1394" s="250"/>
      <c r="N1394" s="251"/>
      <c r="O1394" s="251"/>
      <c r="P1394" s="251"/>
      <c r="Q1394" s="251"/>
      <c r="R1394" s="251"/>
      <c r="S1394" s="251"/>
      <c r="T1394" s="252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3" t="s">
        <v>189</v>
      </c>
      <c r="AU1394" s="253" t="s">
        <v>86</v>
      </c>
      <c r="AV1394" s="13" t="s">
        <v>86</v>
      </c>
      <c r="AW1394" s="13" t="s">
        <v>33</v>
      </c>
      <c r="AX1394" s="13" t="s">
        <v>78</v>
      </c>
      <c r="AY1394" s="253" t="s">
        <v>181</v>
      </c>
    </row>
    <row r="1395" s="15" customFormat="1">
      <c r="A1395" s="15"/>
      <c r="B1395" s="264"/>
      <c r="C1395" s="265"/>
      <c r="D1395" s="244" t="s">
        <v>189</v>
      </c>
      <c r="E1395" s="266" t="s">
        <v>1</v>
      </c>
      <c r="F1395" s="267" t="s">
        <v>206</v>
      </c>
      <c r="G1395" s="265"/>
      <c r="H1395" s="268">
        <v>16.32</v>
      </c>
      <c r="I1395" s="269"/>
      <c r="J1395" s="265"/>
      <c r="K1395" s="265"/>
      <c r="L1395" s="270"/>
      <c r="M1395" s="271"/>
      <c r="N1395" s="272"/>
      <c r="O1395" s="272"/>
      <c r="P1395" s="272"/>
      <c r="Q1395" s="272"/>
      <c r="R1395" s="272"/>
      <c r="S1395" s="272"/>
      <c r="T1395" s="273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74" t="s">
        <v>189</v>
      </c>
      <c r="AU1395" s="274" t="s">
        <v>86</v>
      </c>
      <c r="AV1395" s="15" t="s">
        <v>187</v>
      </c>
      <c r="AW1395" s="15" t="s">
        <v>33</v>
      </c>
      <c r="AX1395" s="15" t="s">
        <v>84</v>
      </c>
      <c r="AY1395" s="274" t="s">
        <v>181</v>
      </c>
    </row>
    <row r="1396" s="2" customFormat="1" ht="24.15" customHeight="1">
      <c r="A1396" s="39"/>
      <c r="B1396" s="40"/>
      <c r="C1396" s="228" t="s">
        <v>1814</v>
      </c>
      <c r="D1396" s="228" t="s">
        <v>183</v>
      </c>
      <c r="E1396" s="229" t="s">
        <v>1815</v>
      </c>
      <c r="F1396" s="230" t="s">
        <v>1816</v>
      </c>
      <c r="G1396" s="231" t="s">
        <v>186</v>
      </c>
      <c r="H1396" s="232">
        <v>38.930999999999997</v>
      </c>
      <c r="I1396" s="233"/>
      <c r="J1396" s="234">
        <f>ROUND(I1396*H1396,2)</f>
        <v>0</v>
      </c>
      <c r="K1396" s="235"/>
      <c r="L1396" s="45"/>
      <c r="M1396" s="236" t="s">
        <v>1</v>
      </c>
      <c r="N1396" s="237" t="s">
        <v>43</v>
      </c>
      <c r="O1396" s="92"/>
      <c r="P1396" s="238">
        <f>O1396*H1396</f>
        <v>0</v>
      </c>
      <c r="Q1396" s="238">
        <v>0.0090900000000000009</v>
      </c>
      <c r="R1396" s="238">
        <f>Q1396*H1396</f>
        <v>0.35388279</v>
      </c>
      <c r="S1396" s="238">
        <v>0</v>
      </c>
      <c r="T1396" s="239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40" t="s">
        <v>278</v>
      </c>
      <c r="AT1396" s="240" t="s">
        <v>183</v>
      </c>
      <c r="AU1396" s="240" t="s">
        <v>86</v>
      </c>
      <c r="AY1396" s="18" t="s">
        <v>181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8" t="s">
        <v>84</v>
      </c>
      <c r="BK1396" s="241">
        <f>ROUND(I1396*H1396,2)</f>
        <v>0</v>
      </c>
      <c r="BL1396" s="18" t="s">
        <v>278</v>
      </c>
      <c r="BM1396" s="240" t="s">
        <v>1817</v>
      </c>
    </row>
    <row r="1397" s="14" customFormat="1">
      <c r="A1397" s="14"/>
      <c r="B1397" s="254"/>
      <c r="C1397" s="255"/>
      <c r="D1397" s="244" t="s">
        <v>189</v>
      </c>
      <c r="E1397" s="256" t="s">
        <v>1</v>
      </c>
      <c r="F1397" s="257" t="s">
        <v>490</v>
      </c>
      <c r="G1397" s="255"/>
      <c r="H1397" s="256" t="s">
        <v>1</v>
      </c>
      <c r="I1397" s="258"/>
      <c r="J1397" s="255"/>
      <c r="K1397" s="255"/>
      <c r="L1397" s="259"/>
      <c r="M1397" s="260"/>
      <c r="N1397" s="261"/>
      <c r="O1397" s="261"/>
      <c r="P1397" s="261"/>
      <c r="Q1397" s="261"/>
      <c r="R1397" s="261"/>
      <c r="S1397" s="261"/>
      <c r="T1397" s="26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3" t="s">
        <v>189</v>
      </c>
      <c r="AU1397" s="263" t="s">
        <v>86</v>
      </c>
      <c r="AV1397" s="14" t="s">
        <v>84</v>
      </c>
      <c r="AW1397" s="14" t="s">
        <v>33</v>
      </c>
      <c r="AX1397" s="14" t="s">
        <v>78</v>
      </c>
      <c r="AY1397" s="263" t="s">
        <v>181</v>
      </c>
    </row>
    <row r="1398" s="13" customFormat="1">
      <c r="A1398" s="13"/>
      <c r="B1398" s="242"/>
      <c r="C1398" s="243"/>
      <c r="D1398" s="244" t="s">
        <v>189</v>
      </c>
      <c r="E1398" s="245" t="s">
        <v>1</v>
      </c>
      <c r="F1398" s="246" t="s">
        <v>529</v>
      </c>
      <c r="G1398" s="243"/>
      <c r="H1398" s="247">
        <v>20.824999999999999</v>
      </c>
      <c r="I1398" s="248"/>
      <c r="J1398" s="243"/>
      <c r="K1398" s="243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3" t="s">
        <v>189</v>
      </c>
      <c r="AU1398" s="253" t="s">
        <v>86</v>
      </c>
      <c r="AV1398" s="13" t="s">
        <v>86</v>
      </c>
      <c r="AW1398" s="13" t="s">
        <v>33</v>
      </c>
      <c r="AX1398" s="13" t="s">
        <v>78</v>
      </c>
      <c r="AY1398" s="253" t="s">
        <v>181</v>
      </c>
    </row>
    <row r="1399" s="13" customFormat="1">
      <c r="A1399" s="13"/>
      <c r="B1399" s="242"/>
      <c r="C1399" s="243"/>
      <c r="D1399" s="244" t="s">
        <v>189</v>
      </c>
      <c r="E1399" s="245" t="s">
        <v>1</v>
      </c>
      <c r="F1399" s="246" t="s">
        <v>530</v>
      </c>
      <c r="G1399" s="243"/>
      <c r="H1399" s="247">
        <v>18.106000000000002</v>
      </c>
      <c r="I1399" s="248"/>
      <c r="J1399" s="243"/>
      <c r="K1399" s="243"/>
      <c r="L1399" s="249"/>
      <c r="M1399" s="250"/>
      <c r="N1399" s="251"/>
      <c r="O1399" s="251"/>
      <c r="P1399" s="251"/>
      <c r="Q1399" s="251"/>
      <c r="R1399" s="251"/>
      <c r="S1399" s="251"/>
      <c r="T1399" s="252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3" t="s">
        <v>189</v>
      </c>
      <c r="AU1399" s="253" t="s">
        <v>86</v>
      </c>
      <c r="AV1399" s="13" t="s">
        <v>86</v>
      </c>
      <c r="AW1399" s="13" t="s">
        <v>33</v>
      </c>
      <c r="AX1399" s="13" t="s">
        <v>78</v>
      </c>
      <c r="AY1399" s="253" t="s">
        <v>181</v>
      </c>
    </row>
    <row r="1400" s="15" customFormat="1">
      <c r="A1400" s="15"/>
      <c r="B1400" s="264"/>
      <c r="C1400" s="265"/>
      <c r="D1400" s="244" t="s">
        <v>189</v>
      </c>
      <c r="E1400" s="266" t="s">
        <v>1</v>
      </c>
      <c r="F1400" s="267" t="s">
        <v>206</v>
      </c>
      <c r="G1400" s="265"/>
      <c r="H1400" s="268">
        <v>38.930999999999997</v>
      </c>
      <c r="I1400" s="269"/>
      <c r="J1400" s="265"/>
      <c r="K1400" s="265"/>
      <c r="L1400" s="270"/>
      <c r="M1400" s="271"/>
      <c r="N1400" s="272"/>
      <c r="O1400" s="272"/>
      <c r="P1400" s="272"/>
      <c r="Q1400" s="272"/>
      <c r="R1400" s="272"/>
      <c r="S1400" s="272"/>
      <c r="T1400" s="273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74" t="s">
        <v>189</v>
      </c>
      <c r="AU1400" s="274" t="s">
        <v>86</v>
      </c>
      <c r="AV1400" s="15" t="s">
        <v>187</v>
      </c>
      <c r="AW1400" s="15" t="s">
        <v>33</v>
      </c>
      <c r="AX1400" s="15" t="s">
        <v>84</v>
      </c>
      <c r="AY1400" s="274" t="s">
        <v>181</v>
      </c>
    </row>
    <row r="1401" s="2" customFormat="1" ht="16.5" customHeight="1">
      <c r="A1401" s="39"/>
      <c r="B1401" s="40"/>
      <c r="C1401" s="228" t="s">
        <v>1818</v>
      </c>
      <c r="D1401" s="228" t="s">
        <v>183</v>
      </c>
      <c r="E1401" s="229" t="s">
        <v>1819</v>
      </c>
      <c r="F1401" s="230" t="s">
        <v>1820</v>
      </c>
      <c r="G1401" s="231" t="s">
        <v>247</v>
      </c>
      <c r="H1401" s="232">
        <v>1</v>
      </c>
      <c r="I1401" s="233"/>
      <c r="J1401" s="234">
        <f>ROUND(I1401*H1401,2)</f>
        <v>0</v>
      </c>
      <c r="K1401" s="235"/>
      <c r="L1401" s="45"/>
      <c r="M1401" s="236" t="s">
        <v>1</v>
      </c>
      <c r="N1401" s="237" t="s">
        <v>43</v>
      </c>
      <c r="O1401" s="92"/>
      <c r="P1401" s="238">
        <f>O1401*H1401</f>
        <v>0</v>
      </c>
      <c r="Q1401" s="238">
        <v>0.00097999999999999997</v>
      </c>
      <c r="R1401" s="238">
        <f>Q1401*H1401</f>
        <v>0.00097999999999999997</v>
      </c>
      <c r="S1401" s="238">
        <v>0</v>
      </c>
      <c r="T1401" s="239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40" t="s">
        <v>278</v>
      </c>
      <c r="AT1401" s="240" t="s">
        <v>183</v>
      </c>
      <c r="AU1401" s="240" t="s">
        <v>86</v>
      </c>
      <c r="AY1401" s="18" t="s">
        <v>181</v>
      </c>
      <c r="BE1401" s="241">
        <f>IF(N1401="základní",J1401,0)</f>
        <v>0</v>
      </c>
      <c r="BF1401" s="241">
        <f>IF(N1401="snížená",J1401,0)</f>
        <v>0</v>
      </c>
      <c r="BG1401" s="241">
        <f>IF(N1401="zákl. přenesená",J1401,0)</f>
        <v>0</v>
      </c>
      <c r="BH1401" s="241">
        <f>IF(N1401="sníž. přenesená",J1401,0)</f>
        <v>0</v>
      </c>
      <c r="BI1401" s="241">
        <f>IF(N1401="nulová",J1401,0)</f>
        <v>0</v>
      </c>
      <c r="BJ1401" s="18" t="s">
        <v>84</v>
      </c>
      <c r="BK1401" s="241">
        <f>ROUND(I1401*H1401,2)</f>
        <v>0</v>
      </c>
      <c r="BL1401" s="18" t="s">
        <v>278</v>
      </c>
      <c r="BM1401" s="240" t="s">
        <v>1821</v>
      </c>
    </row>
    <row r="1402" s="13" customFormat="1">
      <c r="A1402" s="13"/>
      <c r="B1402" s="242"/>
      <c r="C1402" s="243"/>
      <c r="D1402" s="244" t="s">
        <v>189</v>
      </c>
      <c r="E1402" s="245" t="s">
        <v>1</v>
      </c>
      <c r="F1402" s="246" t="s">
        <v>1822</v>
      </c>
      <c r="G1402" s="243"/>
      <c r="H1402" s="247">
        <v>1</v>
      </c>
      <c r="I1402" s="248"/>
      <c r="J1402" s="243"/>
      <c r="K1402" s="243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3" t="s">
        <v>189</v>
      </c>
      <c r="AU1402" s="253" t="s">
        <v>86</v>
      </c>
      <c r="AV1402" s="13" t="s">
        <v>86</v>
      </c>
      <c r="AW1402" s="13" t="s">
        <v>33</v>
      </c>
      <c r="AX1402" s="13" t="s">
        <v>84</v>
      </c>
      <c r="AY1402" s="253" t="s">
        <v>181</v>
      </c>
    </row>
    <row r="1403" s="2" customFormat="1" ht="16.5" customHeight="1">
      <c r="A1403" s="39"/>
      <c r="B1403" s="40"/>
      <c r="C1403" s="228" t="s">
        <v>1823</v>
      </c>
      <c r="D1403" s="228" t="s">
        <v>183</v>
      </c>
      <c r="E1403" s="229" t="s">
        <v>1824</v>
      </c>
      <c r="F1403" s="230" t="s">
        <v>1825</v>
      </c>
      <c r="G1403" s="231" t="s">
        <v>247</v>
      </c>
      <c r="H1403" s="232">
        <v>1</v>
      </c>
      <c r="I1403" s="233"/>
      <c r="J1403" s="234">
        <f>ROUND(I1403*H1403,2)</f>
        <v>0</v>
      </c>
      <c r="K1403" s="235"/>
      <c r="L1403" s="45"/>
      <c r="M1403" s="236" t="s">
        <v>1</v>
      </c>
      <c r="N1403" s="237" t="s">
        <v>43</v>
      </c>
      <c r="O1403" s="92"/>
      <c r="P1403" s="238">
        <f>O1403*H1403</f>
        <v>0</v>
      </c>
      <c r="Q1403" s="238">
        <v>0.00097999999999999997</v>
      </c>
      <c r="R1403" s="238">
        <f>Q1403*H1403</f>
        <v>0.00097999999999999997</v>
      </c>
      <c r="S1403" s="238">
        <v>0</v>
      </c>
      <c r="T1403" s="239">
        <f>S1403*H1403</f>
        <v>0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40" t="s">
        <v>278</v>
      </c>
      <c r="AT1403" s="240" t="s">
        <v>183</v>
      </c>
      <c r="AU1403" s="240" t="s">
        <v>86</v>
      </c>
      <c r="AY1403" s="18" t="s">
        <v>181</v>
      </c>
      <c r="BE1403" s="241">
        <f>IF(N1403="základní",J1403,0)</f>
        <v>0</v>
      </c>
      <c r="BF1403" s="241">
        <f>IF(N1403="snížená",J1403,0)</f>
        <v>0</v>
      </c>
      <c r="BG1403" s="241">
        <f>IF(N1403="zákl. přenesená",J1403,0)</f>
        <v>0</v>
      </c>
      <c r="BH1403" s="241">
        <f>IF(N1403="sníž. přenesená",J1403,0)</f>
        <v>0</v>
      </c>
      <c r="BI1403" s="241">
        <f>IF(N1403="nulová",J1403,0)</f>
        <v>0</v>
      </c>
      <c r="BJ1403" s="18" t="s">
        <v>84</v>
      </c>
      <c r="BK1403" s="241">
        <f>ROUND(I1403*H1403,2)</f>
        <v>0</v>
      </c>
      <c r="BL1403" s="18" t="s">
        <v>278</v>
      </c>
      <c r="BM1403" s="240" t="s">
        <v>1826</v>
      </c>
    </row>
    <row r="1404" s="13" customFormat="1">
      <c r="A1404" s="13"/>
      <c r="B1404" s="242"/>
      <c r="C1404" s="243"/>
      <c r="D1404" s="244" t="s">
        <v>189</v>
      </c>
      <c r="E1404" s="245" t="s">
        <v>1</v>
      </c>
      <c r="F1404" s="246" t="s">
        <v>1827</v>
      </c>
      <c r="G1404" s="243"/>
      <c r="H1404" s="247">
        <v>1</v>
      </c>
      <c r="I1404" s="248"/>
      <c r="J1404" s="243"/>
      <c r="K1404" s="243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3" t="s">
        <v>189</v>
      </c>
      <c r="AU1404" s="253" t="s">
        <v>86</v>
      </c>
      <c r="AV1404" s="13" t="s">
        <v>86</v>
      </c>
      <c r="AW1404" s="13" t="s">
        <v>33</v>
      </c>
      <c r="AX1404" s="13" t="s">
        <v>84</v>
      </c>
      <c r="AY1404" s="253" t="s">
        <v>181</v>
      </c>
    </row>
    <row r="1405" s="2" customFormat="1" ht="16.5" customHeight="1">
      <c r="A1405" s="39"/>
      <c r="B1405" s="40"/>
      <c r="C1405" s="275" t="s">
        <v>1828</v>
      </c>
      <c r="D1405" s="275" t="s">
        <v>363</v>
      </c>
      <c r="E1405" s="276" t="s">
        <v>1829</v>
      </c>
      <c r="F1405" s="277" t="s">
        <v>1830</v>
      </c>
      <c r="G1405" s="278" t="s">
        <v>186</v>
      </c>
      <c r="H1405" s="279">
        <v>45.287999999999997</v>
      </c>
      <c r="I1405" s="280"/>
      <c r="J1405" s="281">
        <f>ROUND(I1405*H1405,2)</f>
        <v>0</v>
      </c>
      <c r="K1405" s="282"/>
      <c r="L1405" s="283"/>
      <c r="M1405" s="284" t="s">
        <v>1</v>
      </c>
      <c r="N1405" s="285" t="s">
        <v>43</v>
      </c>
      <c r="O1405" s="92"/>
      <c r="P1405" s="238">
        <f>O1405*H1405</f>
        <v>0</v>
      </c>
      <c r="Q1405" s="238">
        <v>0.01465</v>
      </c>
      <c r="R1405" s="238">
        <f>Q1405*H1405</f>
        <v>0.66346919999999998</v>
      </c>
      <c r="S1405" s="238">
        <v>0</v>
      </c>
      <c r="T1405" s="239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40" t="s">
        <v>369</v>
      </c>
      <c r="AT1405" s="240" t="s">
        <v>363</v>
      </c>
      <c r="AU1405" s="240" t="s">
        <v>86</v>
      </c>
      <c r="AY1405" s="18" t="s">
        <v>181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8" t="s">
        <v>84</v>
      </c>
      <c r="BK1405" s="241">
        <f>ROUND(I1405*H1405,2)</f>
        <v>0</v>
      </c>
      <c r="BL1405" s="18" t="s">
        <v>278</v>
      </c>
      <c r="BM1405" s="240" t="s">
        <v>1831</v>
      </c>
    </row>
    <row r="1406" s="13" customFormat="1">
      <c r="A1406" s="13"/>
      <c r="B1406" s="242"/>
      <c r="C1406" s="243"/>
      <c r="D1406" s="244" t="s">
        <v>189</v>
      </c>
      <c r="E1406" s="245" t="s">
        <v>1</v>
      </c>
      <c r="F1406" s="246" t="s">
        <v>1832</v>
      </c>
      <c r="G1406" s="243"/>
      <c r="H1406" s="247">
        <v>45.287999999999997</v>
      </c>
      <c r="I1406" s="248"/>
      <c r="J1406" s="243"/>
      <c r="K1406" s="243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3" t="s">
        <v>189</v>
      </c>
      <c r="AU1406" s="253" t="s">
        <v>86</v>
      </c>
      <c r="AV1406" s="13" t="s">
        <v>86</v>
      </c>
      <c r="AW1406" s="13" t="s">
        <v>33</v>
      </c>
      <c r="AX1406" s="13" t="s">
        <v>84</v>
      </c>
      <c r="AY1406" s="253" t="s">
        <v>181</v>
      </c>
    </row>
    <row r="1407" s="2" customFormat="1" ht="16.5" customHeight="1">
      <c r="A1407" s="39"/>
      <c r="B1407" s="40"/>
      <c r="C1407" s="228" t="s">
        <v>1833</v>
      </c>
      <c r="D1407" s="228" t="s">
        <v>183</v>
      </c>
      <c r="E1407" s="229" t="s">
        <v>1834</v>
      </c>
      <c r="F1407" s="230" t="s">
        <v>1835</v>
      </c>
      <c r="G1407" s="231" t="s">
        <v>783</v>
      </c>
      <c r="H1407" s="286"/>
      <c r="I1407" s="233"/>
      <c r="J1407" s="234">
        <f>ROUND(I1407*H1407,2)</f>
        <v>0</v>
      </c>
      <c r="K1407" s="235"/>
      <c r="L1407" s="45"/>
      <c r="M1407" s="236" t="s">
        <v>1</v>
      </c>
      <c r="N1407" s="237" t="s">
        <v>43</v>
      </c>
      <c r="O1407" s="92"/>
      <c r="P1407" s="238">
        <f>O1407*H1407</f>
        <v>0</v>
      </c>
      <c r="Q1407" s="238">
        <v>0</v>
      </c>
      <c r="R1407" s="238">
        <f>Q1407*H1407</f>
        <v>0</v>
      </c>
      <c r="S1407" s="238">
        <v>0</v>
      </c>
      <c r="T1407" s="239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40" t="s">
        <v>278</v>
      </c>
      <c r="AT1407" s="240" t="s">
        <v>183</v>
      </c>
      <c r="AU1407" s="240" t="s">
        <v>86</v>
      </c>
      <c r="AY1407" s="18" t="s">
        <v>181</v>
      </c>
      <c r="BE1407" s="241">
        <f>IF(N1407="základní",J1407,0)</f>
        <v>0</v>
      </c>
      <c r="BF1407" s="241">
        <f>IF(N1407="snížená",J1407,0)</f>
        <v>0</v>
      </c>
      <c r="BG1407" s="241">
        <f>IF(N1407="zákl. přenesená",J1407,0)</f>
        <v>0</v>
      </c>
      <c r="BH1407" s="241">
        <f>IF(N1407="sníž. přenesená",J1407,0)</f>
        <v>0</v>
      </c>
      <c r="BI1407" s="241">
        <f>IF(N1407="nulová",J1407,0)</f>
        <v>0</v>
      </c>
      <c r="BJ1407" s="18" t="s">
        <v>84</v>
      </c>
      <c r="BK1407" s="241">
        <f>ROUND(I1407*H1407,2)</f>
        <v>0</v>
      </c>
      <c r="BL1407" s="18" t="s">
        <v>278</v>
      </c>
      <c r="BM1407" s="240" t="s">
        <v>1836</v>
      </c>
    </row>
    <row r="1408" s="12" customFormat="1" ht="22.8" customHeight="1">
      <c r="A1408" s="12"/>
      <c r="B1408" s="212"/>
      <c r="C1408" s="213"/>
      <c r="D1408" s="214" t="s">
        <v>77</v>
      </c>
      <c r="E1408" s="226" t="s">
        <v>1837</v>
      </c>
      <c r="F1408" s="226" t="s">
        <v>1838</v>
      </c>
      <c r="G1408" s="213"/>
      <c r="H1408" s="213"/>
      <c r="I1408" s="216"/>
      <c r="J1408" s="227">
        <f>BK1408</f>
        <v>0</v>
      </c>
      <c r="K1408" s="213"/>
      <c r="L1408" s="218"/>
      <c r="M1408" s="219"/>
      <c r="N1408" s="220"/>
      <c r="O1408" s="220"/>
      <c r="P1408" s="221">
        <f>SUM(P1409:P1460)</f>
        <v>0</v>
      </c>
      <c r="Q1408" s="220"/>
      <c r="R1408" s="221">
        <f>SUM(R1409:R1460)</f>
        <v>0.23346818</v>
      </c>
      <c r="S1408" s="220"/>
      <c r="T1408" s="222">
        <f>SUM(T1409:T1460)</f>
        <v>0</v>
      </c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R1408" s="223" t="s">
        <v>86</v>
      </c>
      <c r="AT1408" s="224" t="s">
        <v>77</v>
      </c>
      <c r="AU1408" s="224" t="s">
        <v>84</v>
      </c>
      <c r="AY1408" s="223" t="s">
        <v>181</v>
      </c>
      <c r="BK1408" s="225">
        <f>SUM(BK1409:BK1460)</f>
        <v>0</v>
      </c>
    </row>
    <row r="1409" s="2" customFormat="1" ht="16.5" customHeight="1">
      <c r="A1409" s="39"/>
      <c r="B1409" s="40"/>
      <c r="C1409" s="228" t="s">
        <v>1839</v>
      </c>
      <c r="D1409" s="228" t="s">
        <v>183</v>
      </c>
      <c r="E1409" s="229" t="s">
        <v>1840</v>
      </c>
      <c r="F1409" s="230" t="s">
        <v>1841</v>
      </c>
      <c r="G1409" s="231" t="s">
        <v>186</v>
      </c>
      <c r="H1409" s="232">
        <v>466.33699999999999</v>
      </c>
      <c r="I1409" s="233"/>
      <c r="J1409" s="234">
        <f>ROUND(I1409*H1409,2)</f>
        <v>0</v>
      </c>
      <c r="K1409" s="235"/>
      <c r="L1409" s="45"/>
      <c r="M1409" s="236" t="s">
        <v>1</v>
      </c>
      <c r="N1409" s="237" t="s">
        <v>43</v>
      </c>
      <c r="O1409" s="92"/>
      <c r="P1409" s="238">
        <f>O1409*H1409</f>
        <v>0</v>
      </c>
      <c r="Q1409" s="238">
        <v>0.00020000000000000001</v>
      </c>
      <c r="R1409" s="238">
        <f>Q1409*H1409</f>
        <v>0.0932674</v>
      </c>
      <c r="S1409" s="238">
        <v>0</v>
      </c>
      <c r="T1409" s="239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40" t="s">
        <v>278</v>
      </c>
      <c r="AT1409" s="240" t="s">
        <v>183</v>
      </c>
      <c r="AU1409" s="240" t="s">
        <v>86</v>
      </c>
      <c r="AY1409" s="18" t="s">
        <v>181</v>
      </c>
      <c r="BE1409" s="241">
        <f>IF(N1409="základní",J1409,0)</f>
        <v>0</v>
      </c>
      <c r="BF1409" s="241">
        <f>IF(N1409="snížená",J1409,0)</f>
        <v>0</v>
      </c>
      <c r="BG1409" s="241">
        <f>IF(N1409="zákl. přenesená",J1409,0)</f>
        <v>0</v>
      </c>
      <c r="BH1409" s="241">
        <f>IF(N1409="sníž. přenesená",J1409,0)</f>
        <v>0</v>
      </c>
      <c r="BI1409" s="241">
        <f>IF(N1409="nulová",J1409,0)</f>
        <v>0</v>
      </c>
      <c r="BJ1409" s="18" t="s">
        <v>84</v>
      </c>
      <c r="BK1409" s="241">
        <f>ROUND(I1409*H1409,2)</f>
        <v>0</v>
      </c>
      <c r="BL1409" s="18" t="s">
        <v>278</v>
      </c>
      <c r="BM1409" s="240" t="s">
        <v>1842</v>
      </c>
    </row>
    <row r="1410" s="13" customFormat="1">
      <c r="A1410" s="13"/>
      <c r="B1410" s="242"/>
      <c r="C1410" s="243"/>
      <c r="D1410" s="244" t="s">
        <v>189</v>
      </c>
      <c r="E1410" s="245" t="s">
        <v>1</v>
      </c>
      <c r="F1410" s="246" t="s">
        <v>1843</v>
      </c>
      <c r="G1410" s="243"/>
      <c r="H1410" s="247">
        <v>460.983</v>
      </c>
      <c r="I1410" s="248"/>
      <c r="J1410" s="243"/>
      <c r="K1410" s="243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3" t="s">
        <v>189</v>
      </c>
      <c r="AU1410" s="253" t="s">
        <v>86</v>
      </c>
      <c r="AV1410" s="13" t="s">
        <v>86</v>
      </c>
      <c r="AW1410" s="13" t="s">
        <v>33</v>
      </c>
      <c r="AX1410" s="13" t="s">
        <v>78</v>
      </c>
      <c r="AY1410" s="253" t="s">
        <v>181</v>
      </c>
    </row>
    <row r="1411" s="13" customFormat="1">
      <c r="A1411" s="13"/>
      <c r="B1411" s="242"/>
      <c r="C1411" s="243"/>
      <c r="D1411" s="244" t="s">
        <v>189</v>
      </c>
      <c r="E1411" s="245" t="s">
        <v>1</v>
      </c>
      <c r="F1411" s="246" t="s">
        <v>1844</v>
      </c>
      <c r="G1411" s="243"/>
      <c r="H1411" s="247">
        <v>5.3540000000000001</v>
      </c>
      <c r="I1411" s="248"/>
      <c r="J1411" s="243"/>
      <c r="K1411" s="243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3" t="s">
        <v>189</v>
      </c>
      <c r="AU1411" s="253" t="s">
        <v>86</v>
      </c>
      <c r="AV1411" s="13" t="s">
        <v>86</v>
      </c>
      <c r="AW1411" s="13" t="s">
        <v>33</v>
      </c>
      <c r="AX1411" s="13" t="s">
        <v>78</v>
      </c>
      <c r="AY1411" s="253" t="s">
        <v>181</v>
      </c>
    </row>
    <row r="1412" s="15" customFormat="1">
      <c r="A1412" s="15"/>
      <c r="B1412" s="264"/>
      <c r="C1412" s="265"/>
      <c r="D1412" s="244" t="s">
        <v>189</v>
      </c>
      <c r="E1412" s="266" t="s">
        <v>1</v>
      </c>
      <c r="F1412" s="267" t="s">
        <v>206</v>
      </c>
      <c r="G1412" s="265"/>
      <c r="H1412" s="268">
        <v>466.33699999999999</v>
      </c>
      <c r="I1412" s="269"/>
      <c r="J1412" s="265"/>
      <c r="K1412" s="265"/>
      <c r="L1412" s="270"/>
      <c r="M1412" s="271"/>
      <c r="N1412" s="272"/>
      <c r="O1412" s="272"/>
      <c r="P1412" s="272"/>
      <c r="Q1412" s="272"/>
      <c r="R1412" s="272"/>
      <c r="S1412" s="272"/>
      <c r="T1412" s="273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74" t="s">
        <v>189</v>
      </c>
      <c r="AU1412" s="274" t="s">
        <v>86</v>
      </c>
      <c r="AV1412" s="15" t="s">
        <v>187</v>
      </c>
      <c r="AW1412" s="15" t="s">
        <v>33</v>
      </c>
      <c r="AX1412" s="15" t="s">
        <v>84</v>
      </c>
      <c r="AY1412" s="274" t="s">
        <v>181</v>
      </c>
    </row>
    <row r="1413" s="2" customFormat="1" ht="16.5" customHeight="1">
      <c r="A1413" s="39"/>
      <c r="B1413" s="40"/>
      <c r="C1413" s="228" t="s">
        <v>1845</v>
      </c>
      <c r="D1413" s="228" t="s">
        <v>183</v>
      </c>
      <c r="E1413" s="229" t="s">
        <v>1846</v>
      </c>
      <c r="F1413" s="230" t="s">
        <v>1847</v>
      </c>
      <c r="G1413" s="231" t="s">
        <v>186</v>
      </c>
      <c r="H1413" s="232">
        <v>460.983</v>
      </c>
      <c r="I1413" s="233"/>
      <c r="J1413" s="234">
        <f>ROUND(I1413*H1413,2)</f>
        <v>0</v>
      </c>
      <c r="K1413" s="235"/>
      <c r="L1413" s="45"/>
      <c r="M1413" s="236" t="s">
        <v>1</v>
      </c>
      <c r="N1413" s="237" t="s">
        <v>43</v>
      </c>
      <c r="O1413" s="92"/>
      <c r="P1413" s="238">
        <f>O1413*H1413</f>
        <v>0</v>
      </c>
      <c r="Q1413" s="238">
        <v>0.00025999999999999998</v>
      </c>
      <c r="R1413" s="238">
        <f>Q1413*H1413</f>
        <v>0.11985557999999999</v>
      </c>
      <c r="S1413" s="238">
        <v>0</v>
      </c>
      <c r="T1413" s="239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40" t="s">
        <v>278</v>
      </c>
      <c r="AT1413" s="240" t="s">
        <v>183</v>
      </c>
      <c r="AU1413" s="240" t="s">
        <v>86</v>
      </c>
      <c r="AY1413" s="18" t="s">
        <v>181</v>
      </c>
      <c r="BE1413" s="241">
        <f>IF(N1413="základní",J1413,0)</f>
        <v>0</v>
      </c>
      <c r="BF1413" s="241">
        <f>IF(N1413="snížená",J1413,0)</f>
        <v>0</v>
      </c>
      <c r="BG1413" s="241">
        <f>IF(N1413="zákl. přenesená",J1413,0)</f>
        <v>0</v>
      </c>
      <c r="BH1413" s="241">
        <f>IF(N1413="sníž. přenesená",J1413,0)</f>
        <v>0</v>
      </c>
      <c r="BI1413" s="241">
        <f>IF(N1413="nulová",J1413,0)</f>
        <v>0</v>
      </c>
      <c r="BJ1413" s="18" t="s">
        <v>84</v>
      </c>
      <c r="BK1413" s="241">
        <f>ROUND(I1413*H1413,2)</f>
        <v>0</v>
      </c>
      <c r="BL1413" s="18" t="s">
        <v>278</v>
      </c>
      <c r="BM1413" s="240" t="s">
        <v>1848</v>
      </c>
    </row>
    <row r="1414" s="14" customFormat="1">
      <c r="A1414" s="14"/>
      <c r="B1414" s="254"/>
      <c r="C1414" s="255"/>
      <c r="D1414" s="244" t="s">
        <v>189</v>
      </c>
      <c r="E1414" s="256" t="s">
        <v>1</v>
      </c>
      <c r="F1414" s="257" t="s">
        <v>1849</v>
      </c>
      <c r="G1414" s="255"/>
      <c r="H1414" s="256" t="s">
        <v>1</v>
      </c>
      <c r="I1414" s="258"/>
      <c r="J1414" s="255"/>
      <c r="K1414" s="255"/>
      <c r="L1414" s="259"/>
      <c r="M1414" s="260"/>
      <c r="N1414" s="261"/>
      <c r="O1414" s="261"/>
      <c r="P1414" s="261"/>
      <c r="Q1414" s="261"/>
      <c r="R1414" s="261"/>
      <c r="S1414" s="261"/>
      <c r="T1414" s="26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3" t="s">
        <v>189</v>
      </c>
      <c r="AU1414" s="263" t="s">
        <v>86</v>
      </c>
      <c r="AV1414" s="14" t="s">
        <v>84</v>
      </c>
      <c r="AW1414" s="14" t="s">
        <v>33</v>
      </c>
      <c r="AX1414" s="14" t="s">
        <v>78</v>
      </c>
      <c r="AY1414" s="263" t="s">
        <v>181</v>
      </c>
    </row>
    <row r="1415" s="13" customFormat="1">
      <c r="A1415" s="13"/>
      <c r="B1415" s="242"/>
      <c r="C1415" s="243"/>
      <c r="D1415" s="244" t="s">
        <v>189</v>
      </c>
      <c r="E1415" s="245" t="s">
        <v>1</v>
      </c>
      <c r="F1415" s="246" t="s">
        <v>653</v>
      </c>
      <c r="G1415" s="243"/>
      <c r="H1415" s="247">
        <v>15.25</v>
      </c>
      <c r="I1415" s="248"/>
      <c r="J1415" s="243"/>
      <c r="K1415" s="243"/>
      <c r="L1415" s="249"/>
      <c r="M1415" s="250"/>
      <c r="N1415" s="251"/>
      <c r="O1415" s="251"/>
      <c r="P1415" s="251"/>
      <c r="Q1415" s="251"/>
      <c r="R1415" s="251"/>
      <c r="S1415" s="251"/>
      <c r="T1415" s="252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3" t="s">
        <v>189</v>
      </c>
      <c r="AU1415" s="253" t="s">
        <v>86</v>
      </c>
      <c r="AV1415" s="13" t="s">
        <v>86</v>
      </c>
      <c r="AW1415" s="13" t="s">
        <v>33</v>
      </c>
      <c r="AX1415" s="13" t="s">
        <v>78</v>
      </c>
      <c r="AY1415" s="253" t="s">
        <v>181</v>
      </c>
    </row>
    <row r="1416" s="13" customFormat="1">
      <c r="A1416" s="13"/>
      <c r="B1416" s="242"/>
      <c r="C1416" s="243"/>
      <c r="D1416" s="244" t="s">
        <v>189</v>
      </c>
      <c r="E1416" s="245" t="s">
        <v>1</v>
      </c>
      <c r="F1416" s="246" t="s">
        <v>702</v>
      </c>
      <c r="G1416" s="243"/>
      <c r="H1416" s="247">
        <v>14.32</v>
      </c>
      <c r="I1416" s="248"/>
      <c r="J1416" s="243"/>
      <c r="K1416" s="243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3" t="s">
        <v>189</v>
      </c>
      <c r="AU1416" s="253" t="s">
        <v>86</v>
      </c>
      <c r="AV1416" s="13" t="s">
        <v>86</v>
      </c>
      <c r="AW1416" s="13" t="s">
        <v>33</v>
      </c>
      <c r="AX1416" s="13" t="s">
        <v>78</v>
      </c>
      <c r="AY1416" s="253" t="s">
        <v>181</v>
      </c>
    </row>
    <row r="1417" s="13" customFormat="1">
      <c r="A1417" s="13"/>
      <c r="B1417" s="242"/>
      <c r="C1417" s="243"/>
      <c r="D1417" s="244" t="s">
        <v>189</v>
      </c>
      <c r="E1417" s="245" t="s">
        <v>1</v>
      </c>
      <c r="F1417" s="246" t="s">
        <v>703</v>
      </c>
      <c r="G1417" s="243"/>
      <c r="H1417" s="247">
        <v>16.629999999999999</v>
      </c>
      <c r="I1417" s="248"/>
      <c r="J1417" s="243"/>
      <c r="K1417" s="243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3" t="s">
        <v>189</v>
      </c>
      <c r="AU1417" s="253" t="s">
        <v>86</v>
      </c>
      <c r="AV1417" s="13" t="s">
        <v>86</v>
      </c>
      <c r="AW1417" s="13" t="s">
        <v>33</v>
      </c>
      <c r="AX1417" s="13" t="s">
        <v>78</v>
      </c>
      <c r="AY1417" s="253" t="s">
        <v>181</v>
      </c>
    </row>
    <row r="1418" s="13" customFormat="1">
      <c r="A1418" s="13"/>
      <c r="B1418" s="242"/>
      <c r="C1418" s="243"/>
      <c r="D1418" s="244" t="s">
        <v>189</v>
      </c>
      <c r="E1418" s="245" t="s">
        <v>1</v>
      </c>
      <c r="F1418" s="246" t="s">
        <v>704</v>
      </c>
      <c r="G1418" s="243"/>
      <c r="H1418" s="247">
        <v>5.8099999999999996</v>
      </c>
      <c r="I1418" s="248"/>
      <c r="J1418" s="243"/>
      <c r="K1418" s="243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3" t="s">
        <v>189</v>
      </c>
      <c r="AU1418" s="253" t="s">
        <v>86</v>
      </c>
      <c r="AV1418" s="13" t="s">
        <v>86</v>
      </c>
      <c r="AW1418" s="13" t="s">
        <v>33</v>
      </c>
      <c r="AX1418" s="13" t="s">
        <v>78</v>
      </c>
      <c r="AY1418" s="253" t="s">
        <v>181</v>
      </c>
    </row>
    <row r="1419" s="13" customFormat="1">
      <c r="A1419" s="13"/>
      <c r="B1419" s="242"/>
      <c r="C1419" s="243"/>
      <c r="D1419" s="244" t="s">
        <v>189</v>
      </c>
      <c r="E1419" s="245" t="s">
        <v>1</v>
      </c>
      <c r="F1419" s="246" t="s">
        <v>705</v>
      </c>
      <c r="G1419" s="243"/>
      <c r="H1419" s="247">
        <v>6.3200000000000003</v>
      </c>
      <c r="I1419" s="248"/>
      <c r="J1419" s="243"/>
      <c r="K1419" s="243"/>
      <c r="L1419" s="249"/>
      <c r="M1419" s="250"/>
      <c r="N1419" s="251"/>
      <c r="O1419" s="251"/>
      <c r="P1419" s="251"/>
      <c r="Q1419" s="251"/>
      <c r="R1419" s="251"/>
      <c r="S1419" s="251"/>
      <c r="T1419" s="25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3" t="s">
        <v>189</v>
      </c>
      <c r="AU1419" s="253" t="s">
        <v>86</v>
      </c>
      <c r="AV1419" s="13" t="s">
        <v>86</v>
      </c>
      <c r="AW1419" s="13" t="s">
        <v>33</v>
      </c>
      <c r="AX1419" s="13" t="s">
        <v>78</v>
      </c>
      <c r="AY1419" s="253" t="s">
        <v>181</v>
      </c>
    </row>
    <row r="1420" s="13" customFormat="1">
      <c r="A1420" s="13"/>
      <c r="B1420" s="242"/>
      <c r="C1420" s="243"/>
      <c r="D1420" s="244" t="s">
        <v>189</v>
      </c>
      <c r="E1420" s="245" t="s">
        <v>1</v>
      </c>
      <c r="F1420" s="246" t="s">
        <v>706</v>
      </c>
      <c r="G1420" s="243"/>
      <c r="H1420" s="247">
        <v>4.1299999999999999</v>
      </c>
      <c r="I1420" s="248"/>
      <c r="J1420" s="243"/>
      <c r="K1420" s="243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3" t="s">
        <v>189</v>
      </c>
      <c r="AU1420" s="253" t="s">
        <v>86</v>
      </c>
      <c r="AV1420" s="13" t="s">
        <v>86</v>
      </c>
      <c r="AW1420" s="13" t="s">
        <v>33</v>
      </c>
      <c r="AX1420" s="13" t="s">
        <v>78</v>
      </c>
      <c r="AY1420" s="253" t="s">
        <v>181</v>
      </c>
    </row>
    <row r="1421" s="13" customFormat="1">
      <c r="A1421" s="13"/>
      <c r="B1421" s="242"/>
      <c r="C1421" s="243"/>
      <c r="D1421" s="244" t="s">
        <v>189</v>
      </c>
      <c r="E1421" s="245" t="s">
        <v>1</v>
      </c>
      <c r="F1421" s="246" t="s">
        <v>654</v>
      </c>
      <c r="G1421" s="243"/>
      <c r="H1421" s="247">
        <v>14.960000000000001</v>
      </c>
      <c r="I1421" s="248"/>
      <c r="J1421" s="243"/>
      <c r="K1421" s="243"/>
      <c r="L1421" s="249"/>
      <c r="M1421" s="250"/>
      <c r="N1421" s="251"/>
      <c r="O1421" s="251"/>
      <c r="P1421" s="251"/>
      <c r="Q1421" s="251"/>
      <c r="R1421" s="251"/>
      <c r="S1421" s="251"/>
      <c r="T1421" s="25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3" t="s">
        <v>189</v>
      </c>
      <c r="AU1421" s="253" t="s">
        <v>86</v>
      </c>
      <c r="AV1421" s="13" t="s">
        <v>86</v>
      </c>
      <c r="AW1421" s="13" t="s">
        <v>33</v>
      </c>
      <c r="AX1421" s="13" t="s">
        <v>78</v>
      </c>
      <c r="AY1421" s="253" t="s">
        <v>181</v>
      </c>
    </row>
    <row r="1422" s="13" customFormat="1">
      <c r="A1422" s="13"/>
      <c r="B1422" s="242"/>
      <c r="C1422" s="243"/>
      <c r="D1422" s="244" t="s">
        <v>189</v>
      </c>
      <c r="E1422" s="245" t="s">
        <v>1</v>
      </c>
      <c r="F1422" s="246" t="s">
        <v>707</v>
      </c>
      <c r="G1422" s="243"/>
      <c r="H1422" s="247">
        <v>20.050000000000001</v>
      </c>
      <c r="I1422" s="248"/>
      <c r="J1422" s="243"/>
      <c r="K1422" s="243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3" t="s">
        <v>189</v>
      </c>
      <c r="AU1422" s="253" t="s">
        <v>86</v>
      </c>
      <c r="AV1422" s="13" t="s">
        <v>86</v>
      </c>
      <c r="AW1422" s="13" t="s">
        <v>33</v>
      </c>
      <c r="AX1422" s="13" t="s">
        <v>78</v>
      </c>
      <c r="AY1422" s="253" t="s">
        <v>181</v>
      </c>
    </row>
    <row r="1423" s="13" customFormat="1">
      <c r="A1423" s="13"/>
      <c r="B1423" s="242"/>
      <c r="C1423" s="243"/>
      <c r="D1423" s="244" t="s">
        <v>189</v>
      </c>
      <c r="E1423" s="245" t="s">
        <v>1</v>
      </c>
      <c r="F1423" s="246" t="s">
        <v>708</v>
      </c>
      <c r="G1423" s="243"/>
      <c r="H1423" s="247">
        <v>6.0099999999999998</v>
      </c>
      <c r="I1423" s="248"/>
      <c r="J1423" s="243"/>
      <c r="K1423" s="243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3" t="s">
        <v>189</v>
      </c>
      <c r="AU1423" s="253" t="s">
        <v>86</v>
      </c>
      <c r="AV1423" s="13" t="s">
        <v>86</v>
      </c>
      <c r="AW1423" s="13" t="s">
        <v>33</v>
      </c>
      <c r="AX1423" s="13" t="s">
        <v>78</v>
      </c>
      <c r="AY1423" s="253" t="s">
        <v>181</v>
      </c>
    </row>
    <row r="1424" s="13" customFormat="1">
      <c r="A1424" s="13"/>
      <c r="B1424" s="242"/>
      <c r="C1424" s="243"/>
      <c r="D1424" s="244" t="s">
        <v>189</v>
      </c>
      <c r="E1424" s="245" t="s">
        <v>1</v>
      </c>
      <c r="F1424" s="246" t="s">
        <v>709</v>
      </c>
      <c r="G1424" s="243"/>
      <c r="H1424" s="247">
        <v>23.280000000000001</v>
      </c>
      <c r="I1424" s="248"/>
      <c r="J1424" s="243"/>
      <c r="K1424" s="243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3" t="s">
        <v>189</v>
      </c>
      <c r="AU1424" s="253" t="s">
        <v>86</v>
      </c>
      <c r="AV1424" s="13" t="s">
        <v>86</v>
      </c>
      <c r="AW1424" s="13" t="s">
        <v>33</v>
      </c>
      <c r="AX1424" s="13" t="s">
        <v>78</v>
      </c>
      <c r="AY1424" s="253" t="s">
        <v>181</v>
      </c>
    </row>
    <row r="1425" s="16" customFormat="1">
      <c r="A1425" s="16"/>
      <c r="B1425" s="287"/>
      <c r="C1425" s="288"/>
      <c r="D1425" s="244" t="s">
        <v>189</v>
      </c>
      <c r="E1425" s="289" t="s">
        <v>1</v>
      </c>
      <c r="F1425" s="290" t="s">
        <v>1651</v>
      </c>
      <c r="G1425" s="288"/>
      <c r="H1425" s="291">
        <v>126.76000000000001</v>
      </c>
      <c r="I1425" s="292"/>
      <c r="J1425" s="288"/>
      <c r="K1425" s="288"/>
      <c r="L1425" s="293"/>
      <c r="M1425" s="294"/>
      <c r="N1425" s="295"/>
      <c r="O1425" s="295"/>
      <c r="P1425" s="295"/>
      <c r="Q1425" s="295"/>
      <c r="R1425" s="295"/>
      <c r="S1425" s="295"/>
      <c r="T1425" s="29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97" t="s">
        <v>189</v>
      </c>
      <c r="AU1425" s="297" t="s">
        <v>86</v>
      </c>
      <c r="AV1425" s="16" t="s">
        <v>197</v>
      </c>
      <c r="AW1425" s="16" t="s">
        <v>33</v>
      </c>
      <c r="AX1425" s="16" t="s">
        <v>78</v>
      </c>
      <c r="AY1425" s="297" t="s">
        <v>181</v>
      </c>
    </row>
    <row r="1426" s="14" customFormat="1">
      <c r="A1426" s="14"/>
      <c r="B1426" s="254"/>
      <c r="C1426" s="255"/>
      <c r="D1426" s="244" t="s">
        <v>189</v>
      </c>
      <c r="E1426" s="256" t="s">
        <v>1</v>
      </c>
      <c r="F1426" s="257" t="s">
        <v>1850</v>
      </c>
      <c r="G1426" s="255"/>
      <c r="H1426" s="256" t="s">
        <v>1</v>
      </c>
      <c r="I1426" s="258"/>
      <c r="J1426" s="255"/>
      <c r="K1426" s="255"/>
      <c r="L1426" s="259"/>
      <c r="M1426" s="260"/>
      <c r="N1426" s="261"/>
      <c r="O1426" s="261"/>
      <c r="P1426" s="261"/>
      <c r="Q1426" s="261"/>
      <c r="R1426" s="261"/>
      <c r="S1426" s="261"/>
      <c r="T1426" s="262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3" t="s">
        <v>189</v>
      </c>
      <c r="AU1426" s="263" t="s">
        <v>86</v>
      </c>
      <c r="AV1426" s="14" t="s">
        <v>84</v>
      </c>
      <c r="AW1426" s="14" t="s">
        <v>33</v>
      </c>
      <c r="AX1426" s="14" t="s">
        <v>78</v>
      </c>
      <c r="AY1426" s="263" t="s">
        <v>181</v>
      </c>
    </row>
    <row r="1427" s="14" customFormat="1">
      <c r="A1427" s="14"/>
      <c r="B1427" s="254"/>
      <c r="C1427" s="255"/>
      <c r="D1427" s="244" t="s">
        <v>189</v>
      </c>
      <c r="E1427" s="256" t="s">
        <v>1</v>
      </c>
      <c r="F1427" s="257" t="s">
        <v>1179</v>
      </c>
      <c r="G1427" s="255"/>
      <c r="H1427" s="256" t="s">
        <v>1</v>
      </c>
      <c r="I1427" s="258"/>
      <c r="J1427" s="255"/>
      <c r="K1427" s="255"/>
      <c r="L1427" s="259"/>
      <c r="M1427" s="260"/>
      <c r="N1427" s="261"/>
      <c r="O1427" s="261"/>
      <c r="P1427" s="261"/>
      <c r="Q1427" s="261"/>
      <c r="R1427" s="261"/>
      <c r="S1427" s="261"/>
      <c r="T1427" s="26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3" t="s">
        <v>189</v>
      </c>
      <c r="AU1427" s="263" t="s">
        <v>86</v>
      </c>
      <c r="AV1427" s="14" t="s">
        <v>84</v>
      </c>
      <c r="AW1427" s="14" t="s">
        <v>33</v>
      </c>
      <c r="AX1427" s="14" t="s">
        <v>78</v>
      </c>
      <c r="AY1427" s="263" t="s">
        <v>181</v>
      </c>
    </row>
    <row r="1428" s="13" customFormat="1">
      <c r="A1428" s="13"/>
      <c r="B1428" s="242"/>
      <c r="C1428" s="243"/>
      <c r="D1428" s="244" t="s">
        <v>189</v>
      </c>
      <c r="E1428" s="245" t="s">
        <v>1</v>
      </c>
      <c r="F1428" s="246" t="s">
        <v>1851</v>
      </c>
      <c r="G1428" s="243"/>
      <c r="H1428" s="247">
        <v>14.603999999999999</v>
      </c>
      <c r="I1428" s="248"/>
      <c r="J1428" s="243"/>
      <c r="K1428" s="243"/>
      <c r="L1428" s="249"/>
      <c r="M1428" s="250"/>
      <c r="N1428" s="251"/>
      <c r="O1428" s="251"/>
      <c r="P1428" s="251"/>
      <c r="Q1428" s="251"/>
      <c r="R1428" s="251"/>
      <c r="S1428" s="251"/>
      <c r="T1428" s="25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3" t="s">
        <v>189</v>
      </c>
      <c r="AU1428" s="253" t="s">
        <v>86</v>
      </c>
      <c r="AV1428" s="13" t="s">
        <v>86</v>
      </c>
      <c r="AW1428" s="13" t="s">
        <v>33</v>
      </c>
      <c r="AX1428" s="13" t="s">
        <v>78</v>
      </c>
      <c r="AY1428" s="253" t="s">
        <v>181</v>
      </c>
    </row>
    <row r="1429" s="14" customFormat="1">
      <c r="A1429" s="14"/>
      <c r="B1429" s="254"/>
      <c r="C1429" s="255"/>
      <c r="D1429" s="244" t="s">
        <v>189</v>
      </c>
      <c r="E1429" s="256" t="s">
        <v>1</v>
      </c>
      <c r="F1429" s="257" t="s">
        <v>1852</v>
      </c>
      <c r="G1429" s="255"/>
      <c r="H1429" s="256" t="s">
        <v>1</v>
      </c>
      <c r="I1429" s="258"/>
      <c r="J1429" s="255"/>
      <c r="K1429" s="255"/>
      <c r="L1429" s="259"/>
      <c r="M1429" s="260"/>
      <c r="N1429" s="261"/>
      <c r="O1429" s="261"/>
      <c r="P1429" s="261"/>
      <c r="Q1429" s="261"/>
      <c r="R1429" s="261"/>
      <c r="S1429" s="261"/>
      <c r="T1429" s="26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3" t="s">
        <v>189</v>
      </c>
      <c r="AU1429" s="263" t="s">
        <v>86</v>
      </c>
      <c r="AV1429" s="14" t="s">
        <v>84</v>
      </c>
      <c r="AW1429" s="14" t="s">
        <v>33</v>
      </c>
      <c r="AX1429" s="14" t="s">
        <v>78</v>
      </c>
      <c r="AY1429" s="263" t="s">
        <v>181</v>
      </c>
    </row>
    <row r="1430" s="13" customFormat="1">
      <c r="A1430" s="13"/>
      <c r="B1430" s="242"/>
      <c r="C1430" s="243"/>
      <c r="D1430" s="244" t="s">
        <v>189</v>
      </c>
      <c r="E1430" s="245" t="s">
        <v>1</v>
      </c>
      <c r="F1430" s="246" t="s">
        <v>1853</v>
      </c>
      <c r="G1430" s="243"/>
      <c r="H1430" s="247">
        <v>9.1289999999999996</v>
      </c>
      <c r="I1430" s="248"/>
      <c r="J1430" s="243"/>
      <c r="K1430" s="243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3" t="s">
        <v>189</v>
      </c>
      <c r="AU1430" s="253" t="s">
        <v>86</v>
      </c>
      <c r="AV1430" s="13" t="s">
        <v>86</v>
      </c>
      <c r="AW1430" s="13" t="s">
        <v>33</v>
      </c>
      <c r="AX1430" s="13" t="s">
        <v>78</v>
      </c>
      <c r="AY1430" s="253" t="s">
        <v>181</v>
      </c>
    </row>
    <row r="1431" s="13" customFormat="1">
      <c r="A1431" s="13"/>
      <c r="B1431" s="242"/>
      <c r="C1431" s="243"/>
      <c r="D1431" s="244" t="s">
        <v>189</v>
      </c>
      <c r="E1431" s="245" t="s">
        <v>1</v>
      </c>
      <c r="F1431" s="246" t="s">
        <v>1854</v>
      </c>
      <c r="G1431" s="243"/>
      <c r="H1431" s="247">
        <v>-1.272</v>
      </c>
      <c r="I1431" s="248"/>
      <c r="J1431" s="243"/>
      <c r="K1431" s="243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3" t="s">
        <v>189</v>
      </c>
      <c r="AU1431" s="253" t="s">
        <v>86</v>
      </c>
      <c r="AV1431" s="13" t="s">
        <v>86</v>
      </c>
      <c r="AW1431" s="13" t="s">
        <v>33</v>
      </c>
      <c r="AX1431" s="13" t="s">
        <v>78</v>
      </c>
      <c r="AY1431" s="253" t="s">
        <v>181</v>
      </c>
    </row>
    <row r="1432" s="16" customFormat="1">
      <c r="A1432" s="16"/>
      <c r="B1432" s="287"/>
      <c r="C1432" s="288"/>
      <c r="D1432" s="244" t="s">
        <v>189</v>
      </c>
      <c r="E1432" s="289" t="s">
        <v>1</v>
      </c>
      <c r="F1432" s="290" t="s">
        <v>1651</v>
      </c>
      <c r="G1432" s="288"/>
      <c r="H1432" s="291">
        <v>22.460999999999999</v>
      </c>
      <c r="I1432" s="292"/>
      <c r="J1432" s="288"/>
      <c r="K1432" s="288"/>
      <c r="L1432" s="293"/>
      <c r="M1432" s="294"/>
      <c r="N1432" s="295"/>
      <c r="O1432" s="295"/>
      <c r="P1432" s="295"/>
      <c r="Q1432" s="295"/>
      <c r="R1432" s="295"/>
      <c r="S1432" s="295"/>
      <c r="T1432" s="29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T1432" s="297" t="s">
        <v>189</v>
      </c>
      <c r="AU1432" s="297" t="s">
        <v>86</v>
      </c>
      <c r="AV1432" s="16" t="s">
        <v>197</v>
      </c>
      <c r="AW1432" s="16" t="s">
        <v>33</v>
      </c>
      <c r="AX1432" s="16" t="s">
        <v>78</v>
      </c>
      <c r="AY1432" s="297" t="s">
        <v>181</v>
      </c>
    </row>
    <row r="1433" s="14" customFormat="1">
      <c r="A1433" s="14"/>
      <c r="B1433" s="254"/>
      <c r="C1433" s="255"/>
      <c r="D1433" s="244" t="s">
        <v>189</v>
      </c>
      <c r="E1433" s="256" t="s">
        <v>1</v>
      </c>
      <c r="F1433" s="257" t="s">
        <v>1855</v>
      </c>
      <c r="G1433" s="255"/>
      <c r="H1433" s="256" t="s">
        <v>1</v>
      </c>
      <c r="I1433" s="258"/>
      <c r="J1433" s="255"/>
      <c r="K1433" s="255"/>
      <c r="L1433" s="259"/>
      <c r="M1433" s="260"/>
      <c r="N1433" s="261"/>
      <c r="O1433" s="261"/>
      <c r="P1433" s="261"/>
      <c r="Q1433" s="261"/>
      <c r="R1433" s="261"/>
      <c r="S1433" s="261"/>
      <c r="T1433" s="26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3" t="s">
        <v>189</v>
      </c>
      <c r="AU1433" s="263" t="s">
        <v>86</v>
      </c>
      <c r="AV1433" s="14" t="s">
        <v>84</v>
      </c>
      <c r="AW1433" s="14" t="s">
        <v>33</v>
      </c>
      <c r="AX1433" s="14" t="s">
        <v>78</v>
      </c>
      <c r="AY1433" s="263" t="s">
        <v>181</v>
      </c>
    </row>
    <row r="1434" s="14" customFormat="1">
      <c r="A1434" s="14"/>
      <c r="B1434" s="254"/>
      <c r="C1434" s="255"/>
      <c r="D1434" s="244" t="s">
        <v>189</v>
      </c>
      <c r="E1434" s="256" t="s">
        <v>1</v>
      </c>
      <c r="F1434" s="257" t="s">
        <v>497</v>
      </c>
      <c r="G1434" s="255"/>
      <c r="H1434" s="256" t="s">
        <v>1</v>
      </c>
      <c r="I1434" s="258"/>
      <c r="J1434" s="255"/>
      <c r="K1434" s="255"/>
      <c r="L1434" s="259"/>
      <c r="M1434" s="260"/>
      <c r="N1434" s="261"/>
      <c r="O1434" s="261"/>
      <c r="P1434" s="261"/>
      <c r="Q1434" s="261"/>
      <c r="R1434" s="261"/>
      <c r="S1434" s="261"/>
      <c r="T1434" s="26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3" t="s">
        <v>189</v>
      </c>
      <c r="AU1434" s="263" t="s">
        <v>86</v>
      </c>
      <c r="AV1434" s="14" t="s">
        <v>84</v>
      </c>
      <c r="AW1434" s="14" t="s">
        <v>33</v>
      </c>
      <c r="AX1434" s="14" t="s">
        <v>78</v>
      </c>
      <c r="AY1434" s="263" t="s">
        <v>181</v>
      </c>
    </row>
    <row r="1435" s="13" customFormat="1">
      <c r="A1435" s="13"/>
      <c r="B1435" s="242"/>
      <c r="C1435" s="243"/>
      <c r="D1435" s="244" t="s">
        <v>189</v>
      </c>
      <c r="E1435" s="245" t="s">
        <v>1</v>
      </c>
      <c r="F1435" s="246" t="s">
        <v>498</v>
      </c>
      <c r="G1435" s="243"/>
      <c r="H1435" s="247">
        <v>43.685000000000002</v>
      </c>
      <c r="I1435" s="248"/>
      <c r="J1435" s="243"/>
      <c r="K1435" s="243"/>
      <c r="L1435" s="249"/>
      <c r="M1435" s="250"/>
      <c r="N1435" s="251"/>
      <c r="O1435" s="251"/>
      <c r="P1435" s="251"/>
      <c r="Q1435" s="251"/>
      <c r="R1435" s="251"/>
      <c r="S1435" s="251"/>
      <c r="T1435" s="252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53" t="s">
        <v>189</v>
      </c>
      <c r="AU1435" s="253" t="s">
        <v>86</v>
      </c>
      <c r="AV1435" s="13" t="s">
        <v>86</v>
      </c>
      <c r="AW1435" s="13" t="s">
        <v>33</v>
      </c>
      <c r="AX1435" s="13" t="s">
        <v>78</v>
      </c>
      <c r="AY1435" s="253" t="s">
        <v>181</v>
      </c>
    </row>
    <row r="1436" s="13" customFormat="1">
      <c r="A1436" s="13"/>
      <c r="B1436" s="242"/>
      <c r="C1436" s="243"/>
      <c r="D1436" s="244" t="s">
        <v>189</v>
      </c>
      <c r="E1436" s="245" t="s">
        <v>1</v>
      </c>
      <c r="F1436" s="246" t="s">
        <v>500</v>
      </c>
      <c r="G1436" s="243"/>
      <c r="H1436" s="247">
        <v>42.515999999999998</v>
      </c>
      <c r="I1436" s="248"/>
      <c r="J1436" s="243"/>
      <c r="K1436" s="243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3" t="s">
        <v>189</v>
      </c>
      <c r="AU1436" s="253" t="s">
        <v>86</v>
      </c>
      <c r="AV1436" s="13" t="s">
        <v>86</v>
      </c>
      <c r="AW1436" s="13" t="s">
        <v>33</v>
      </c>
      <c r="AX1436" s="13" t="s">
        <v>78</v>
      </c>
      <c r="AY1436" s="253" t="s">
        <v>181</v>
      </c>
    </row>
    <row r="1437" s="13" customFormat="1">
      <c r="A1437" s="13"/>
      <c r="B1437" s="242"/>
      <c r="C1437" s="243"/>
      <c r="D1437" s="244" t="s">
        <v>189</v>
      </c>
      <c r="E1437" s="245" t="s">
        <v>1</v>
      </c>
      <c r="F1437" s="246" t="s">
        <v>1856</v>
      </c>
      <c r="G1437" s="243"/>
      <c r="H1437" s="247">
        <v>-1.788</v>
      </c>
      <c r="I1437" s="248"/>
      <c r="J1437" s="243"/>
      <c r="K1437" s="243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3" t="s">
        <v>189</v>
      </c>
      <c r="AU1437" s="253" t="s">
        <v>86</v>
      </c>
      <c r="AV1437" s="13" t="s">
        <v>86</v>
      </c>
      <c r="AW1437" s="13" t="s">
        <v>33</v>
      </c>
      <c r="AX1437" s="13" t="s">
        <v>78</v>
      </c>
      <c r="AY1437" s="253" t="s">
        <v>181</v>
      </c>
    </row>
    <row r="1438" s="13" customFormat="1">
      <c r="A1438" s="13"/>
      <c r="B1438" s="242"/>
      <c r="C1438" s="243"/>
      <c r="D1438" s="244" t="s">
        <v>189</v>
      </c>
      <c r="E1438" s="245" t="s">
        <v>1</v>
      </c>
      <c r="F1438" s="246" t="s">
        <v>502</v>
      </c>
      <c r="G1438" s="243"/>
      <c r="H1438" s="247">
        <v>46.097999999999999</v>
      </c>
      <c r="I1438" s="248"/>
      <c r="J1438" s="243"/>
      <c r="K1438" s="243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3" t="s">
        <v>189</v>
      </c>
      <c r="AU1438" s="253" t="s">
        <v>86</v>
      </c>
      <c r="AV1438" s="13" t="s">
        <v>86</v>
      </c>
      <c r="AW1438" s="13" t="s">
        <v>33</v>
      </c>
      <c r="AX1438" s="13" t="s">
        <v>78</v>
      </c>
      <c r="AY1438" s="253" t="s">
        <v>181</v>
      </c>
    </row>
    <row r="1439" s="13" customFormat="1">
      <c r="A1439" s="13"/>
      <c r="B1439" s="242"/>
      <c r="C1439" s="243"/>
      <c r="D1439" s="244" t="s">
        <v>189</v>
      </c>
      <c r="E1439" s="245" t="s">
        <v>1</v>
      </c>
      <c r="F1439" s="246" t="s">
        <v>1857</v>
      </c>
      <c r="G1439" s="243"/>
      <c r="H1439" s="247">
        <v>23.649999999999999</v>
      </c>
      <c r="I1439" s="248"/>
      <c r="J1439" s="243"/>
      <c r="K1439" s="243"/>
      <c r="L1439" s="249"/>
      <c r="M1439" s="250"/>
      <c r="N1439" s="251"/>
      <c r="O1439" s="251"/>
      <c r="P1439" s="251"/>
      <c r="Q1439" s="251"/>
      <c r="R1439" s="251"/>
      <c r="S1439" s="251"/>
      <c r="T1439" s="25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3" t="s">
        <v>189</v>
      </c>
      <c r="AU1439" s="253" t="s">
        <v>86</v>
      </c>
      <c r="AV1439" s="13" t="s">
        <v>86</v>
      </c>
      <c r="AW1439" s="13" t="s">
        <v>33</v>
      </c>
      <c r="AX1439" s="13" t="s">
        <v>78</v>
      </c>
      <c r="AY1439" s="253" t="s">
        <v>181</v>
      </c>
    </row>
    <row r="1440" s="13" customFormat="1">
      <c r="A1440" s="13"/>
      <c r="B1440" s="242"/>
      <c r="C1440" s="243"/>
      <c r="D1440" s="244" t="s">
        <v>189</v>
      </c>
      <c r="E1440" s="245" t="s">
        <v>1</v>
      </c>
      <c r="F1440" s="246" t="s">
        <v>1858</v>
      </c>
      <c r="G1440" s="243"/>
      <c r="H1440" s="247">
        <v>-21.324999999999999</v>
      </c>
      <c r="I1440" s="248"/>
      <c r="J1440" s="243"/>
      <c r="K1440" s="243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3" t="s">
        <v>189</v>
      </c>
      <c r="AU1440" s="253" t="s">
        <v>86</v>
      </c>
      <c r="AV1440" s="13" t="s">
        <v>86</v>
      </c>
      <c r="AW1440" s="13" t="s">
        <v>33</v>
      </c>
      <c r="AX1440" s="13" t="s">
        <v>78</v>
      </c>
      <c r="AY1440" s="253" t="s">
        <v>181</v>
      </c>
    </row>
    <row r="1441" s="13" customFormat="1">
      <c r="A1441" s="13"/>
      <c r="B1441" s="242"/>
      <c r="C1441" s="243"/>
      <c r="D1441" s="244" t="s">
        <v>189</v>
      </c>
      <c r="E1441" s="245" t="s">
        <v>1</v>
      </c>
      <c r="F1441" s="246" t="s">
        <v>506</v>
      </c>
      <c r="G1441" s="243"/>
      <c r="H1441" s="247">
        <v>27.620000000000001</v>
      </c>
      <c r="I1441" s="248"/>
      <c r="J1441" s="243"/>
      <c r="K1441" s="243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3" t="s">
        <v>189</v>
      </c>
      <c r="AU1441" s="253" t="s">
        <v>86</v>
      </c>
      <c r="AV1441" s="13" t="s">
        <v>86</v>
      </c>
      <c r="AW1441" s="13" t="s">
        <v>33</v>
      </c>
      <c r="AX1441" s="13" t="s">
        <v>78</v>
      </c>
      <c r="AY1441" s="253" t="s">
        <v>181</v>
      </c>
    </row>
    <row r="1442" s="13" customFormat="1">
      <c r="A1442" s="13"/>
      <c r="B1442" s="242"/>
      <c r="C1442" s="243"/>
      <c r="D1442" s="244" t="s">
        <v>189</v>
      </c>
      <c r="E1442" s="245" t="s">
        <v>1</v>
      </c>
      <c r="F1442" s="246" t="s">
        <v>508</v>
      </c>
      <c r="G1442" s="243"/>
      <c r="H1442" s="247">
        <v>-2.5670000000000002</v>
      </c>
      <c r="I1442" s="248"/>
      <c r="J1442" s="243"/>
      <c r="K1442" s="243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3" t="s">
        <v>189</v>
      </c>
      <c r="AU1442" s="253" t="s">
        <v>86</v>
      </c>
      <c r="AV1442" s="13" t="s">
        <v>86</v>
      </c>
      <c r="AW1442" s="13" t="s">
        <v>33</v>
      </c>
      <c r="AX1442" s="13" t="s">
        <v>78</v>
      </c>
      <c r="AY1442" s="253" t="s">
        <v>181</v>
      </c>
    </row>
    <row r="1443" s="13" customFormat="1">
      <c r="A1443" s="13"/>
      <c r="B1443" s="242"/>
      <c r="C1443" s="243"/>
      <c r="D1443" s="244" t="s">
        <v>189</v>
      </c>
      <c r="E1443" s="245" t="s">
        <v>1</v>
      </c>
      <c r="F1443" s="246" t="s">
        <v>1859</v>
      </c>
      <c r="G1443" s="243"/>
      <c r="H1443" s="247">
        <v>20.626000000000001</v>
      </c>
      <c r="I1443" s="248"/>
      <c r="J1443" s="243"/>
      <c r="K1443" s="243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3" t="s">
        <v>189</v>
      </c>
      <c r="AU1443" s="253" t="s">
        <v>86</v>
      </c>
      <c r="AV1443" s="13" t="s">
        <v>86</v>
      </c>
      <c r="AW1443" s="13" t="s">
        <v>33</v>
      </c>
      <c r="AX1443" s="13" t="s">
        <v>78</v>
      </c>
      <c r="AY1443" s="253" t="s">
        <v>181</v>
      </c>
    </row>
    <row r="1444" s="13" customFormat="1">
      <c r="A1444" s="13"/>
      <c r="B1444" s="242"/>
      <c r="C1444" s="243"/>
      <c r="D1444" s="244" t="s">
        <v>189</v>
      </c>
      <c r="E1444" s="245" t="s">
        <v>1</v>
      </c>
      <c r="F1444" s="246" t="s">
        <v>1860</v>
      </c>
      <c r="G1444" s="243"/>
      <c r="H1444" s="247">
        <v>-18.106000000000002</v>
      </c>
      <c r="I1444" s="248"/>
      <c r="J1444" s="243"/>
      <c r="K1444" s="243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3" t="s">
        <v>189</v>
      </c>
      <c r="AU1444" s="253" t="s">
        <v>86</v>
      </c>
      <c r="AV1444" s="13" t="s">
        <v>86</v>
      </c>
      <c r="AW1444" s="13" t="s">
        <v>33</v>
      </c>
      <c r="AX1444" s="13" t="s">
        <v>78</v>
      </c>
      <c r="AY1444" s="253" t="s">
        <v>181</v>
      </c>
    </row>
    <row r="1445" s="13" customFormat="1">
      <c r="A1445" s="13"/>
      <c r="B1445" s="242"/>
      <c r="C1445" s="243"/>
      <c r="D1445" s="244" t="s">
        <v>189</v>
      </c>
      <c r="E1445" s="245" t="s">
        <v>1</v>
      </c>
      <c r="F1445" s="246" t="s">
        <v>512</v>
      </c>
      <c r="G1445" s="243"/>
      <c r="H1445" s="247">
        <v>44.700000000000003</v>
      </c>
      <c r="I1445" s="248"/>
      <c r="J1445" s="243"/>
      <c r="K1445" s="243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3" t="s">
        <v>189</v>
      </c>
      <c r="AU1445" s="253" t="s">
        <v>86</v>
      </c>
      <c r="AV1445" s="13" t="s">
        <v>86</v>
      </c>
      <c r="AW1445" s="13" t="s">
        <v>33</v>
      </c>
      <c r="AX1445" s="13" t="s">
        <v>78</v>
      </c>
      <c r="AY1445" s="253" t="s">
        <v>181</v>
      </c>
    </row>
    <row r="1446" s="13" customFormat="1">
      <c r="A1446" s="13"/>
      <c r="B1446" s="242"/>
      <c r="C1446" s="243"/>
      <c r="D1446" s="244" t="s">
        <v>189</v>
      </c>
      <c r="E1446" s="245" t="s">
        <v>1</v>
      </c>
      <c r="F1446" s="246" t="s">
        <v>514</v>
      </c>
      <c r="G1446" s="243"/>
      <c r="H1446" s="247">
        <v>43.228999999999999</v>
      </c>
      <c r="I1446" s="248"/>
      <c r="J1446" s="243"/>
      <c r="K1446" s="243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3" t="s">
        <v>189</v>
      </c>
      <c r="AU1446" s="253" t="s">
        <v>86</v>
      </c>
      <c r="AV1446" s="13" t="s">
        <v>86</v>
      </c>
      <c r="AW1446" s="13" t="s">
        <v>33</v>
      </c>
      <c r="AX1446" s="13" t="s">
        <v>78</v>
      </c>
      <c r="AY1446" s="253" t="s">
        <v>181</v>
      </c>
    </row>
    <row r="1447" s="13" customFormat="1">
      <c r="A1447" s="13"/>
      <c r="B1447" s="242"/>
      <c r="C1447" s="243"/>
      <c r="D1447" s="244" t="s">
        <v>189</v>
      </c>
      <c r="E1447" s="245" t="s">
        <v>1</v>
      </c>
      <c r="F1447" s="246" t="s">
        <v>516</v>
      </c>
      <c r="G1447" s="243"/>
      <c r="H1447" s="247">
        <v>25.507000000000001</v>
      </c>
      <c r="I1447" s="248"/>
      <c r="J1447" s="243"/>
      <c r="K1447" s="243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3" t="s">
        <v>189</v>
      </c>
      <c r="AU1447" s="253" t="s">
        <v>86</v>
      </c>
      <c r="AV1447" s="13" t="s">
        <v>86</v>
      </c>
      <c r="AW1447" s="13" t="s">
        <v>33</v>
      </c>
      <c r="AX1447" s="13" t="s">
        <v>78</v>
      </c>
      <c r="AY1447" s="253" t="s">
        <v>181</v>
      </c>
    </row>
    <row r="1448" s="13" customFormat="1">
      <c r="A1448" s="13"/>
      <c r="B1448" s="242"/>
      <c r="C1448" s="243"/>
      <c r="D1448" s="244" t="s">
        <v>189</v>
      </c>
      <c r="E1448" s="245" t="s">
        <v>1</v>
      </c>
      <c r="F1448" s="246" t="s">
        <v>518</v>
      </c>
      <c r="G1448" s="243"/>
      <c r="H1448" s="247">
        <v>48.366999999999997</v>
      </c>
      <c r="I1448" s="248"/>
      <c r="J1448" s="243"/>
      <c r="K1448" s="243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3" t="s">
        <v>189</v>
      </c>
      <c r="AU1448" s="253" t="s">
        <v>86</v>
      </c>
      <c r="AV1448" s="13" t="s">
        <v>86</v>
      </c>
      <c r="AW1448" s="13" t="s">
        <v>33</v>
      </c>
      <c r="AX1448" s="13" t="s">
        <v>78</v>
      </c>
      <c r="AY1448" s="253" t="s">
        <v>181</v>
      </c>
    </row>
    <row r="1449" s="13" customFormat="1">
      <c r="A1449" s="13"/>
      <c r="B1449" s="242"/>
      <c r="C1449" s="243"/>
      <c r="D1449" s="244" t="s">
        <v>189</v>
      </c>
      <c r="E1449" s="245" t="s">
        <v>1</v>
      </c>
      <c r="F1449" s="246" t="s">
        <v>1861</v>
      </c>
      <c r="G1449" s="243"/>
      <c r="H1449" s="247">
        <v>-5.8390000000000004</v>
      </c>
      <c r="I1449" s="248"/>
      <c r="J1449" s="243"/>
      <c r="K1449" s="243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3" t="s">
        <v>189</v>
      </c>
      <c r="AU1449" s="253" t="s">
        <v>86</v>
      </c>
      <c r="AV1449" s="13" t="s">
        <v>86</v>
      </c>
      <c r="AW1449" s="13" t="s">
        <v>33</v>
      </c>
      <c r="AX1449" s="13" t="s">
        <v>78</v>
      </c>
      <c r="AY1449" s="253" t="s">
        <v>181</v>
      </c>
    </row>
    <row r="1450" s="13" customFormat="1">
      <c r="A1450" s="13"/>
      <c r="B1450" s="242"/>
      <c r="C1450" s="243"/>
      <c r="D1450" s="244" t="s">
        <v>189</v>
      </c>
      <c r="E1450" s="245" t="s">
        <v>1</v>
      </c>
      <c r="F1450" s="246" t="s">
        <v>520</v>
      </c>
      <c r="G1450" s="243"/>
      <c r="H1450" s="247">
        <v>-3.0960000000000001</v>
      </c>
      <c r="I1450" s="248"/>
      <c r="J1450" s="243"/>
      <c r="K1450" s="243"/>
      <c r="L1450" s="249"/>
      <c r="M1450" s="250"/>
      <c r="N1450" s="251"/>
      <c r="O1450" s="251"/>
      <c r="P1450" s="251"/>
      <c r="Q1450" s="251"/>
      <c r="R1450" s="251"/>
      <c r="S1450" s="251"/>
      <c r="T1450" s="252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3" t="s">
        <v>189</v>
      </c>
      <c r="AU1450" s="253" t="s">
        <v>86</v>
      </c>
      <c r="AV1450" s="13" t="s">
        <v>86</v>
      </c>
      <c r="AW1450" s="13" t="s">
        <v>33</v>
      </c>
      <c r="AX1450" s="13" t="s">
        <v>78</v>
      </c>
      <c r="AY1450" s="253" t="s">
        <v>181</v>
      </c>
    </row>
    <row r="1451" s="13" customFormat="1">
      <c r="A1451" s="13"/>
      <c r="B1451" s="242"/>
      <c r="C1451" s="243"/>
      <c r="D1451" s="244" t="s">
        <v>189</v>
      </c>
      <c r="E1451" s="245" t="s">
        <v>1</v>
      </c>
      <c r="F1451" s="246" t="s">
        <v>521</v>
      </c>
      <c r="G1451" s="243"/>
      <c r="H1451" s="247">
        <v>-1.5149999999999999</v>
      </c>
      <c r="I1451" s="248"/>
      <c r="J1451" s="243"/>
      <c r="K1451" s="243"/>
      <c r="L1451" s="249"/>
      <c r="M1451" s="250"/>
      <c r="N1451" s="251"/>
      <c r="O1451" s="251"/>
      <c r="P1451" s="251"/>
      <c r="Q1451" s="251"/>
      <c r="R1451" s="251"/>
      <c r="S1451" s="251"/>
      <c r="T1451" s="252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3" t="s">
        <v>189</v>
      </c>
      <c r="AU1451" s="253" t="s">
        <v>86</v>
      </c>
      <c r="AV1451" s="13" t="s">
        <v>86</v>
      </c>
      <c r="AW1451" s="13" t="s">
        <v>33</v>
      </c>
      <c r="AX1451" s="13" t="s">
        <v>78</v>
      </c>
      <c r="AY1451" s="253" t="s">
        <v>181</v>
      </c>
    </row>
    <row r="1452" s="16" customFormat="1">
      <c r="A1452" s="16"/>
      <c r="B1452" s="287"/>
      <c r="C1452" s="288"/>
      <c r="D1452" s="244" t="s">
        <v>189</v>
      </c>
      <c r="E1452" s="289" t="s">
        <v>1</v>
      </c>
      <c r="F1452" s="290" t="s">
        <v>1651</v>
      </c>
      <c r="G1452" s="288"/>
      <c r="H1452" s="291">
        <v>311.762</v>
      </c>
      <c r="I1452" s="292"/>
      <c r="J1452" s="288"/>
      <c r="K1452" s="288"/>
      <c r="L1452" s="293"/>
      <c r="M1452" s="294"/>
      <c r="N1452" s="295"/>
      <c r="O1452" s="295"/>
      <c r="P1452" s="295"/>
      <c r="Q1452" s="295"/>
      <c r="R1452" s="295"/>
      <c r="S1452" s="295"/>
      <c r="T1452" s="29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T1452" s="297" t="s">
        <v>189</v>
      </c>
      <c r="AU1452" s="297" t="s">
        <v>86</v>
      </c>
      <c r="AV1452" s="16" t="s">
        <v>197</v>
      </c>
      <c r="AW1452" s="16" t="s">
        <v>33</v>
      </c>
      <c r="AX1452" s="16" t="s">
        <v>78</v>
      </c>
      <c r="AY1452" s="297" t="s">
        <v>181</v>
      </c>
    </row>
    <row r="1453" s="15" customFormat="1">
      <c r="A1453" s="15"/>
      <c r="B1453" s="264"/>
      <c r="C1453" s="265"/>
      <c r="D1453" s="244" t="s">
        <v>189</v>
      </c>
      <c r="E1453" s="266" t="s">
        <v>1</v>
      </c>
      <c r="F1453" s="267" t="s">
        <v>206</v>
      </c>
      <c r="G1453" s="265"/>
      <c r="H1453" s="268">
        <v>460.983</v>
      </c>
      <c r="I1453" s="269"/>
      <c r="J1453" s="265"/>
      <c r="K1453" s="265"/>
      <c r="L1453" s="270"/>
      <c r="M1453" s="271"/>
      <c r="N1453" s="272"/>
      <c r="O1453" s="272"/>
      <c r="P1453" s="272"/>
      <c r="Q1453" s="272"/>
      <c r="R1453" s="272"/>
      <c r="S1453" s="272"/>
      <c r="T1453" s="273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74" t="s">
        <v>189</v>
      </c>
      <c r="AU1453" s="274" t="s">
        <v>86</v>
      </c>
      <c r="AV1453" s="15" t="s">
        <v>187</v>
      </c>
      <c r="AW1453" s="15" t="s">
        <v>33</v>
      </c>
      <c r="AX1453" s="15" t="s">
        <v>84</v>
      </c>
      <c r="AY1453" s="274" t="s">
        <v>181</v>
      </c>
    </row>
    <row r="1454" s="2" customFormat="1" ht="16.5" customHeight="1">
      <c r="A1454" s="39"/>
      <c r="B1454" s="40"/>
      <c r="C1454" s="228" t="s">
        <v>1862</v>
      </c>
      <c r="D1454" s="228" t="s">
        <v>183</v>
      </c>
      <c r="E1454" s="229" t="s">
        <v>1863</v>
      </c>
      <c r="F1454" s="230" t="s">
        <v>1864</v>
      </c>
      <c r="G1454" s="231" t="s">
        <v>186</v>
      </c>
      <c r="H1454" s="232">
        <v>5.3540000000000001</v>
      </c>
      <c r="I1454" s="233"/>
      <c r="J1454" s="234">
        <f>ROUND(I1454*H1454,2)</f>
        <v>0</v>
      </c>
      <c r="K1454" s="235"/>
      <c r="L1454" s="45"/>
      <c r="M1454" s="236" t="s">
        <v>1</v>
      </c>
      <c r="N1454" s="237" t="s">
        <v>43</v>
      </c>
      <c r="O1454" s="92"/>
      <c r="P1454" s="238">
        <f>O1454*H1454</f>
        <v>0</v>
      </c>
      <c r="Q1454" s="238">
        <v>0.0038</v>
      </c>
      <c r="R1454" s="238">
        <f>Q1454*H1454</f>
        <v>0.020345200000000001</v>
      </c>
      <c r="S1454" s="238">
        <v>0</v>
      </c>
      <c r="T1454" s="239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40" t="s">
        <v>278</v>
      </c>
      <c r="AT1454" s="240" t="s">
        <v>183</v>
      </c>
      <c r="AU1454" s="240" t="s">
        <v>86</v>
      </c>
      <c r="AY1454" s="18" t="s">
        <v>181</v>
      </c>
      <c r="BE1454" s="241">
        <f>IF(N1454="základní",J1454,0)</f>
        <v>0</v>
      </c>
      <c r="BF1454" s="241">
        <f>IF(N1454="snížená",J1454,0)</f>
        <v>0</v>
      </c>
      <c r="BG1454" s="241">
        <f>IF(N1454="zákl. přenesená",J1454,0)</f>
        <v>0</v>
      </c>
      <c r="BH1454" s="241">
        <f>IF(N1454="sníž. přenesená",J1454,0)</f>
        <v>0</v>
      </c>
      <c r="BI1454" s="241">
        <f>IF(N1454="nulová",J1454,0)</f>
        <v>0</v>
      </c>
      <c r="BJ1454" s="18" t="s">
        <v>84</v>
      </c>
      <c r="BK1454" s="241">
        <f>ROUND(I1454*H1454,2)</f>
        <v>0</v>
      </c>
      <c r="BL1454" s="18" t="s">
        <v>278</v>
      </c>
      <c r="BM1454" s="240" t="s">
        <v>1865</v>
      </c>
    </row>
    <row r="1455" s="14" customFormat="1">
      <c r="A1455" s="14"/>
      <c r="B1455" s="254"/>
      <c r="C1455" s="255"/>
      <c r="D1455" s="244" t="s">
        <v>189</v>
      </c>
      <c r="E1455" s="256" t="s">
        <v>1</v>
      </c>
      <c r="F1455" s="257" t="s">
        <v>1866</v>
      </c>
      <c r="G1455" s="255"/>
      <c r="H1455" s="256" t="s">
        <v>1</v>
      </c>
      <c r="I1455" s="258"/>
      <c r="J1455" s="255"/>
      <c r="K1455" s="255"/>
      <c r="L1455" s="259"/>
      <c r="M1455" s="260"/>
      <c r="N1455" s="261"/>
      <c r="O1455" s="261"/>
      <c r="P1455" s="261"/>
      <c r="Q1455" s="261"/>
      <c r="R1455" s="261"/>
      <c r="S1455" s="261"/>
      <c r="T1455" s="26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3" t="s">
        <v>189</v>
      </c>
      <c r="AU1455" s="263" t="s">
        <v>86</v>
      </c>
      <c r="AV1455" s="14" t="s">
        <v>84</v>
      </c>
      <c r="AW1455" s="14" t="s">
        <v>33</v>
      </c>
      <c r="AX1455" s="14" t="s">
        <v>78</v>
      </c>
      <c r="AY1455" s="263" t="s">
        <v>181</v>
      </c>
    </row>
    <row r="1456" s="14" customFormat="1">
      <c r="A1456" s="14"/>
      <c r="B1456" s="254"/>
      <c r="C1456" s="255"/>
      <c r="D1456" s="244" t="s">
        <v>189</v>
      </c>
      <c r="E1456" s="256" t="s">
        <v>1</v>
      </c>
      <c r="F1456" s="257" t="s">
        <v>1867</v>
      </c>
      <c r="G1456" s="255"/>
      <c r="H1456" s="256" t="s">
        <v>1</v>
      </c>
      <c r="I1456" s="258"/>
      <c r="J1456" s="255"/>
      <c r="K1456" s="255"/>
      <c r="L1456" s="259"/>
      <c r="M1456" s="260"/>
      <c r="N1456" s="261"/>
      <c r="O1456" s="261"/>
      <c r="P1456" s="261"/>
      <c r="Q1456" s="261"/>
      <c r="R1456" s="261"/>
      <c r="S1456" s="261"/>
      <c r="T1456" s="26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3" t="s">
        <v>189</v>
      </c>
      <c r="AU1456" s="263" t="s">
        <v>86</v>
      </c>
      <c r="AV1456" s="14" t="s">
        <v>84</v>
      </c>
      <c r="AW1456" s="14" t="s">
        <v>33</v>
      </c>
      <c r="AX1456" s="14" t="s">
        <v>78</v>
      </c>
      <c r="AY1456" s="263" t="s">
        <v>181</v>
      </c>
    </row>
    <row r="1457" s="13" customFormat="1">
      <c r="A1457" s="13"/>
      <c r="B1457" s="242"/>
      <c r="C1457" s="243"/>
      <c r="D1457" s="244" t="s">
        <v>189</v>
      </c>
      <c r="E1457" s="245" t="s">
        <v>1</v>
      </c>
      <c r="F1457" s="246" t="s">
        <v>1868</v>
      </c>
      <c r="G1457" s="243"/>
      <c r="H1457" s="247">
        <v>2.5670000000000002</v>
      </c>
      <c r="I1457" s="248"/>
      <c r="J1457" s="243"/>
      <c r="K1457" s="243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3" t="s">
        <v>189</v>
      </c>
      <c r="AU1457" s="253" t="s">
        <v>86</v>
      </c>
      <c r="AV1457" s="13" t="s">
        <v>86</v>
      </c>
      <c r="AW1457" s="13" t="s">
        <v>33</v>
      </c>
      <c r="AX1457" s="13" t="s">
        <v>78</v>
      </c>
      <c r="AY1457" s="253" t="s">
        <v>181</v>
      </c>
    </row>
    <row r="1458" s="13" customFormat="1">
      <c r="A1458" s="13"/>
      <c r="B1458" s="242"/>
      <c r="C1458" s="243"/>
      <c r="D1458" s="244" t="s">
        <v>189</v>
      </c>
      <c r="E1458" s="245" t="s">
        <v>1</v>
      </c>
      <c r="F1458" s="246" t="s">
        <v>1869</v>
      </c>
      <c r="G1458" s="243"/>
      <c r="H1458" s="247">
        <v>1.272</v>
      </c>
      <c r="I1458" s="248"/>
      <c r="J1458" s="243"/>
      <c r="K1458" s="243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3" t="s">
        <v>189</v>
      </c>
      <c r="AU1458" s="253" t="s">
        <v>86</v>
      </c>
      <c r="AV1458" s="13" t="s">
        <v>86</v>
      </c>
      <c r="AW1458" s="13" t="s">
        <v>33</v>
      </c>
      <c r="AX1458" s="13" t="s">
        <v>78</v>
      </c>
      <c r="AY1458" s="253" t="s">
        <v>181</v>
      </c>
    </row>
    <row r="1459" s="13" customFormat="1">
      <c r="A1459" s="13"/>
      <c r="B1459" s="242"/>
      <c r="C1459" s="243"/>
      <c r="D1459" s="244" t="s">
        <v>189</v>
      </c>
      <c r="E1459" s="245" t="s">
        <v>1</v>
      </c>
      <c r="F1459" s="246" t="s">
        <v>1870</v>
      </c>
      <c r="G1459" s="243"/>
      <c r="H1459" s="247">
        <v>1.5149999999999999</v>
      </c>
      <c r="I1459" s="248"/>
      <c r="J1459" s="243"/>
      <c r="K1459" s="243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3" t="s">
        <v>189</v>
      </c>
      <c r="AU1459" s="253" t="s">
        <v>86</v>
      </c>
      <c r="AV1459" s="13" t="s">
        <v>86</v>
      </c>
      <c r="AW1459" s="13" t="s">
        <v>33</v>
      </c>
      <c r="AX1459" s="13" t="s">
        <v>78</v>
      </c>
      <c r="AY1459" s="253" t="s">
        <v>181</v>
      </c>
    </row>
    <row r="1460" s="15" customFormat="1">
      <c r="A1460" s="15"/>
      <c r="B1460" s="264"/>
      <c r="C1460" s="265"/>
      <c r="D1460" s="244" t="s">
        <v>189</v>
      </c>
      <c r="E1460" s="266" t="s">
        <v>1</v>
      </c>
      <c r="F1460" s="267" t="s">
        <v>206</v>
      </c>
      <c r="G1460" s="265"/>
      <c r="H1460" s="268">
        <v>5.3540000000000001</v>
      </c>
      <c r="I1460" s="269"/>
      <c r="J1460" s="265"/>
      <c r="K1460" s="265"/>
      <c r="L1460" s="270"/>
      <c r="M1460" s="271"/>
      <c r="N1460" s="272"/>
      <c r="O1460" s="272"/>
      <c r="P1460" s="272"/>
      <c r="Q1460" s="272"/>
      <c r="R1460" s="272"/>
      <c r="S1460" s="272"/>
      <c r="T1460" s="273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74" t="s">
        <v>189</v>
      </c>
      <c r="AU1460" s="274" t="s">
        <v>86</v>
      </c>
      <c r="AV1460" s="15" t="s">
        <v>187</v>
      </c>
      <c r="AW1460" s="15" t="s">
        <v>33</v>
      </c>
      <c r="AX1460" s="15" t="s">
        <v>84</v>
      </c>
      <c r="AY1460" s="274" t="s">
        <v>181</v>
      </c>
    </row>
    <row r="1461" s="12" customFormat="1" ht="22.8" customHeight="1">
      <c r="A1461" s="12"/>
      <c r="B1461" s="212"/>
      <c r="C1461" s="213"/>
      <c r="D1461" s="214" t="s">
        <v>77</v>
      </c>
      <c r="E1461" s="226" t="s">
        <v>1871</v>
      </c>
      <c r="F1461" s="226" t="s">
        <v>1872</v>
      </c>
      <c r="G1461" s="213"/>
      <c r="H1461" s="213"/>
      <c r="I1461" s="216"/>
      <c r="J1461" s="227">
        <f>BK1461</f>
        <v>0</v>
      </c>
      <c r="K1461" s="213"/>
      <c r="L1461" s="218"/>
      <c r="M1461" s="219"/>
      <c r="N1461" s="220"/>
      <c r="O1461" s="220"/>
      <c r="P1461" s="221">
        <f>SUM(P1462:P1486)</f>
        <v>0</v>
      </c>
      <c r="Q1461" s="220"/>
      <c r="R1461" s="221">
        <f>SUM(R1462:R1486)</f>
        <v>0.036840999999999999</v>
      </c>
      <c r="S1461" s="220"/>
      <c r="T1461" s="222">
        <f>SUM(T1462:T1486)</f>
        <v>0</v>
      </c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R1461" s="223" t="s">
        <v>86</v>
      </c>
      <c r="AT1461" s="224" t="s">
        <v>77</v>
      </c>
      <c r="AU1461" s="224" t="s">
        <v>84</v>
      </c>
      <c r="AY1461" s="223" t="s">
        <v>181</v>
      </c>
      <c r="BK1461" s="225">
        <f>SUM(BK1462:BK1486)</f>
        <v>0</v>
      </c>
    </row>
    <row r="1462" s="2" customFormat="1" ht="24.15" customHeight="1">
      <c r="A1462" s="39"/>
      <c r="B1462" s="40"/>
      <c r="C1462" s="228" t="s">
        <v>1873</v>
      </c>
      <c r="D1462" s="228" t="s">
        <v>183</v>
      </c>
      <c r="E1462" s="229" t="s">
        <v>1874</v>
      </c>
      <c r="F1462" s="230" t="s">
        <v>1875</v>
      </c>
      <c r="G1462" s="231" t="s">
        <v>359</v>
      </c>
      <c r="H1462" s="232">
        <v>3</v>
      </c>
      <c r="I1462" s="233"/>
      <c r="J1462" s="234">
        <f>ROUND(I1462*H1462,2)</f>
        <v>0</v>
      </c>
      <c r="K1462" s="235"/>
      <c r="L1462" s="45"/>
      <c r="M1462" s="236" t="s">
        <v>1</v>
      </c>
      <c r="N1462" s="237" t="s">
        <v>43</v>
      </c>
      <c r="O1462" s="92"/>
      <c r="P1462" s="238">
        <f>O1462*H1462</f>
        <v>0</v>
      </c>
      <c r="Q1462" s="238">
        <v>0</v>
      </c>
      <c r="R1462" s="238">
        <f>Q1462*H1462</f>
        <v>0</v>
      </c>
      <c r="S1462" s="238">
        <v>0</v>
      </c>
      <c r="T1462" s="239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40" t="s">
        <v>278</v>
      </c>
      <c r="AT1462" s="240" t="s">
        <v>183</v>
      </c>
      <c r="AU1462" s="240" t="s">
        <v>86</v>
      </c>
      <c r="AY1462" s="18" t="s">
        <v>181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8" t="s">
        <v>84</v>
      </c>
      <c r="BK1462" s="241">
        <f>ROUND(I1462*H1462,2)</f>
        <v>0</v>
      </c>
      <c r="BL1462" s="18" t="s">
        <v>278</v>
      </c>
      <c r="BM1462" s="240" t="s">
        <v>1876</v>
      </c>
    </row>
    <row r="1463" s="13" customFormat="1">
      <c r="A1463" s="13"/>
      <c r="B1463" s="242"/>
      <c r="C1463" s="243"/>
      <c r="D1463" s="244" t="s">
        <v>189</v>
      </c>
      <c r="E1463" s="245" t="s">
        <v>1</v>
      </c>
      <c r="F1463" s="246" t="s">
        <v>1877</v>
      </c>
      <c r="G1463" s="243"/>
      <c r="H1463" s="247">
        <v>1</v>
      </c>
      <c r="I1463" s="248"/>
      <c r="J1463" s="243"/>
      <c r="K1463" s="243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3" t="s">
        <v>189</v>
      </c>
      <c r="AU1463" s="253" t="s">
        <v>86</v>
      </c>
      <c r="AV1463" s="13" t="s">
        <v>86</v>
      </c>
      <c r="AW1463" s="13" t="s">
        <v>33</v>
      </c>
      <c r="AX1463" s="13" t="s">
        <v>78</v>
      </c>
      <c r="AY1463" s="253" t="s">
        <v>181</v>
      </c>
    </row>
    <row r="1464" s="13" customFormat="1">
      <c r="A1464" s="13"/>
      <c r="B1464" s="242"/>
      <c r="C1464" s="243"/>
      <c r="D1464" s="244" t="s">
        <v>189</v>
      </c>
      <c r="E1464" s="245" t="s">
        <v>1</v>
      </c>
      <c r="F1464" s="246" t="s">
        <v>1878</v>
      </c>
      <c r="G1464" s="243"/>
      <c r="H1464" s="247">
        <v>2</v>
      </c>
      <c r="I1464" s="248"/>
      <c r="J1464" s="243"/>
      <c r="K1464" s="243"/>
      <c r="L1464" s="249"/>
      <c r="M1464" s="250"/>
      <c r="N1464" s="251"/>
      <c r="O1464" s="251"/>
      <c r="P1464" s="251"/>
      <c r="Q1464" s="251"/>
      <c r="R1464" s="251"/>
      <c r="S1464" s="251"/>
      <c r="T1464" s="252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3" t="s">
        <v>189</v>
      </c>
      <c r="AU1464" s="253" t="s">
        <v>86</v>
      </c>
      <c r="AV1464" s="13" t="s">
        <v>86</v>
      </c>
      <c r="AW1464" s="13" t="s">
        <v>33</v>
      </c>
      <c r="AX1464" s="13" t="s">
        <v>78</v>
      </c>
      <c r="AY1464" s="253" t="s">
        <v>181</v>
      </c>
    </row>
    <row r="1465" s="15" customFormat="1">
      <c r="A1465" s="15"/>
      <c r="B1465" s="264"/>
      <c r="C1465" s="265"/>
      <c r="D1465" s="244" t="s">
        <v>189</v>
      </c>
      <c r="E1465" s="266" t="s">
        <v>1</v>
      </c>
      <c r="F1465" s="267" t="s">
        <v>206</v>
      </c>
      <c r="G1465" s="265"/>
      <c r="H1465" s="268">
        <v>3</v>
      </c>
      <c r="I1465" s="269"/>
      <c r="J1465" s="265"/>
      <c r="K1465" s="265"/>
      <c r="L1465" s="270"/>
      <c r="M1465" s="271"/>
      <c r="N1465" s="272"/>
      <c r="O1465" s="272"/>
      <c r="P1465" s="272"/>
      <c r="Q1465" s="272"/>
      <c r="R1465" s="272"/>
      <c r="S1465" s="272"/>
      <c r="T1465" s="273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T1465" s="274" t="s">
        <v>189</v>
      </c>
      <c r="AU1465" s="274" t="s">
        <v>86</v>
      </c>
      <c r="AV1465" s="15" t="s">
        <v>187</v>
      </c>
      <c r="AW1465" s="15" t="s">
        <v>33</v>
      </c>
      <c r="AX1465" s="15" t="s">
        <v>84</v>
      </c>
      <c r="AY1465" s="274" t="s">
        <v>181</v>
      </c>
    </row>
    <row r="1466" s="2" customFormat="1" ht="16.5" customHeight="1">
      <c r="A1466" s="39"/>
      <c r="B1466" s="40"/>
      <c r="C1466" s="275" t="s">
        <v>1879</v>
      </c>
      <c r="D1466" s="275" t="s">
        <v>363</v>
      </c>
      <c r="E1466" s="276" t="s">
        <v>1880</v>
      </c>
      <c r="F1466" s="277" t="s">
        <v>1881</v>
      </c>
      <c r="G1466" s="278" t="s">
        <v>186</v>
      </c>
      <c r="H1466" s="279">
        <v>7.8390000000000004</v>
      </c>
      <c r="I1466" s="280"/>
      <c r="J1466" s="281">
        <f>ROUND(I1466*H1466,2)</f>
        <v>0</v>
      </c>
      <c r="K1466" s="282"/>
      <c r="L1466" s="283"/>
      <c r="M1466" s="284" t="s">
        <v>1</v>
      </c>
      <c r="N1466" s="285" t="s">
        <v>43</v>
      </c>
      <c r="O1466" s="92"/>
      <c r="P1466" s="238">
        <f>O1466*H1466</f>
        <v>0</v>
      </c>
      <c r="Q1466" s="238">
        <v>0.001</v>
      </c>
      <c r="R1466" s="238">
        <f>Q1466*H1466</f>
        <v>0.0078390000000000005</v>
      </c>
      <c r="S1466" s="238">
        <v>0</v>
      </c>
      <c r="T1466" s="239">
        <f>S1466*H1466</f>
        <v>0</v>
      </c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R1466" s="240" t="s">
        <v>369</v>
      </c>
      <c r="AT1466" s="240" t="s">
        <v>363</v>
      </c>
      <c r="AU1466" s="240" t="s">
        <v>86</v>
      </c>
      <c r="AY1466" s="18" t="s">
        <v>181</v>
      </c>
      <c r="BE1466" s="241">
        <f>IF(N1466="základní",J1466,0)</f>
        <v>0</v>
      </c>
      <c r="BF1466" s="241">
        <f>IF(N1466="snížená",J1466,0)</f>
        <v>0</v>
      </c>
      <c r="BG1466" s="241">
        <f>IF(N1466="zákl. přenesená",J1466,0)</f>
        <v>0</v>
      </c>
      <c r="BH1466" s="241">
        <f>IF(N1466="sníž. přenesená",J1466,0)</f>
        <v>0</v>
      </c>
      <c r="BI1466" s="241">
        <f>IF(N1466="nulová",J1466,0)</f>
        <v>0</v>
      </c>
      <c r="BJ1466" s="18" t="s">
        <v>84</v>
      </c>
      <c r="BK1466" s="241">
        <f>ROUND(I1466*H1466,2)</f>
        <v>0</v>
      </c>
      <c r="BL1466" s="18" t="s">
        <v>278</v>
      </c>
      <c r="BM1466" s="240" t="s">
        <v>1882</v>
      </c>
    </row>
    <row r="1467" s="13" customFormat="1">
      <c r="A1467" s="13"/>
      <c r="B1467" s="242"/>
      <c r="C1467" s="243"/>
      <c r="D1467" s="244" t="s">
        <v>189</v>
      </c>
      <c r="E1467" s="245" t="s">
        <v>1</v>
      </c>
      <c r="F1467" s="246" t="s">
        <v>1883</v>
      </c>
      <c r="G1467" s="243"/>
      <c r="H1467" s="247">
        <v>2.5699999999999998</v>
      </c>
      <c r="I1467" s="248"/>
      <c r="J1467" s="243"/>
      <c r="K1467" s="243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3" t="s">
        <v>189</v>
      </c>
      <c r="AU1467" s="253" t="s">
        <v>86</v>
      </c>
      <c r="AV1467" s="13" t="s">
        <v>86</v>
      </c>
      <c r="AW1467" s="13" t="s">
        <v>33</v>
      </c>
      <c r="AX1467" s="13" t="s">
        <v>78</v>
      </c>
      <c r="AY1467" s="253" t="s">
        <v>181</v>
      </c>
    </row>
    <row r="1468" s="13" customFormat="1">
      <c r="A1468" s="13"/>
      <c r="B1468" s="242"/>
      <c r="C1468" s="243"/>
      <c r="D1468" s="244" t="s">
        <v>189</v>
      </c>
      <c r="E1468" s="245" t="s">
        <v>1</v>
      </c>
      <c r="F1468" s="246" t="s">
        <v>1884</v>
      </c>
      <c r="G1468" s="243"/>
      <c r="H1468" s="247">
        <v>5.2690000000000001</v>
      </c>
      <c r="I1468" s="248"/>
      <c r="J1468" s="243"/>
      <c r="K1468" s="243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3" t="s">
        <v>189</v>
      </c>
      <c r="AU1468" s="253" t="s">
        <v>86</v>
      </c>
      <c r="AV1468" s="13" t="s">
        <v>86</v>
      </c>
      <c r="AW1468" s="13" t="s">
        <v>33</v>
      </c>
      <c r="AX1468" s="13" t="s">
        <v>78</v>
      </c>
      <c r="AY1468" s="253" t="s">
        <v>181</v>
      </c>
    </row>
    <row r="1469" s="15" customFormat="1">
      <c r="A1469" s="15"/>
      <c r="B1469" s="264"/>
      <c r="C1469" s="265"/>
      <c r="D1469" s="244" t="s">
        <v>189</v>
      </c>
      <c r="E1469" s="266" t="s">
        <v>1</v>
      </c>
      <c r="F1469" s="267" t="s">
        <v>206</v>
      </c>
      <c r="G1469" s="265"/>
      <c r="H1469" s="268">
        <v>7.8390000000000004</v>
      </c>
      <c r="I1469" s="269"/>
      <c r="J1469" s="265"/>
      <c r="K1469" s="265"/>
      <c r="L1469" s="270"/>
      <c r="M1469" s="271"/>
      <c r="N1469" s="272"/>
      <c r="O1469" s="272"/>
      <c r="P1469" s="272"/>
      <c r="Q1469" s="272"/>
      <c r="R1469" s="272"/>
      <c r="S1469" s="272"/>
      <c r="T1469" s="273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74" t="s">
        <v>189</v>
      </c>
      <c r="AU1469" s="274" t="s">
        <v>86</v>
      </c>
      <c r="AV1469" s="15" t="s">
        <v>187</v>
      </c>
      <c r="AW1469" s="15" t="s">
        <v>33</v>
      </c>
      <c r="AX1469" s="15" t="s">
        <v>84</v>
      </c>
      <c r="AY1469" s="274" t="s">
        <v>181</v>
      </c>
    </row>
    <row r="1470" s="2" customFormat="1" ht="21.75" customHeight="1">
      <c r="A1470" s="39"/>
      <c r="B1470" s="40"/>
      <c r="C1470" s="275" t="s">
        <v>1885</v>
      </c>
      <c r="D1470" s="275" t="s">
        <v>363</v>
      </c>
      <c r="E1470" s="276" t="s">
        <v>1886</v>
      </c>
      <c r="F1470" s="277" t="s">
        <v>1887</v>
      </c>
      <c r="G1470" s="278" t="s">
        <v>359</v>
      </c>
      <c r="H1470" s="279">
        <v>1</v>
      </c>
      <c r="I1470" s="280"/>
      <c r="J1470" s="281">
        <f>ROUND(I1470*H1470,2)</f>
        <v>0</v>
      </c>
      <c r="K1470" s="282"/>
      <c r="L1470" s="283"/>
      <c r="M1470" s="284" t="s">
        <v>1</v>
      </c>
      <c r="N1470" s="285" t="s">
        <v>43</v>
      </c>
      <c r="O1470" s="92"/>
      <c r="P1470" s="238">
        <f>O1470*H1470</f>
        <v>0</v>
      </c>
      <c r="Q1470" s="238">
        <v>0.001</v>
      </c>
      <c r="R1470" s="238">
        <f>Q1470*H1470</f>
        <v>0.001</v>
      </c>
      <c r="S1470" s="238">
        <v>0</v>
      </c>
      <c r="T1470" s="239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40" t="s">
        <v>369</v>
      </c>
      <c r="AT1470" s="240" t="s">
        <v>363</v>
      </c>
      <c r="AU1470" s="240" t="s">
        <v>86</v>
      </c>
      <c r="AY1470" s="18" t="s">
        <v>181</v>
      </c>
      <c r="BE1470" s="241">
        <f>IF(N1470="základní",J1470,0)</f>
        <v>0</v>
      </c>
      <c r="BF1470" s="241">
        <f>IF(N1470="snížená",J1470,0)</f>
        <v>0</v>
      </c>
      <c r="BG1470" s="241">
        <f>IF(N1470="zákl. přenesená",J1470,0)</f>
        <v>0</v>
      </c>
      <c r="BH1470" s="241">
        <f>IF(N1470="sníž. přenesená",J1470,0)</f>
        <v>0</v>
      </c>
      <c r="BI1470" s="241">
        <f>IF(N1470="nulová",J1470,0)</f>
        <v>0</v>
      </c>
      <c r="BJ1470" s="18" t="s">
        <v>84</v>
      </c>
      <c r="BK1470" s="241">
        <f>ROUND(I1470*H1470,2)</f>
        <v>0</v>
      </c>
      <c r="BL1470" s="18" t="s">
        <v>278</v>
      </c>
      <c r="BM1470" s="240" t="s">
        <v>1888</v>
      </c>
    </row>
    <row r="1471" s="13" customFormat="1">
      <c r="A1471" s="13"/>
      <c r="B1471" s="242"/>
      <c r="C1471" s="243"/>
      <c r="D1471" s="244" t="s">
        <v>189</v>
      </c>
      <c r="E1471" s="245" t="s">
        <v>1</v>
      </c>
      <c r="F1471" s="246" t="s">
        <v>1877</v>
      </c>
      <c r="G1471" s="243"/>
      <c r="H1471" s="247">
        <v>1</v>
      </c>
      <c r="I1471" s="248"/>
      <c r="J1471" s="243"/>
      <c r="K1471" s="243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3" t="s">
        <v>189</v>
      </c>
      <c r="AU1471" s="253" t="s">
        <v>86</v>
      </c>
      <c r="AV1471" s="13" t="s">
        <v>86</v>
      </c>
      <c r="AW1471" s="13" t="s">
        <v>33</v>
      </c>
      <c r="AX1471" s="13" t="s">
        <v>84</v>
      </c>
      <c r="AY1471" s="253" t="s">
        <v>181</v>
      </c>
    </row>
    <row r="1472" s="2" customFormat="1" ht="21.75" customHeight="1">
      <c r="A1472" s="39"/>
      <c r="B1472" s="40"/>
      <c r="C1472" s="275" t="s">
        <v>1889</v>
      </c>
      <c r="D1472" s="275" t="s">
        <v>363</v>
      </c>
      <c r="E1472" s="276" t="s">
        <v>1890</v>
      </c>
      <c r="F1472" s="277" t="s">
        <v>1891</v>
      </c>
      <c r="G1472" s="278" t="s">
        <v>359</v>
      </c>
      <c r="H1472" s="279">
        <v>2</v>
      </c>
      <c r="I1472" s="280"/>
      <c r="J1472" s="281">
        <f>ROUND(I1472*H1472,2)</f>
        <v>0</v>
      </c>
      <c r="K1472" s="282"/>
      <c r="L1472" s="283"/>
      <c r="M1472" s="284" t="s">
        <v>1</v>
      </c>
      <c r="N1472" s="285" t="s">
        <v>43</v>
      </c>
      <c r="O1472" s="92"/>
      <c r="P1472" s="238">
        <f>O1472*H1472</f>
        <v>0</v>
      </c>
      <c r="Q1472" s="238">
        <v>0.001</v>
      </c>
      <c r="R1472" s="238">
        <f>Q1472*H1472</f>
        <v>0.002</v>
      </c>
      <c r="S1472" s="238">
        <v>0</v>
      </c>
      <c r="T1472" s="239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40" t="s">
        <v>369</v>
      </c>
      <c r="AT1472" s="240" t="s">
        <v>363</v>
      </c>
      <c r="AU1472" s="240" t="s">
        <v>86</v>
      </c>
      <c r="AY1472" s="18" t="s">
        <v>181</v>
      </c>
      <c r="BE1472" s="241">
        <f>IF(N1472="základní",J1472,0)</f>
        <v>0</v>
      </c>
      <c r="BF1472" s="241">
        <f>IF(N1472="snížená",J1472,0)</f>
        <v>0</v>
      </c>
      <c r="BG1472" s="241">
        <f>IF(N1472="zákl. přenesená",J1472,0)</f>
        <v>0</v>
      </c>
      <c r="BH1472" s="241">
        <f>IF(N1472="sníž. přenesená",J1472,0)</f>
        <v>0</v>
      </c>
      <c r="BI1472" s="241">
        <f>IF(N1472="nulová",J1472,0)</f>
        <v>0</v>
      </c>
      <c r="BJ1472" s="18" t="s">
        <v>84</v>
      </c>
      <c r="BK1472" s="241">
        <f>ROUND(I1472*H1472,2)</f>
        <v>0</v>
      </c>
      <c r="BL1472" s="18" t="s">
        <v>278</v>
      </c>
      <c r="BM1472" s="240" t="s">
        <v>1892</v>
      </c>
    </row>
    <row r="1473" s="13" customFormat="1">
      <c r="A1473" s="13"/>
      <c r="B1473" s="242"/>
      <c r="C1473" s="243"/>
      <c r="D1473" s="244" t="s">
        <v>189</v>
      </c>
      <c r="E1473" s="245" t="s">
        <v>1</v>
      </c>
      <c r="F1473" s="246" t="s">
        <v>1878</v>
      </c>
      <c r="G1473" s="243"/>
      <c r="H1473" s="247">
        <v>2</v>
      </c>
      <c r="I1473" s="248"/>
      <c r="J1473" s="243"/>
      <c r="K1473" s="243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3" t="s">
        <v>189</v>
      </c>
      <c r="AU1473" s="253" t="s">
        <v>86</v>
      </c>
      <c r="AV1473" s="13" t="s">
        <v>86</v>
      </c>
      <c r="AW1473" s="13" t="s">
        <v>33</v>
      </c>
      <c r="AX1473" s="13" t="s">
        <v>84</v>
      </c>
      <c r="AY1473" s="253" t="s">
        <v>181</v>
      </c>
    </row>
    <row r="1474" s="2" customFormat="1" ht="24.15" customHeight="1">
      <c r="A1474" s="39"/>
      <c r="B1474" s="40"/>
      <c r="C1474" s="228" t="s">
        <v>1893</v>
      </c>
      <c r="D1474" s="228" t="s">
        <v>183</v>
      </c>
      <c r="E1474" s="229" t="s">
        <v>1894</v>
      </c>
      <c r="F1474" s="230" t="s">
        <v>1895</v>
      </c>
      <c r="G1474" s="231" t="s">
        <v>359</v>
      </c>
      <c r="H1474" s="232">
        <v>1</v>
      </c>
      <c r="I1474" s="233"/>
      <c r="J1474" s="234">
        <f>ROUND(I1474*H1474,2)</f>
        <v>0</v>
      </c>
      <c r="K1474" s="235"/>
      <c r="L1474" s="45"/>
      <c r="M1474" s="236" t="s">
        <v>1</v>
      </c>
      <c r="N1474" s="237" t="s">
        <v>43</v>
      </c>
      <c r="O1474" s="92"/>
      <c r="P1474" s="238">
        <f>O1474*H1474</f>
        <v>0</v>
      </c>
      <c r="Q1474" s="238">
        <v>0</v>
      </c>
      <c r="R1474" s="238">
        <f>Q1474*H1474</f>
        <v>0</v>
      </c>
      <c r="S1474" s="238">
        <v>0</v>
      </c>
      <c r="T1474" s="239">
        <f>S1474*H1474</f>
        <v>0</v>
      </c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R1474" s="240" t="s">
        <v>278</v>
      </c>
      <c r="AT1474" s="240" t="s">
        <v>183</v>
      </c>
      <c r="AU1474" s="240" t="s">
        <v>86</v>
      </c>
      <c r="AY1474" s="18" t="s">
        <v>181</v>
      </c>
      <c r="BE1474" s="241">
        <f>IF(N1474="základní",J1474,0)</f>
        <v>0</v>
      </c>
      <c r="BF1474" s="241">
        <f>IF(N1474="snížená",J1474,0)</f>
        <v>0</v>
      </c>
      <c r="BG1474" s="241">
        <f>IF(N1474="zákl. přenesená",J1474,0)</f>
        <v>0</v>
      </c>
      <c r="BH1474" s="241">
        <f>IF(N1474="sníž. přenesená",J1474,0)</f>
        <v>0</v>
      </c>
      <c r="BI1474" s="241">
        <f>IF(N1474="nulová",J1474,0)</f>
        <v>0</v>
      </c>
      <c r="BJ1474" s="18" t="s">
        <v>84</v>
      </c>
      <c r="BK1474" s="241">
        <f>ROUND(I1474*H1474,2)</f>
        <v>0</v>
      </c>
      <c r="BL1474" s="18" t="s">
        <v>278</v>
      </c>
      <c r="BM1474" s="240" t="s">
        <v>1896</v>
      </c>
    </row>
    <row r="1475" s="13" customFormat="1">
      <c r="A1475" s="13"/>
      <c r="B1475" s="242"/>
      <c r="C1475" s="243"/>
      <c r="D1475" s="244" t="s">
        <v>189</v>
      </c>
      <c r="E1475" s="245" t="s">
        <v>1</v>
      </c>
      <c r="F1475" s="246" t="s">
        <v>1897</v>
      </c>
      <c r="G1475" s="243"/>
      <c r="H1475" s="247">
        <v>1</v>
      </c>
      <c r="I1475" s="248"/>
      <c r="J1475" s="243"/>
      <c r="K1475" s="243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3" t="s">
        <v>189</v>
      </c>
      <c r="AU1475" s="253" t="s">
        <v>86</v>
      </c>
      <c r="AV1475" s="13" t="s">
        <v>86</v>
      </c>
      <c r="AW1475" s="13" t="s">
        <v>33</v>
      </c>
      <c r="AX1475" s="13" t="s">
        <v>84</v>
      </c>
      <c r="AY1475" s="253" t="s">
        <v>181</v>
      </c>
    </row>
    <row r="1476" s="2" customFormat="1" ht="16.5" customHeight="1">
      <c r="A1476" s="39"/>
      <c r="B1476" s="40"/>
      <c r="C1476" s="275" t="s">
        <v>1898</v>
      </c>
      <c r="D1476" s="275" t="s">
        <v>363</v>
      </c>
      <c r="E1476" s="276" t="s">
        <v>1899</v>
      </c>
      <c r="F1476" s="277" t="s">
        <v>1900</v>
      </c>
      <c r="G1476" s="278" t="s">
        <v>186</v>
      </c>
      <c r="H1476" s="279">
        <v>6.4249999999999998</v>
      </c>
      <c r="I1476" s="280"/>
      <c r="J1476" s="281">
        <f>ROUND(I1476*H1476,2)</f>
        <v>0</v>
      </c>
      <c r="K1476" s="282"/>
      <c r="L1476" s="283"/>
      <c r="M1476" s="284" t="s">
        <v>1</v>
      </c>
      <c r="N1476" s="285" t="s">
        <v>43</v>
      </c>
      <c r="O1476" s="92"/>
      <c r="P1476" s="238">
        <f>O1476*H1476</f>
        <v>0</v>
      </c>
      <c r="Q1476" s="238">
        <v>0.001</v>
      </c>
      <c r="R1476" s="238">
        <f>Q1476*H1476</f>
        <v>0.0064250000000000002</v>
      </c>
      <c r="S1476" s="238">
        <v>0</v>
      </c>
      <c r="T1476" s="239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40" t="s">
        <v>369</v>
      </c>
      <c r="AT1476" s="240" t="s">
        <v>363</v>
      </c>
      <c r="AU1476" s="240" t="s">
        <v>86</v>
      </c>
      <c r="AY1476" s="18" t="s">
        <v>181</v>
      </c>
      <c r="BE1476" s="241">
        <f>IF(N1476="základní",J1476,0)</f>
        <v>0</v>
      </c>
      <c r="BF1476" s="241">
        <f>IF(N1476="snížená",J1476,0)</f>
        <v>0</v>
      </c>
      <c r="BG1476" s="241">
        <f>IF(N1476="zákl. přenesená",J1476,0)</f>
        <v>0</v>
      </c>
      <c r="BH1476" s="241">
        <f>IF(N1476="sníž. přenesená",J1476,0)</f>
        <v>0</v>
      </c>
      <c r="BI1476" s="241">
        <f>IF(N1476="nulová",J1476,0)</f>
        <v>0</v>
      </c>
      <c r="BJ1476" s="18" t="s">
        <v>84</v>
      </c>
      <c r="BK1476" s="241">
        <f>ROUND(I1476*H1476,2)</f>
        <v>0</v>
      </c>
      <c r="BL1476" s="18" t="s">
        <v>278</v>
      </c>
      <c r="BM1476" s="240" t="s">
        <v>1901</v>
      </c>
    </row>
    <row r="1477" s="13" customFormat="1">
      <c r="A1477" s="13"/>
      <c r="B1477" s="242"/>
      <c r="C1477" s="243"/>
      <c r="D1477" s="244" t="s">
        <v>189</v>
      </c>
      <c r="E1477" s="245" t="s">
        <v>1</v>
      </c>
      <c r="F1477" s="246" t="s">
        <v>1902</v>
      </c>
      <c r="G1477" s="243"/>
      <c r="H1477" s="247">
        <v>6.4249999999999998</v>
      </c>
      <c r="I1477" s="248"/>
      <c r="J1477" s="243"/>
      <c r="K1477" s="243"/>
      <c r="L1477" s="249"/>
      <c r="M1477" s="250"/>
      <c r="N1477" s="251"/>
      <c r="O1477" s="251"/>
      <c r="P1477" s="251"/>
      <c r="Q1477" s="251"/>
      <c r="R1477" s="251"/>
      <c r="S1477" s="251"/>
      <c r="T1477" s="252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3" t="s">
        <v>189</v>
      </c>
      <c r="AU1477" s="253" t="s">
        <v>86</v>
      </c>
      <c r="AV1477" s="13" t="s">
        <v>86</v>
      </c>
      <c r="AW1477" s="13" t="s">
        <v>33</v>
      </c>
      <c r="AX1477" s="13" t="s">
        <v>84</v>
      </c>
      <c r="AY1477" s="253" t="s">
        <v>181</v>
      </c>
    </row>
    <row r="1478" s="2" customFormat="1" ht="21.75" customHeight="1">
      <c r="A1478" s="39"/>
      <c r="B1478" s="40"/>
      <c r="C1478" s="275" t="s">
        <v>1903</v>
      </c>
      <c r="D1478" s="275" t="s">
        <v>363</v>
      </c>
      <c r="E1478" s="276" t="s">
        <v>1904</v>
      </c>
      <c r="F1478" s="277" t="s">
        <v>1905</v>
      </c>
      <c r="G1478" s="278" t="s">
        <v>359</v>
      </c>
      <c r="H1478" s="279">
        <v>1</v>
      </c>
      <c r="I1478" s="280"/>
      <c r="J1478" s="281">
        <f>ROUND(I1478*H1478,2)</f>
        <v>0</v>
      </c>
      <c r="K1478" s="282"/>
      <c r="L1478" s="283"/>
      <c r="M1478" s="284" t="s">
        <v>1</v>
      </c>
      <c r="N1478" s="285" t="s">
        <v>43</v>
      </c>
      <c r="O1478" s="92"/>
      <c r="P1478" s="238">
        <f>O1478*H1478</f>
        <v>0</v>
      </c>
      <c r="Q1478" s="238">
        <v>0.001</v>
      </c>
      <c r="R1478" s="238">
        <f>Q1478*H1478</f>
        <v>0.001</v>
      </c>
      <c r="S1478" s="238">
        <v>0</v>
      </c>
      <c r="T1478" s="239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40" t="s">
        <v>369</v>
      </c>
      <c r="AT1478" s="240" t="s">
        <v>363</v>
      </c>
      <c r="AU1478" s="240" t="s">
        <v>86</v>
      </c>
      <c r="AY1478" s="18" t="s">
        <v>181</v>
      </c>
      <c r="BE1478" s="241">
        <f>IF(N1478="základní",J1478,0)</f>
        <v>0</v>
      </c>
      <c r="BF1478" s="241">
        <f>IF(N1478="snížená",J1478,0)</f>
        <v>0</v>
      </c>
      <c r="BG1478" s="241">
        <f>IF(N1478="zákl. přenesená",J1478,0)</f>
        <v>0</v>
      </c>
      <c r="BH1478" s="241">
        <f>IF(N1478="sníž. přenesená",J1478,0)</f>
        <v>0</v>
      </c>
      <c r="BI1478" s="241">
        <f>IF(N1478="nulová",J1478,0)</f>
        <v>0</v>
      </c>
      <c r="BJ1478" s="18" t="s">
        <v>84</v>
      </c>
      <c r="BK1478" s="241">
        <f>ROUND(I1478*H1478,2)</f>
        <v>0</v>
      </c>
      <c r="BL1478" s="18" t="s">
        <v>278</v>
      </c>
      <c r="BM1478" s="240" t="s">
        <v>1906</v>
      </c>
    </row>
    <row r="1479" s="13" customFormat="1">
      <c r="A1479" s="13"/>
      <c r="B1479" s="242"/>
      <c r="C1479" s="243"/>
      <c r="D1479" s="244" t="s">
        <v>189</v>
      </c>
      <c r="E1479" s="245" t="s">
        <v>1</v>
      </c>
      <c r="F1479" s="246" t="s">
        <v>1897</v>
      </c>
      <c r="G1479" s="243"/>
      <c r="H1479" s="247">
        <v>1</v>
      </c>
      <c r="I1479" s="248"/>
      <c r="J1479" s="243"/>
      <c r="K1479" s="243"/>
      <c r="L1479" s="249"/>
      <c r="M1479" s="250"/>
      <c r="N1479" s="251"/>
      <c r="O1479" s="251"/>
      <c r="P1479" s="251"/>
      <c r="Q1479" s="251"/>
      <c r="R1479" s="251"/>
      <c r="S1479" s="251"/>
      <c r="T1479" s="25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3" t="s">
        <v>189</v>
      </c>
      <c r="AU1479" s="253" t="s">
        <v>86</v>
      </c>
      <c r="AV1479" s="13" t="s">
        <v>86</v>
      </c>
      <c r="AW1479" s="13" t="s">
        <v>33</v>
      </c>
      <c r="AX1479" s="13" t="s">
        <v>84</v>
      </c>
      <c r="AY1479" s="253" t="s">
        <v>181</v>
      </c>
    </row>
    <row r="1480" s="2" customFormat="1" ht="24.15" customHeight="1">
      <c r="A1480" s="39"/>
      <c r="B1480" s="40"/>
      <c r="C1480" s="228" t="s">
        <v>1907</v>
      </c>
      <c r="D1480" s="228" t="s">
        <v>183</v>
      </c>
      <c r="E1480" s="229" t="s">
        <v>1908</v>
      </c>
      <c r="F1480" s="230" t="s">
        <v>1909</v>
      </c>
      <c r="G1480" s="231" t="s">
        <v>359</v>
      </c>
      <c r="H1480" s="232">
        <v>2</v>
      </c>
      <c r="I1480" s="233"/>
      <c r="J1480" s="234">
        <f>ROUND(I1480*H1480,2)</f>
        <v>0</v>
      </c>
      <c r="K1480" s="235"/>
      <c r="L1480" s="45"/>
      <c r="M1480" s="236" t="s">
        <v>1</v>
      </c>
      <c r="N1480" s="237" t="s">
        <v>43</v>
      </c>
      <c r="O1480" s="92"/>
      <c r="P1480" s="238">
        <f>O1480*H1480</f>
        <v>0</v>
      </c>
      <c r="Q1480" s="238">
        <v>0</v>
      </c>
      <c r="R1480" s="238">
        <f>Q1480*H1480</f>
        <v>0</v>
      </c>
      <c r="S1480" s="238">
        <v>0</v>
      </c>
      <c r="T1480" s="239">
        <f>S1480*H1480</f>
        <v>0</v>
      </c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R1480" s="240" t="s">
        <v>278</v>
      </c>
      <c r="AT1480" s="240" t="s">
        <v>183</v>
      </c>
      <c r="AU1480" s="240" t="s">
        <v>86</v>
      </c>
      <c r="AY1480" s="18" t="s">
        <v>181</v>
      </c>
      <c r="BE1480" s="241">
        <f>IF(N1480="základní",J1480,0)</f>
        <v>0</v>
      </c>
      <c r="BF1480" s="241">
        <f>IF(N1480="snížená",J1480,0)</f>
        <v>0</v>
      </c>
      <c r="BG1480" s="241">
        <f>IF(N1480="zákl. přenesená",J1480,0)</f>
        <v>0</v>
      </c>
      <c r="BH1480" s="241">
        <f>IF(N1480="sníž. přenesená",J1480,0)</f>
        <v>0</v>
      </c>
      <c r="BI1480" s="241">
        <f>IF(N1480="nulová",J1480,0)</f>
        <v>0</v>
      </c>
      <c r="BJ1480" s="18" t="s">
        <v>84</v>
      </c>
      <c r="BK1480" s="241">
        <f>ROUND(I1480*H1480,2)</f>
        <v>0</v>
      </c>
      <c r="BL1480" s="18" t="s">
        <v>278</v>
      </c>
      <c r="BM1480" s="240" t="s">
        <v>1910</v>
      </c>
    </row>
    <row r="1481" s="13" customFormat="1">
      <c r="A1481" s="13"/>
      <c r="B1481" s="242"/>
      <c r="C1481" s="243"/>
      <c r="D1481" s="244" t="s">
        <v>189</v>
      </c>
      <c r="E1481" s="245" t="s">
        <v>1</v>
      </c>
      <c r="F1481" s="246" t="s">
        <v>1911</v>
      </c>
      <c r="G1481" s="243"/>
      <c r="H1481" s="247">
        <v>2</v>
      </c>
      <c r="I1481" s="248"/>
      <c r="J1481" s="243"/>
      <c r="K1481" s="243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3" t="s">
        <v>189</v>
      </c>
      <c r="AU1481" s="253" t="s">
        <v>86</v>
      </c>
      <c r="AV1481" s="13" t="s">
        <v>86</v>
      </c>
      <c r="AW1481" s="13" t="s">
        <v>33</v>
      </c>
      <c r="AX1481" s="13" t="s">
        <v>84</v>
      </c>
      <c r="AY1481" s="253" t="s">
        <v>181</v>
      </c>
    </row>
    <row r="1482" s="2" customFormat="1" ht="16.5" customHeight="1">
      <c r="A1482" s="39"/>
      <c r="B1482" s="40"/>
      <c r="C1482" s="275" t="s">
        <v>1912</v>
      </c>
      <c r="D1482" s="275" t="s">
        <v>363</v>
      </c>
      <c r="E1482" s="276" t="s">
        <v>1913</v>
      </c>
      <c r="F1482" s="277" t="s">
        <v>1914</v>
      </c>
      <c r="G1482" s="278" t="s">
        <v>186</v>
      </c>
      <c r="H1482" s="279">
        <v>16.577000000000002</v>
      </c>
      <c r="I1482" s="280"/>
      <c r="J1482" s="281">
        <f>ROUND(I1482*H1482,2)</f>
        <v>0</v>
      </c>
      <c r="K1482" s="282"/>
      <c r="L1482" s="283"/>
      <c r="M1482" s="284" t="s">
        <v>1</v>
      </c>
      <c r="N1482" s="285" t="s">
        <v>43</v>
      </c>
      <c r="O1482" s="92"/>
      <c r="P1482" s="238">
        <f>O1482*H1482</f>
        <v>0</v>
      </c>
      <c r="Q1482" s="238">
        <v>0.001</v>
      </c>
      <c r="R1482" s="238">
        <f>Q1482*H1482</f>
        <v>0.016577000000000001</v>
      </c>
      <c r="S1482" s="238">
        <v>0</v>
      </c>
      <c r="T1482" s="239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40" t="s">
        <v>369</v>
      </c>
      <c r="AT1482" s="240" t="s">
        <v>363</v>
      </c>
      <c r="AU1482" s="240" t="s">
        <v>86</v>
      </c>
      <c r="AY1482" s="18" t="s">
        <v>181</v>
      </c>
      <c r="BE1482" s="241">
        <f>IF(N1482="základní",J1482,0)</f>
        <v>0</v>
      </c>
      <c r="BF1482" s="241">
        <f>IF(N1482="snížená",J1482,0)</f>
        <v>0</v>
      </c>
      <c r="BG1482" s="241">
        <f>IF(N1482="zákl. přenesená",J1482,0)</f>
        <v>0</v>
      </c>
      <c r="BH1482" s="241">
        <f>IF(N1482="sníž. přenesená",J1482,0)</f>
        <v>0</v>
      </c>
      <c r="BI1482" s="241">
        <f>IF(N1482="nulová",J1482,0)</f>
        <v>0</v>
      </c>
      <c r="BJ1482" s="18" t="s">
        <v>84</v>
      </c>
      <c r="BK1482" s="241">
        <f>ROUND(I1482*H1482,2)</f>
        <v>0</v>
      </c>
      <c r="BL1482" s="18" t="s">
        <v>278</v>
      </c>
      <c r="BM1482" s="240" t="s">
        <v>1915</v>
      </c>
    </row>
    <row r="1483" s="13" customFormat="1">
      <c r="A1483" s="13"/>
      <c r="B1483" s="242"/>
      <c r="C1483" s="243"/>
      <c r="D1483" s="244" t="s">
        <v>189</v>
      </c>
      <c r="E1483" s="245" t="s">
        <v>1</v>
      </c>
      <c r="F1483" s="246" t="s">
        <v>1916</v>
      </c>
      <c r="G1483" s="243"/>
      <c r="H1483" s="247">
        <v>16.577000000000002</v>
      </c>
      <c r="I1483" s="248"/>
      <c r="J1483" s="243"/>
      <c r="K1483" s="243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3" t="s">
        <v>189</v>
      </c>
      <c r="AU1483" s="253" t="s">
        <v>86</v>
      </c>
      <c r="AV1483" s="13" t="s">
        <v>86</v>
      </c>
      <c r="AW1483" s="13" t="s">
        <v>33</v>
      </c>
      <c r="AX1483" s="13" t="s">
        <v>84</v>
      </c>
      <c r="AY1483" s="253" t="s">
        <v>181</v>
      </c>
    </row>
    <row r="1484" s="2" customFormat="1" ht="21.75" customHeight="1">
      <c r="A1484" s="39"/>
      <c r="B1484" s="40"/>
      <c r="C1484" s="275" t="s">
        <v>1917</v>
      </c>
      <c r="D1484" s="275" t="s">
        <v>363</v>
      </c>
      <c r="E1484" s="276" t="s">
        <v>1918</v>
      </c>
      <c r="F1484" s="277" t="s">
        <v>1919</v>
      </c>
      <c r="G1484" s="278" t="s">
        <v>359</v>
      </c>
      <c r="H1484" s="279">
        <v>2</v>
      </c>
      <c r="I1484" s="280"/>
      <c r="J1484" s="281">
        <f>ROUND(I1484*H1484,2)</f>
        <v>0</v>
      </c>
      <c r="K1484" s="282"/>
      <c r="L1484" s="283"/>
      <c r="M1484" s="284" t="s">
        <v>1</v>
      </c>
      <c r="N1484" s="285" t="s">
        <v>43</v>
      </c>
      <c r="O1484" s="92"/>
      <c r="P1484" s="238">
        <f>O1484*H1484</f>
        <v>0</v>
      </c>
      <c r="Q1484" s="238">
        <v>0.001</v>
      </c>
      <c r="R1484" s="238">
        <f>Q1484*H1484</f>
        <v>0.002</v>
      </c>
      <c r="S1484" s="238">
        <v>0</v>
      </c>
      <c r="T1484" s="239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40" t="s">
        <v>369</v>
      </c>
      <c r="AT1484" s="240" t="s">
        <v>363</v>
      </c>
      <c r="AU1484" s="240" t="s">
        <v>86</v>
      </c>
      <c r="AY1484" s="18" t="s">
        <v>181</v>
      </c>
      <c r="BE1484" s="241">
        <f>IF(N1484="základní",J1484,0)</f>
        <v>0</v>
      </c>
      <c r="BF1484" s="241">
        <f>IF(N1484="snížená",J1484,0)</f>
        <v>0</v>
      </c>
      <c r="BG1484" s="241">
        <f>IF(N1484="zákl. přenesená",J1484,0)</f>
        <v>0</v>
      </c>
      <c r="BH1484" s="241">
        <f>IF(N1484="sníž. přenesená",J1484,0)</f>
        <v>0</v>
      </c>
      <c r="BI1484" s="241">
        <f>IF(N1484="nulová",J1484,0)</f>
        <v>0</v>
      </c>
      <c r="BJ1484" s="18" t="s">
        <v>84</v>
      </c>
      <c r="BK1484" s="241">
        <f>ROUND(I1484*H1484,2)</f>
        <v>0</v>
      </c>
      <c r="BL1484" s="18" t="s">
        <v>278</v>
      </c>
      <c r="BM1484" s="240" t="s">
        <v>1920</v>
      </c>
    </row>
    <row r="1485" s="13" customFormat="1">
      <c r="A1485" s="13"/>
      <c r="B1485" s="242"/>
      <c r="C1485" s="243"/>
      <c r="D1485" s="244" t="s">
        <v>189</v>
      </c>
      <c r="E1485" s="245" t="s">
        <v>1</v>
      </c>
      <c r="F1485" s="246" t="s">
        <v>1911</v>
      </c>
      <c r="G1485" s="243"/>
      <c r="H1485" s="247">
        <v>2</v>
      </c>
      <c r="I1485" s="248"/>
      <c r="J1485" s="243"/>
      <c r="K1485" s="243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3" t="s">
        <v>189</v>
      </c>
      <c r="AU1485" s="253" t="s">
        <v>86</v>
      </c>
      <c r="AV1485" s="13" t="s">
        <v>86</v>
      </c>
      <c r="AW1485" s="13" t="s">
        <v>33</v>
      </c>
      <c r="AX1485" s="13" t="s">
        <v>84</v>
      </c>
      <c r="AY1485" s="253" t="s">
        <v>181</v>
      </c>
    </row>
    <row r="1486" s="2" customFormat="1" ht="16.5" customHeight="1">
      <c r="A1486" s="39"/>
      <c r="B1486" s="40"/>
      <c r="C1486" s="228" t="s">
        <v>1921</v>
      </c>
      <c r="D1486" s="228" t="s">
        <v>183</v>
      </c>
      <c r="E1486" s="229" t="s">
        <v>1922</v>
      </c>
      <c r="F1486" s="230" t="s">
        <v>1923</v>
      </c>
      <c r="G1486" s="231" t="s">
        <v>783</v>
      </c>
      <c r="H1486" s="286"/>
      <c r="I1486" s="233"/>
      <c r="J1486" s="234">
        <f>ROUND(I1486*H1486,2)</f>
        <v>0</v>
      </c>
      <c r="K1486" s="235"/>
      <c r="L1486" s="45"/>
      <c r="M1486" s="236" t="s">
        <v>1</v>
      </c>
      <c r="N1486" s="237" t="s">
        <v>43</v>
      </c>
      <c r="O1486" s="92"/>
      <c r="P1486" s="238">
        <f>O1486*H1486</f>
        <v>0</v>
      </c>
      <c r="Q1486" s="238">
        <v>0</v>
      </c>
      <c r="R1486" s="238">
        <f>Q1486*H1486</f>
        <v>0</v>
      </c>
      <c r="S1486" s="238">
        <v>0</v>
      </c>
      <c r="T1486" s="239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40" t="s">
        <v>278</v>
      </c>
      <c r="AT1486" s="240" t="s">
        <v>183</v>
      </c>
      <c r="AU1486" s="240" t="s">
        <v>86</v>
      </c>
      <c r="AY1486" s="18" t="s">
        <v>181</v>
      </c>
      <c r="BE1486" s="241">
        <f>IF(N1486="základní",J1486,0)</f>
        <v>0</v>
      </c>
      <c r="BF1486" s="241">
        <f>IF(N1486="snížená",J1486,0)</f>
        <v>0</v>
      </c>
      <c r="BG1486" s="241">
        <f>IF(N1486="zákl. přenesená",J1486,0)</f>
        <v>0</v>
      </c>
      <c r="BH1486" s="241">
        <f>IF(N1486="sníž. přenesená",J1486,0)</f>
        <v>0</v>
      </c>
      <c r="BI1486" s="241">
        <f>IF(N1486="nulová",J1486,0)</f>
        <v>0</v>
      </c>
      <c r="BJ1486" s="18" t="s">
        <v>84</v>
      </c>
      <c r="BK1486" s="241">
        <f>ROUND(I1486*H1486,2)</f>
        <v>0</v>
      </c>
      <c r="BL1486" s="18" t="s">
        <v>278</v>
      </c>
      <c r="BM1486" s="240" t="s">
        <v>1924</v>
      </c>
    </row>
    <row r="1487" s="12" customFormat="1" ht="22.8" customHeight="1">
      <c r="A1487" s="12"/>
      <c r="B1487" s="212"/>
      <c r="C1487" s="213"/>
      <c r="D1487" s="214" t="s">
        <v>77</v>
      </c>
      <c r="E1487" s="226" t="s">
        <v>1925</v>
      </c>
      <c r="F1487" s="226" t="s">
        <v>1926</v>
      </c>
      <c r="G1487" s="213"/>
      <c r="H1487" s="213"/>
      <c r="I1487" s="216"/>
      <c r="J1487" s="227">
        <f>BK1487</f>
        <v>0</v>
      </c>
      <c r="K1487" s="213"/>
      <c r="L1487" s="218"/>
      <c r="M1487" s="219"/>
      <c r="N1487" s="220"/>
      <c r="O1487" s="220"/>
      <c r="P1487" s="221">
        <f>SUM(P1488:P1493)</f>
        <v>0</v>
      </c>
      <c r="Q1487" s="220"/>
      <c r="R1487" s="221">
        <f>SUM(R1488:R1493)</f>
        <v>0</v>
      </c>
      <c r="S1487" s="220"/>
      <c r="T1487" s="222">
        <f>SUM(T1488:T1493)</f>
        <v>0</v>
      </c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R1487" s="223" t="s">
        <v>86</v>
      </c>
      <c r="AT1487" s="224" t="s">
        <v>77</v>
      </c>
      <c r="AU1487" s="224" t="s">
        <v>84</v>
      </c>
      <c r="AY1487" s="223" t="s">
        <v>181</v>
      </c>
      <c r="BK1487" s="225">
        <f>SUM(BK1488:BK1493)</f>
        <v>0</v>
      </c>
    </row>
    <row r="1488" s="2" customFormat="1" ht="24.15" customHeight="1">
      <c r="A1488" s="39"/>
      <c r="B1488" s="40"/>
      <c r="C1488" s="228" t="s">
        <v>1927</v>
      </c>
      <c r="D1488" s="228" t="s">
        <v>183</v>
      </c>
      <c r="E1488" s="229" t="s">
        <v>1928</v>
      </c>
      <c r="F1488" s="230" t="s">
        <v>1929</v>
      </c>
      <c r="G1488" s="231" t="s">
        <v>359</v>
      </c>
      <c r="H1488" s="232">
        <v>1</v>
      </c>
      <c r="I1488" s="233"/>
      <c r="J1488" s="234">
        <f>ROUND(I1488*H1488,2)</f>
        <v>0</v>
      </c>
      <c r="K1488" s="235"/>
      <c r="L1488" s="45"/>
      <c r="M1488" s="236" t="s">
        <v>1</v>
      </c>
      <c r="N1488" s="237" t="s">
        <v>43</v>
      </c>
      <c r="O1488" s="92"/>
      <c r="P1488" s="238">
        <f>O1488*H1488</f>
        <v>0</v>
      </c>
      <c r="Q1488" s="238">
        <v>0</v>
      </c>
      <c r="R1488" s="238">
        <f>Q1488*H1488</f>
        <v>0</v>
      </c>
      <c r="S1488" s="238">
        <v>0</v>
      </c>
      <c r="T1488" s="239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40" t="s">
        <v>278</v>
      </c>
      <c r="AT1488" s="240" t="s">
        <v>183</v>
      </c>
      <c r="AU1488" s="240" t="s">
        <v>86</v>
      </c>
      <c r="AY1488" s="18" t="s">
        <v>181</v>
      </c>
      <c r="BE1488" s="241">
        <f>IF(N1488="základní",J1488,0)</f>
        <v>0</v>
      </c>
      <c r="BF1488" s="241">
        <f>IF(N1488="snížená",J1488,0)</f>
        <v>0</v>
      </c>
      <c r="BG1488" s="241">
        <f>IF(N1488="zákl. přenesená",J1488,0)</f>
        <v>0</v>
      </c>
      <c r="BH1488" s="241">
        <f>IF(N1488="sníž. přenesená",J1488,0)</f>
        <v>0</v>
      </c>
      <c r="BI1488" s="241">
        <f>IF(N1488="nulová",J1488,0)</f>
        <v>0</v>
      </c>
      <c r="BJ1488" s="18" t="s">
        <v>84</v>
      </c>
      <c r="BK1488" s="241">
        <f>ROUND(I1488*H1488,2)</f>
        <v>0</v>
      </c>
      <c r="BL1488" s="18" t="s">
        <v>278</v>
      </c>
      <c r="BM1488" s="240" t="s">
        <v>1930</v>
      </c>
    </row>
    <row r="1489" s="14" customFormat="1">
      <c r="A1489" s="14"/>
      <c r="B1489" s="254"/>
      <c r="C1489" s="255"/>
      <c r="D1489" s="244" t="s">
        <v>189</v>
      </c>
      <c r="E1489" s="256" t="s">
        <v>1</v>
      </c>
      <c r="F1489" s="257" t="s">
        <v>1931</v>
      </c>
      <c r="G1489" s="255"/>
      <c r="H1489" s="256" t="s">
        <v>1</v>
      </c>
      <c r="I1489" s="258"/>
      <c r="J1489" s="255"/>
      <c r="K1489" s="255"/>
      <c r="L1489" s="259"/>
      <c r="M1489" s="260"/>
      <c r="N1489" s="261"/>
      <c r="O1489" s="261"/>
      <c r="P1489" s="261"/>
      <c r="Q1489" s="261"/>
      <c r="R1489" s="261"/>
      <c r="S1489" s="261"/>
      <c r="T1489" s="26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3" t="s">
        <v>189</v>
      </c>
      <c r="AU1489" s="263" t="s">
        <v>86</v>
      </c>
      <c r="AV1489" s="14" t="s">
        <v>84</v>
      </c>
      <c r="AW1489" s="14" t="s">
        <v>33</v>
      </c>
      <c r="AX1489" s="14" t="s">
        <v>78</v>
      </c>
      <c r="AY1489" s="263" t="s">
        <v>181</v>
      </c>
    </row>
    <row r="1490" s="13" customFormat="1">
      <c r="A1490" s="13"/>
      <c r="B1490" s="242"/>
      <c r="C1490" s="243"/>
      <c r="D1490" s="244" t="s">
        <v>189</v>
      </c>
      <c r="E1490" s="245" t="s">
        <v>1</v>
      </c>
      <c r="F1490" s="246" t="s">
        <v>1932</v>
      </c>
      <c r="G1490" s="243"/>
      <c r="H1490" s="247">
        <v>1</v>
      </c>
      <c r="I1490" s="248"/>
      <c r="J1490" s="243"/>
      <c r="K1490" s="243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3" t="s">
        <v>189</v>
      </c>
      <c r="AU1490" s="253" t="s">
        <v>86</v>
      </c>
      <c r="AV1490" s="13" t="s">
        <v>86</v>
      </c>
      <c r="AW1490" s="13" t="s">
        <v>33</v>
      </c>
      <c r="AX1490" s="13" t="s">
        <v>84</v>
      </c>
      <c r="AY1490" s="253" t="s">
        <v>181</v>
      </c>
    </row>
    <row r="1491" s="2" customFormat="1" ht="37.8" customHeight="1">
      <c r="A1491" s="39"/>
      <c r="B1491" s="40"/>
      <c r="C1491" s="228" t="s">
        <v>1933</v>
      </c>
      <c r="D1491" s="228" t="s">
        <v>183</v>
      </c>
      <c r="E1491" s="229" t="s">
        <v>1934</v>
      </c>
      <c r="F1491" s="230" t="s">
        <v>1935</v>
      </c>
      <c r="G1491" s="231" t="s">
        <v>359</v>
      </c>
      <c r="H1491" s="232">
        <v>1</v>
      </c>
      <c r="I1491" s="233"/>
      <c r="J1491" s="234">
        <f>ROUND(I1491*H1491,2)</f>
        <v>0</v>
      </c>
      <c r="K1491" s="235"/>
      <c r="L1491" s="45"/>
      <c r="M1491" s="236" t="s">
        <v>1</v>
      </c>
      <c r="N1491" s="237" t="s">
        <v>43</v>
      </c>
      <c r="O1491" s="92"/>
      <c r="P1491" s="238">
        <f>O1491*H1491</f>
        <v>0</v>
      </c>
      <c r="Q1491" s="238">
        <v>0</v>
      </c>
      <c r="R1491" s="238">
        <f>Q1491*H1491</f>
        <v>0</v>
      </c>
      <c r="S1491" s="238">
        <v>0</v>
      </c>
      <c r="T1491" s="239">
        <f>S1491*H1491</f>
        <v>0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40" t="s">
        <v>278</v>
      </c>
      <c r="AT1491" s="240" t="s">
        <v>183</v>
      </c>
      <c r="AU1491" s="240" t="s">
        <v>86</v>
      </c>
      <c r="AY1491" s="18" t="s">
        <v>181</v>
      </c>
      <c r="BE1491" s="241">
        <f>IF(N1491="základní",J1491,0)</f>
        <v>0</v>
      </c>
      <c r="BF1491" s="241">
        <f>IF(N1491="snížená",J1491,0)</f>
        <v>0</v>
      </c>
      <c r="BG1491" s="241">
        <f>IF(N1491="zákl. přenesená",J1491,0)</f>
        <v>0</v>
      </c>
      <c r="BH1491" s="241">
        <f>IF(N1491="sníž. přenesená",J1491,0)</f>
        <v>0</v>
      </c>
      <c r="BI1491" s="241">
        <f>IF(N1491="nulová",J1491,0)</f>
        <v>0</v>
      </c>
      <c r="BJ1491" s="18" t="s">
        <v>84</v>
      </c>
      <c r="BK1491" s="241">
        <f>ROUND(I1491*H1491,2)</f>
        <v>0</v>
      </c>
      <c r="BL1491" s="18" t="s">
        <v>278</v>
      </c>
      <c r="BM1491" s="240" t="s">
        <v>1936</v>
      </c>
    </row>
    <row r="1492" s="14" customFormat="1">
      <c r="A1492" s="14"/>
      <c r="B1492" s="254"/>
      <c r="C1492" s="255"/>
      <c r="D1492" s="244" t="s">
        <v>189</v>
      </c>
      <c r="E1492" s="256" t="s">
        <v>1</v>
      </c>
      <c r="F1492" s="257" t="s">
        <v>1004</v>
      </c>
      <c r="G1492" s="255"/>
      <c r="H1492" s="256" t="s">
        <v>1</v>
      </c>
      <c r="I1492" s="258"/>
      <c r="J1492" s="255"/>
      <c r="K1492" s="255"/>
      <c r="L1492" s="259"/>
      <c r="M1492" s="260"/>
      <c r="N1492" s="261"/>
      <c r="O1492" s="261"/>
      <c r="P1492" s="261"/>
      <c r="Q1492" s="261"/>
      <c r="R1492" s="261"/>
      <c r="S1492" s="261"/>
      <c r="T1492" s="26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3" t="s">
        <v>189</v>
      </c>
      <c r="AU1492" s="263" t="s">
        <v>86</v>
      </c>
      <c r="AV1492" s="14" t="s">
        <v>84</v>
      </c>
      <c r="AW1492" s="14" t="s">
        <v>33</v>
      </c>
      <c r="AX1492" s="14" t="s">
        <v>78</v>
      </c>
      <c r="AY1492" s="263" t="s">
        <v>181</v>
      </c>
    </row>
    <row r="1493" s="13" customFormat="1">
      <c r="A1493" s="13"/>
      <c r="B1493" s="242"/>
      <c r="C1493" s="243"/>
      <c r="D1493" s="244" t="s">
        <v>189</v>
      </c>
      <c r="E1493" s="245" t="s">
        <v>1</v>
      </c>
      <c r="F1493" s="246" t="s">
        <v>1937</v>
      </c>
      <c r="G1493" s="243"/>
      <c r="H1493" s="247">
        <v>1</v>
      </c>
      <c r="I1493" s="248"/>
      <c r="J1493" s="243"/>
      <c r="K1493" s="243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3" t="s">
        <v>189</v>
      </c>
      <c r="AU1493" s="253" t="s">
        <v>86</v>
      </c>
      <c r="AV1493" s="13" t="s">
        <v>86</v>
      </c>
      <c r="AW1493" s="13" t="s">
        <v>33</v>
      </c>
      <c r="AX1493" s="13" t="s">
        <v>84</v>
      </c>
      <c r="AY1493" s="253" t="s">
        <v>181</v>
      </c>
    </row>
    <row r="1494" s="12" customFormat="1" ht="25.92" customHeight="1">
      <c r="A1494" s="12"/>
      <c r="B1494" s="212"/>
      <c r="C1494" s="213"/>
      <c r="D1494" s="214" t="s">
        <v>77</v>
      </c>
      <c r="E1494" s="215" t="s">
        <v>363</v>
      </c>
      <c r="F1494" s="215" t="s">
        <v>1938</v>
      </c>
      <c r="G1494" s="213"/>
      <c r="H1494" s="213"/>
      <c r="I1494" s="216"/>
      <c r="J1494" s="217">
        <f>BK1494</f>
        <v>0</v>
      </c>
      <c r="K1494" s="213"/>
      <c r="L1494" s="218"/>
      <c r="M1494" s="219"/>
      <c r="N1494" s="220"/>
      <c r="O1494" s="220"/>
      <c r="P1494" s="221">
        <f>P1495+P1497</f>
        <v>0</v>
      </c>
      <c r="Q1494" s="220"/>
      <c r="R1494" s="221">
        <f>R1495+R1497</f>
        <v>0.0015</v>
      </c>
      <c r="S1494" s="220"/>
      <c r="T1494" s="222">
        <f>T1495+T1497</f>
        <v>0</v>
      </c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R1494" s="223" t="s">
        <v>197</v>
      </c>
      <c r="AT1494" s="224" t="s">
        <v>77</v>
      </c>
      <c r="AU1494" s="224" t="s">
        <v>78</v>
      </c>
      <c r="AY1494" s="223" t="s">
        <v>181</v>
      </c>
      <c r="BK1494" s="225">
        <f>BK1495+BK1497</f>
        <v>0</v>
      </c>
    </row>
    <row r="1495" s="12" customFormat="1" ht="22.8" customHeight="1">
      <c r="A1495" s="12"/>
      <c r="B1495" s="212"/>
      <c r="C1495" s="213"/>
      <c r="D1495" s="214" t="s">
        <v>77</v>
      </c>
      <c r="E1495" s="226" t="s">
        <v>1939</v>
      </c>
      <c r="F1495" s="226" t="s">
        <v>1940</v>
      </c>
      <c r="G1495" s="213"/>
      <c r="H1495" s="213"/>
      <c r="I1495" s="216"/>
      <c r="J1495" s="227">
        <f>BK1495</f>
        <v>0</v>
      </c>
      <c r="K1495" s="213"/>
      <c r="L1495" s="218"/>
      <c r="M1495" s="219"/>
      <c r="N1495" s="220"/>
      <c r="O1495" s="220"/>
      <c r="P1495" s="221">
        <f>P1496</f>
        <v>0</v>
      </c>
      <c r="Q1495" s="220"/>
      <c r="R1495" s="221">
        <f>R1496</f>
        <v>0</v>
      </c>
      <c r="S1495" s="220"/>
      <c r="T1495" s="222">
        <f>T1496</f>
        <v>0</v>
      </c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R1495" s="223" t="s">
        <v>197</v>
      </c>
      <c r="AT1495" s="224" t="s">
        <v>77</v>
      </c>
      <c r="AU1495" s="224" t="s">
        <v>84</v>
      </c>
      <c r="AY1495" s="223" t="s">
        <v>181</v>
      </c>
      <c r="BK1495" s="225">
        <f>BK1496</f>
        <v>0</v>
      </c>
    </row>
    <row r="1496" s="2" customFormat="1" ht="16.5" customHeight="1">
      <c r="A1496" s="39"/>
      <c r="B1496" s="40"/>
      <c r="C1496" s="228" t="s">
        <v>1941</v>
      </c>
      <c r="D1496" s="228" t="s">
        <v>183</v>
      </c>
      <c r="E1496" s="229" t="s">
        <v>1942</v>
      </c>
      <c r="F1496" s="230" t="s">
        <v>1943</v>
      </c>
      <c r="G1496" s="231" t="s">
        <v>993</v>
      </c>
      <c r="H1496" s="232">
        <v>1</v>
      </c>
      <c r="I1496" s="233"/>
      <c r="J1496" s="234">
        <f>ROUND(I1496*H1496,2)</f>
        <v>0</v>
      </c>
      <c r="K1496" s="235"/>
      <c r="L1496" s="45"/>
      <c r="M1496" s="236" t="s">
        <v>1</v>
      </c>
      <c r="N1496" s="237" t="s">
        <v>43</v>
      </c>
      <c r="O1496" s="92"/>
      <c r="P1496" s="238">
        <f>O1496*H1496</f>
        <v>0</v>
      </c>
      <c r="Q1496" s="238">
        <v>0</v>
      </c>
      <c r="R1496" s="238">
        <f>Q1496*H1496</f>
        <v>0</v>
      </c>
      <c r="S1496" s="238">
        <v>0</v>
      </c>
      <c r="T1496" s="239">
        <f>S1496*H1496</f>
        <v>0</v>
      </c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R1496" s="240" t="s">
        <v>593</v>
      </c>
      <c r="AT1496" s="240" t="s">
        <v>183</v>
      </c>
      <c r="AU1496" s="240" t="s">
        <v>86</v>
      </c>
      <c r="AY1496" s="18" t="s">
        <v>181</v>
      </c>
      <c r="BE1496" s="241">
        <f>IF(N1496="základní",J1496,0)</f>
        <v>0</v>
      </c>
      <c r="BF1496" s="241">
        <f>IF(N1496="snížená",J1496,0)</f>
        <v>0</v>
      </c>
      <c r="BG1496" s="241">
        <f>IF(N1496="zákl. přenesená",J1496,0)</f>
        <v>0</v>
      </c>
      <c r="BH1496" s="241">
        <f>IF(N1496="sníž. přenesená",J1496,0)</f>
        <v>0</v>
      </c>
      <c r="BI1496" s="241">
        <f>IF(N1496="nulová",J1496,0)</f>
        <v>0</v>
      </c>
      <c r="BJ1496" s="18" t="s">
        <v>84</v>
      </c>
      <c r="BK1496" s="241">
        <f>ROUND(I1496*H1496,2)</f>
        <v>0</v>
      </c>
      <c r="BL1496" s="18" t="s">
        <v>593</v>
      </c>
      <c r="BM1496" s="240" t="s">
        <v>1944</v>
      </c>
    </row>
    <row r="1497" s="12" customFormat="1" ht="22.8" customHeight="1">
      <c r="A1497" s="12"/>
      <c r="B1497" s="212"/>
      <c r="C1497" s="213"/>
      <c r="D1497" s="214" t="s">
        <v>77</v>
      </c>
      <c r="E1497" s="226" t="s">
        <v>1945</v>
      </c>
      <c r="F1497" s="226" t="s">
        <v>1946</v>
      </c>
      <c r="G1497" s="213"/>
      <c r="H1497" s="213"/>
      <c r="I1497" s="216"/>
      <c r="J1497" s="227">
        <f>BK1497</f>
        <v>0</v>
      </c>
      <c r="K1497" s="213"/>
      <c r="L1497" s="218"/>
      <c r="M1497" s="219"/>
      <c r="N1497" s="220"/>
      <c r="O1497" s="220"/>
      <c r="P1497" s="221">
        <f>SUM(P1498:P1503)</f>
        <v>0</v>
      </c>
      <c r="Q1497" s="220"/>
      <c r="R1497" s="221">
        <f>SUM(R1498:R1503)</f>
        <v>0.0015</v>
      </c>
      <c r="S1497" s="220"/>
      <c r="T1497" s="222">
        <f>SUM(T1498:T1503)</f>
        <v>0</v>
      </c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R1497" s="223" t="s">
        <v>197</v>
      </c>
      <c r="AT1497" s="224" t="s">
        <v>77</v>
      </c>
      <c r="AU1497" s="224" t="s">
        <v>84</v>
      </c>
      <c r="AY1497" s="223" t="s">
        <v>181</v>
      </c>
      <c r="BK1497" s="225">
        <f>SUM(BK1498:BK1503)</f>
        <v>0</v>
      </c>
    </row>
    <row r="1498" s="2" customFormat="1" ht="16.5" customHeight="1">
      <c r="A1498" s="39"/>
      <c r="B1498" s="40"/>
      <c r="C1498" s="228" t="s">
        <v>1947</v>
      </c>
      <c r="D1498" s="228" t="s">
        <v>183</v>
      </c>
      <c r="E1498" s="229" t="s">
        <v>1948</v>
      </c>
      <c r="F1498" s="230" t="s">
        <v>1949</v>
      </c>
      <c r="G1498" s="231" t="s">
        <v>993</v>
      </c>
      <c r="H1498" s="232">
        <v>1</v>
      </c>
      <c r="I1498" s="233"/>
      <c r="J1498" s="234">
        <f>ROUND(I1498*H1498,2)</f>
        <v>0</v>
      </c>
      <c r="K1498" s="235"/>
      <c r="L1498" s="45"/>
      <c r="M1498" s="236" t="s">
        <v>1</v>
      </c>
      <c r="N1498" s="237" t="s">
        <v>43</v>
      </c>
      <c r="O1498" s="92"/>
      <c r="P1498" s="238">
        <f>O1498*H1498</f>
        <v>0</v>
      </c>
      <c r="Q1498" s="238">
        <v>0</v>
      </c>
      <c r="R1498" s="238">
        <f>Q1498*H1498</f>
        <v>0</v>
      </c>
      <c r="S1498" s="238">
        <v>0</v>
      </c>
      <c r="T1498" s="239">
        <f>S1498*H1498</f>
        <v>0</v>
      </c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R1498" s="240" t="s">
        <v>593</v>
      </c>
      <c r="AT1498" s="240" t="s">
        <v>183</v>
      </c>
      <c r="AU1498" s="240" t="s">
        <v>86</v>
      </c>
      <c r="AY1498" s="18" t="s">
        <v>181</v>
      </c>
      <c r="BE1498" s="241">
        <f>IF(N1498="základní",J1498,0)</f>
        <v>0</v>
      </c>
      <c r="BF1498" s="241">
        <f>IF(N1498="snížená",J1498,0)</f>
        <v>0</v>
      </c>
      <c r="BG1498" s="241">
        <f>IF(N1498="zákl. přenesená",J1498,0)</f>
        <v>0</v>
      </c>
      <c r="BH1498" s="241">
        <f>IF(N1498="sníž. přenesená",J1498,0)</f>
        <v>0</v>
      </c>
      <c r="BI1498" s="241">
        <f>IF(N1498="nulová",J1498,0)</f>
        <v>0</v>
      </c>
      <c r="BJ1498" s="18" t="s">
        <v>84</v>
      </c>
      <c r="BK1498" s="241">
        <f>ROUND(I1498*H1498,2)</f>
        <v>0</v>
      </c>
      <c r="BL1498" s="18" t="s">
        <v>593</v>
      </c>
      <c r="BM1498" s="240" t="s">
        <v>1950</v>
      </c>
    </row>
    <row r="1499" s="2" customFormat="1" ht="16.5" customHeight="1">
      <c r="A1499" s="39"/>
      <c r="B1499" s="40"/>
      <c r="C1499" s="228" t="s">
        <v>1951</v>
      </c>
      <c r="D1499" s="228" t="s">
        <v>183</v>
      </c>
      <c r="E1499" s="229" t="s">
        <v>1952</v>
      </c>
      <c r="F1499" s="230" t="s">
        <v>1953</v>
      </c>
      <c r="G1499" s="231" t="s">
        <v>359</v>
      </c>
      <c r="H1499" s="232">
        <v>3</v>
      </c>
      <c r="I1499" s="233"/>
      <c r="J1499" s="234">
        <f>ROUND(I1499*H1499,2)</f>
        <v>0</v>
      </c>
      <c r="K1499" s="235"/>
      <c r="L1499" s="45"/>
      <c r="M1499" s="236" t="s">
        <v>1</v>
      </c>
      <c r="N1499" s="237" t="s">
        <v>43</v>
      </c>
      <c r="O1499" s="92"/>
      <c r="P1499" s="238">
        <f>O1499*H1499</f>
        <v>0</v>
      </c>
      <c r="Q1499" s="238">
        <v>0</v>
      </c>
      <c r="R1499" s="238">
        <f>Q1499*H1499</f>
        <v>0</v>
      </c>
      <c r="S1499" s="238">
        <v>0</v>
      </c>
      <c r="T1499" s="239">
        <f>S1499*H1499</f>
        <v>0</v>
      </c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R1499" s="240" t="s">
        <v>593</v>
      </c>
      <c r="AT1499" s="240" t="s">
        <v>183</v>
      </c>
      <c r="AU1499" s="240" t="s">
        <v>86</v>
      </c>
      <c r="AY1499" s="18" t="s">
        <v>181</v>
      </c>
      <c r="BE1499" s="241">
        <f>IF(N1499="základní",J1499,0)</f>
        <v>0</v>
      </c>
      <c r="BF1499" s="241">
        <f>IF(N1499="snížená",J1499,0)</f>
        <v>0</v>
      </c>
      <c r="BG1499" s="241">
        <f>IF(N1499="zákl. přenesená",J1499,0)</f>
        <v>0</v>
      </c>
      <c r="BH1499" s="241">
        <f>IF(N1499="sníž. přenesená",J1499,0)</f>
        <v>0</v>
      </c>
      <c r="BI1499" s="241">
        <f>IF(N1499="nulová",J1499,0)</f>
        <v>0</v>
      </c>
      <c r="BJ1499" s="18" t="s">
        <v>84</v>
      </c>
      <c r="BK1499" s="241">
        <f>ROUND(I1499*H1499,2)</f>
        <v>0</v>
      </c>
      <c r="BL1499" s="18" t="s">
        <v>593</v>
      </c>
      <c r="BM1499" s="240" t="s">
        <v>1954</v>
      </c>
    </row>
    <row r="1500" s="13" customFormat="1">
      <c r="A1500" s="13"/>
      <c r="B1500" s="242"/>
      <c r="C1500" s="243"/>
      <c r="D1500" s="244" t="s">
        <v>189</v>
      </c>
      <c r="E1500" s="245" t="s">
        <v>1</v>
      </c>
      <c r="F1500" s="246" t="s">
        <v>1955</v>
      </c>
      <c r="G1500" s="243"/>
      <c r="H1500" s="247">
        <v>3</v>
      </c>
      <c r="I1500" s="248"/>
      <c r="J1500" s="243"/>
      <c r="K1500" s="243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3" t="s">
        <v>189</v>
      </c>
      <c r="AU1500" s="253" t="s">
        <v>86</v>
      </c>
      <c r="AV1500" s="13" t="s">
        <v>86</v>
      </c>
      <c r="AW1500" s="13" t="s">
        <v>33</v>
      </c>
      <c r="AX1500" s="13" t="s">
        <v>84</v>
      </c>
      <c r="AY1500" s="253" t="s">
        <v>181</v>
      </c>
    </row>
    <row r="1501" s="2" customFormat="1" ht="24.15" customHeight="1">
      <c r="A1501" s="39"/>
      <c r="B1501" s="40"/>
      <c r="C1501" s="275" t="s">
        <v>1956</v>
      </c>
      <c r="D1501" s="275" t="s">
        <v>363</v>
      </c>
      <c r="E1501" s="276" t="s">
        <v>1957</v>
      </c>
      <c r="F1501" s="277" t="s">
        <v>1958</v>
      </c>
      <c r="G1501" s="278" t="s">
        <v>359</v>
      </c>
      <c r="H1501" s="279">
        <v>3</v>
      </c>
      <c r="I1501" s="280"/>
      <c r="J1501" s="281">
        <f>ROUND(I1501*H1501,2)</f>
        <v>0</v>
      </c>
      <c r="K1501" s="282"/>
      <c r="L1501" s="283"/>
      <c r="M1501" s="284" t="s">
        <v>1</v>
      </c>
      <c r="N1501" s="285" t="s">
        <v>43</v>
      </c>
      <c r="O1501" s="92"/>
      <c r="P1501" s="238">
        <f>O1501*H1501</f>
        <v>0</v>
      </c>
      <c r="Q1501" s="238">
        <v>0.00050000000000000001</v>
      </c>
      <c r="R1501" s="238">
        <f>Q1501*H1501</f>
        <v>0.0015</v>
      </c>
      <c r="S1501" s="238">
        <v>0</v>
      </c>
      <c r="T1501" s="239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40" t="s">
        <v>1685</v>
      </c>
      <c r="AT1501" s="240" t="s">
        <v>363</v>
      </c>
      <c r="AU1501" s="240" t="s">
        <v>86</v>
      </c>
      <c r="AY1501" s="18" t="s">
        <v>181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8" t="s">
        <v>84</v>
      </c>
      <c r="BK1501" s="241">
        <f>ROUND(I1501*H1501,2)</f>
        <v>0</v>
      </c>
      <c r="BL1501" s="18" t="s">
        <v>593</v>
      </c>
      <c r="BM1501" s="240" t="s">
        <v>1959</v>
      </c>
    </row>
    <row r="1502" s="14" customFormat="1">
      <c r="A1502" s="14"/>
      <c r="B1502" s="254"/>
      <c r="C1502" s="255"/>
      <c r="D1502" s="244" t="s">
        <v>189</v>
      </c>
      <c r="E1502" s="256" t="s">
        <v>1</v>
      </c>
      <c r="F1502" s="257" t="s">
        <v>1004</v>
      </c>
      <c r="G1502" s="255"/>
      <c r="H1502" s="256" t="s">
        <v>1</v>
      </c>
      <c r="I1502" s="258"/>
      <c r="J1502" s="255"/>
      <c r="K1502" s="255"/>
      <c r="L1502" s="259"/>
      <c r="M1502" s="260"/>
      <c r="N1502" s="261"/>
      <c r="O1502" s="261"/>
      <c r="P1502" s="261"/>
      <c r="Q1502" s="261"/>
      <c r="R1502" s="261"/>
      <c r="S1502" s="261"/>
      <c r="T1502" s="26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3" t="s">
        <v>189</v>
      </c>
      <c r="AU1502" s="263" t="s">
        <v>86</v>
      </c>
      <c r="AV1502" s="14" t="s">
        <v>84</v>
      </c>
      <c r="AW1502" s="14" t="s">
        <v>33</v>
      </c>
      <c r="AX1502" s="14" t="s">
        <v>78</v>
      </c>
      <c r="AY1502" s="263" t="s">
        <v>181</v>
      </c>
    </row>
    <row r="1503" s="13" customFormat="1">
      <c r="A1503" s="13"/>
      <c r="B1503" s="242"/>
      <c r="C1503" s="243"/>
      <c r="D1503" s="244" t="s">
        <v>189</v>
      </c>
      <c r="E1503" s="245" t="s">
        <v>1</v>
      </c>
      <c r="F1503" s="246" t="s">
        <v>1960</v>
      </c>
      <c r="G1503" s="243"/>
      <c r="H1503" s="247">
        <v>3</v>
      </c>
      <c r="I1503" s="248"/>
      <c r="J1503" s="243"/>
      <c r="K1503" s="243"/>
      <c r="L1503" s="249"/>
      <c r="M1503" s="298"/>
      <c r="N1503" s="299"/>
      <c r="O1503" s="299"/>
      <c r="P1503" s="299"/>
      <c r="Q1503" s="299"/>
      <c r="R1503" s="299"/>
      <c r="S1503" s="299"/>
      <c r="T1503" s="300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3" t="s">
        <v>189</v>
      </c>
      <c r="AU1503" s="253" t="s">
        <v>86</v>
      </c>
      <c r="AV1503" s="13" t="s">
        <v>86</v>
      </c>
      <c r="AW1503" s="13" t="s">
        <v>33</v>
      </c>
      <c r="AX1503" s="13" t="s">
        <v>84</v>
      </c>
      <c r="AY1503" s="253" t="s">
        <v>181</v>
      </c>
    </row>
    <row r="1504" s="2" customFormat="1" ht="6.96" customHeight="1">
      <c r="A1504" s="39"/>
      <c r="B1504" s="67"/>
      <c r="C1504" s="68"/>
      <c r="D1504" s="68"/>
      <c r="E1504" s="68"/>
      <c r="F1504" s="68"/>
      <c r="G1504" s="68"/>
      <c r="H1504" s="68"/>
      <c r="I1504" s="68"/>
      <c r="J1504" s="68"/>
      <c r="K1504" s="68"/>
      <c r="L1504" s="45"/>
      <c r="M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</row>
  </sheetData>
  <sheetProtection sheet="1" autoFilter="0" formatColumns="0" formatRows="0" objects="1" scenarios="1" spinCount="100000" saltValue="MWOJWa9LGqGmIw1G1BM0IrKvw09GQ/ua/mbpjQ+iiCOMKDJ4bEb5gbWIWqBhVVJr6U+F46zFLjH3qU17AvOr3A==" hashValue="cpNhSY24jE5IkzBMUH/khLnyVS9VT+QkLmuIu7PLatbFE6Al0X19qGPoPuarFrxYZqR1ZZHk8kLNbnWegcoGAQ==" algorithmName="SHA-512" password="CC35"/>
  <autoFilter ref="C153:K15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2:H142"/>
    <mergeCell ref="E144:H144"/>
    <mergeCell ref="E146:H14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122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SOCIÁLNÍ REHABILITACE NOVÉ MĚSTO NAD METUJÍ</v>
      </c>
      <c r="F7" s="151"/>
      <c r="G7" s="151"/>
      <c r="H7" s="151"/>
      <c r="L7" s="21"/>
    </row>
    <row r="8" s="1" customFormat="1" ht="12" customHeight="1">
      <c r="B8" s="21"/>
      <c r="D8" s="151" t="s">
        <v>123</v>
      </c>
      <c r="L8" s="21"/>
    </row>
    <row r="9" s="2" customFormat="1" ht="16.5" customHeight="1">
      <c r="A9" s="39"/>
      <c r="B9" s="45"/>
      <c r="C9" s="39"/>
      <c r="D9" s="39"/>
      <c r="E9" s="152" t="s">
        <v>124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1961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22. 11. 2024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ROUND(J153,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ROUND((SUM(BE153:BE1366)),  2)</f>
        <v>0</v>
      </c>
      <c r="G35" s="39"/>
      <c r="H35" s="39"/>
      <c r="I35" s="165">
        <v>0.20999999999999999</v>
      </c>
      <c r="J35" s="164">
        <f>ROUND(((SUM(BE153:BE1366))*I35),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ROUND((SUM(BF153:BF1366)),  2)</f>
        <v>0</v>
      </c>
      <c r="G36" s="39"/>
      <c r="H36" s="39"/>
      <c r="I36" s="165">
        <v>0.12</v>
      </c>
      <c r="J36" s="164">
        <f>ROUND(((SUM(BF153:BF1366))*I36),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ROUND((SUM(BG153:BG1366)),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ROUND((SUM(BH153:BH1366)),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ROUND((SUM(BI153:BI1366)),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SOCIÁLNÍ REHABILITACE NOVÉ MĚSTO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002 - SO 02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P.Č. 961, 2340, K.Ú. NOVÉ MĚSTO NAD METUJÍ</v>
      </c>
      <c r="G91" s="41"/>
      <c r="H91" s="41"/>
      <c r="I91" s="33" t="s">
        <v>22</v>
      </c>
      <c r="J91" s="80" t="str">
        <f>IF(J14="","",J14)</f>
        <v>22. 11. 2024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ATELIER ARCHITEKTURY A URBANISMU,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JIŘÍ KOCIÁN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128</v>
      </c>
      <c r="D96" s="186"/>
      <c r="E96" s="186"/>
      <c r="F96" s="186"/>
      <c r="G96" s="186"/>
      <c r="H96" s="186"/>
      <c r="I96" s="186"/>
      <c r="J96" s="187" t="s">
        <v>129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130</v>
      </c>
      <c r="D98" s="41"/>
      <c r="E98" s="41"/>
      <c r="F98" s="41"/>
      <c r="G98" s="41"/>
      <c r="H98" s="41"/>
      <c r="I98" s="41"/>
      <c r="J98" s="111">
        <f>J153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131</v>
      </c>
    </row>
    <row r="99" s="9" customFormat="1" ht="24.96" customHeight="1">
      <c r="A99" s="9"/>
      <c r="B99" s="189"/>
      <c r="C99" s="190"/>
      <c r="D99" s="191" t="s">
        <v>132</v>
      </c>
      <c r="E99" s="192"/>
      <c r="F99" s="192"/>
      <c r="G99" s="192"/>
      <c r="H99" s="192"/>
      <c r="I99" s="192"/>
      <c r="J99" s="193">
        <f>J154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133</v>
      </c>
      <c r="E100" s="197"/>
      <c r="F100" s="197"/>
      <c r="G100" s="197"/>
      <c r="H100" s="197"/>
      <c r="I100" s="197"/>
      <c r="J100" s="198">
        <f>J155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134</v>
      </c>
      <c r="E101" s="197"/>
      <c r="F101" s="197"/>
      <c r="G101" s="197"/>
      <c r="H101" s="197"/>
      <c r="I101" s="197"/>
      <c r="J101" s="198">
        <f>J185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135</v>
      </c>
      <c r="E102" s="197"/>
      <c r="F102" s="197"/>
      <c r="G102" s="197"/>
      <c r="H102" s="197"/>
      <c r="I102" s="197"/>
      <c r="J102" s="198">
        <f>J192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136</v>
      </c>
      <c r="E103" s="197"/>
      <c r="F103" s="197"/>
      <c r="G103" s="197"/>
      <c r="H103" s="197"/>
      <c r="I103" s="197"/>
      <c r="J103" s="198">
        <f>J257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137</v>
      </c>
      <c r="E104" s="197"/>
      <c r="F104" s="197"/>
      <c r="G104" s="197"/>
      <c r="H104" s="197"/>
      <c r="I104" s="197"/>
      <c r="J104" s="198">
        <f>J306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138</v>
      </c>
      <c r="E105" s="197"/>
      <c r="F105" s="197"/>
      <c r="G105" s="197"/>
      <c r="H105" s="197"/>
      <c r="I105" s="197"/>
      <c r="J105" s="198">
        <f>J316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139</v>
      </c>
      <c r="E106" s="197"/>
      <c r="F106" s="197"/>
      <c r="G106" s="197"/>
      <c r="H106" s="197"/>
      <c r="I106" s="197"/>
      <c r="J106" s="198">
        <f>J344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140</v>
      </c>
      <c r="E107" s="197"/>
      <c r="F107" s="197"/>
      <c r="G107" s="197"/>
      <c r="H107" s="197"/>
      <c r="I107" s="197"/>
      <c r="J107" s="198">
        <f>J390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141</v>
      </c>
      <c r="E108" s="197"/>
      <c r="F108" s="197"/>
      <c r="G108" s="197"/>
      <c r="H108" s="197"/>
      <c r="I108" s="197"/>
      <c r="J108" s="198">
        <f>J568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142</v>
      </c>
      <c r="E109" s="197"/>
      <c r="F109" s="197"/>
      <c r="G109" s="197"/>
      <c r="H109" s="197"/>
      <c r="I109" s="197"/>
      <c r="J109" s="198">
        <f>J595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143</v>
      </c>
      <c r="E110" s="197"/>
      <c r="F110" s="197"/>
      <c r="G110" s="197"/>
      <c r="H110" s="197"/>
      <c r="I110" s="197"/>
      <c r="J110" s="198">
        <f>J628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144</v>
      </c>
      <c r="E111" s="197"/>
      <c r="F111" s="197"/>
      <c r="G111" s="197"/>
      <c r="H111" s="197"/>
      <c r="I111" s="197"/>
      <c r="J111" s="198">
        <f>J644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9"/>
      <c r="C112" s="190"/>
      <c r="D112" s="191" t="s">
        <v>145</v>
      </c>
      <c r="E112" s="192"/>
      <c r="F112" s="192"/>
      <c r="G112" s="192"/>
      <c r="H112" s="192"/>
      <c r="I112" s="192"/>
      <c r="J112" s="193">
        <f>J646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5"/>
      <c r="C113" s="134"/>
      <c r="D113" s="196" t="s">
        <v>146</v>
      </c>
      <c r="E113" s="197"/>
      <c r="F113" s="197"/>
      <c r="G113" s="197"/>
      <c r="H113" s="197"/>
      <c r="I113" s="197"/>
      <c r="J113" s="198">
        <f>J647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147</v>
      </c>
      <c r="E114" s="197"/>
      <c r="F114" s="197"/>
      <c r="G114" s="197"/>
      <c r="H114" s="197"/>
      <c r="I114" s="197"/>
      <c r="J114" s="198">
        <f>J678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148</v>
      </c>
      <c r="E115" s="197"/>
      <c r="F115" s="197"/>
      <c r="G115" s="197"/>
      <c r="H115" s="197"/>
      <c r="I115" s="197"/>
      <c r="J115" s="198">
        <f>J752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149</v>
      </c>
      <c r="E116" s="197"/>
      <c r="F116" s="197"/>
      <c r="G116" s="197"/>
      <c r="H116" s="197"/>
      <c r="I116" s="197"/>
      <c r="J116" s="198">
        <f>J864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150</v>
      </c>
      <c r="E117" s="197"/>
      <c r="F117" s="197"/>
      <c r="G117" s="197"/>
      <c r="H117" s="197"/>
      <c r="I117" s="197"/>
      <c r="J117" s="198">
        <f>J876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151</v>
      </c>
      <c r="E118" s="197"/>
      <c r="F118" s="197"/>
      <c r="G118" s="197"/>
      <c r="H118" s="197"/>
      <c r="I118" s="197"/>
      <c r="J118" s="198">
        <f>J878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152</v>
      </c>
      <c r="E119" s="197"/>
      <c r="F119" s="197"/>
      <c r="G119" s="197"/>
      <c r="H119" s="197"/>
      <c r="I119" s="197"/>
      <c r="J119" s="198">
        <f>J901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153</v>
      </c>
      <c r="E120" s="197"/>
      <c r="F120" s="197"/>
      <c r="G120" s="197"/>
      <c r="H120" s="197"/>
      <c r="I120" s="197"/>
      <c r="J120" s="198">
        <f>J926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155</v>
      </c>
      <c r="E121" s="197"/>
      <c r="F121" s="197"/>
      <c r="G121" s="197"/>
      <c r="H121" s="197"/>
      <c r="I121" s="197"/>
      <c r="J121" s="198">
        <f>J938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156</v>
      </c>
      <c r="E122" s="197"/>
      <c r="F122" s="197"/>
      <c r="G122" s="197"/>
      <c r="H122" s="197"/>
      <c r="I122" s="197"/>
      <c r="J122" s="198">
        <f>J1129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157</v>
      </c>
      <c r="E123" s="197"/>
      <c r="F123" s="197"/>
      <c r="G123" s="197"/>
      <c r="H123" s="197"/>
      <c r="I123" s="197"/>
      <c r="J123" s="198">
        <f>J1146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158</v>
      </c>
      <c r="E124" s="197"/>
      <c r="F124" s="197"/>
      <c r="G124" s="197"/>
      <c r="H124" s="197"/>
      <c r="I124" s="197"/>
      <c r="J124" s="198">
        <f>J1182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159</v>
      </c>
      <c r="E125" s="197"/>
      <c r="F125" s="197"/>
      <c r="G125" s="197"/>
      <c r="H125" s="197"/>
      <c r="I125" s="197"/>
      <c r="J125" s="198">
        <f>J1235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160</v>
      </c>
      <c r="E126" s="197"/>
      <c r="F126" s="197"/>
      <c r="G126" s="197"/>
      <c r="H126" s="197"/>
      <c r="I126" s="197"/>
      <c r="J126" s="198">
        <f>J1261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161</v>
      </c>
      <c r="E127" s="197"/>
      <c r="F127" s="197"/>
      <c r="G127" s="197"/>
      <c r="H127" s="197"/>
      <c r="I127" s="197"/>
      <c r="J127" s="198">
        <f>J1319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162</v>
      </c>
      <c r="E128" s="197"/>
      <c r="F128" s="197"/>
      <c r="G128" s="197"/>
      <c r="H128" s="197"/>
      <c r="I128" s="197"/>
      <c r="J128" s="198">
        <f>J1350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9" customFormat="1" ht="24.96" customHeight="1">
      <c r="A129" s="9"/>
      <c r="B129" s="189"/>
      <c r="C129" s="190"/>
      <c r="D129" s="191" t="s">
        <v>163</v>
      </c>
      <c r="E129" s="192"/>
      <c r="F129" s="192"/>
      <c r="G129" s="192"/>
      <c r="H129" s="192"/>
      <c r="I129" s="192"/>
      <c r="J129" s="193">
        <f>J1357</f>
        <v>0</v>
      </c>
      <c r="K129" s="190"/>
      <c r="L129" s="194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95"/>
      <c r="C130" s="134"/>
      <c r="D130" s="196" t="s">
        <v>164</v>
      </c>
      <c r="E130" s="197"/>
      <c r="F130" s="197"/>
      <c r="G130" s="197"/>
      <c r="H130" s="197"/>
      <c r="I130" s="197"/>
      <c r="J130" s="198">
        <f>J1358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4"/>
      <c r="D131" s="196" t="s">
        <v>165</v>
      </c>
      <c r="E131" s="197"/>
      <c r="F131" s="197"/>
      <c r="G131" s="197"/>
      <c r="H131" s="197"/>
      <c r="I131" s="197"/>
      <c r="J131" s="198">
        <f>J1360</f>
        <v>0</v>
      </c>
      <c r="K131" s="134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4" t="s">
        <v>166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184" t="str">
        <f>E7</f>
        <v>SOCIÁLNÍ REHABILITACE NOVÉ MĚSTO NAD METUJÍ</v>
      </c>
      <c r="F141" s="33"/>
      <c r="G141" s="33"/>
      <c r="H141" s="33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" customFormat="1" ht="12" customHeight="1">
      <c r="B142" s="22"/>
      <c r="C142" s="33" t="s">
        <v>123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="2" customFormat="1" ht="16.5" customHeight="1">
      <c r="A143" s="39"/>
      <c r="B143" s="40"/>
      <c r="C143" s="41"/>
      <c r="D143" s="41"/>
      <c r="E143" s="184" t="s">
        <v>124</v>
      </c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2" customHeight="1">
      <c r="A144" s="39"/>
      <c r="B144" s="40"/>
      <c r="C144" s="33" t="s">
        <v>125</v>
      </c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6.5" customHeight="1">
      <c r="A145" s="39"/>
      <c r="B145" s="40"/>
      <c r="C145" s="41"/>
      <c r="D145" s="41"/>
      <c r="E145" s="77" t="str">
        <f>E11</f>
        <v>002 - SO 02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6.96" customHeight="1">
      <c r="A146" s="39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2" customHeight="1">
      <c r="A147" s="39"/>
      <c r="B147" s="40"/>
      <c r="C147" s="33" t="s">
        <v>20</v>
      </c>
      <c r="D147" s="41"/>
      <c r="E147" s="41"/>
      <c r="F147" s="28" t="str">
        <f>F14</f>
        <v>P.Č. 961, 2340, K.Ú. NOVÉ MĚSTO NAD METUJÍ</v>
      </c>
      <c r="G147" s="41"/>
      <c r="H147" s="41"/>
      <c r="I147" s="33" t="s">
        <v>22</v>
      </c>
      <c r="J147" s="80" t="str">
        <f>IF(J14="","",J14)</f>
        <v>22. 11. 2024</v>
      </c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40.05" customHeight="1">
      <c r="A149" s="39"/>
      <c r="B149" s="40"/>
      <c r="C149" s="33" t="s">
        <v>24</v>
      </c>
      <c r="D149" s="41"/>
      <c r="E149" s="41"/>
      <c r="F149" s="28" t="str">
        <f>E17</f>
        <v>KRÁLOVÉHRADECKÝ KRAJ</v>
      </c>
      <c r="G149" s="41"/>
      <c r="H149" s="41"/>
      <c r="I149" s="33" t="s">
        <v>30</v>
      </c>
      <c r="J149" s="37" t="str">
        <f>E23</f>
        <v>ATELIER ARCHITEKTURY A URBANISMU, s.r.o.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5.15" customHeight="1">
      <c r="A150" s="39"/>
      <c r="B150" s="40"/>
      <c r="C150" s="33" t="s">
        <v>28</v>
      </c>
      <c r="D150" s="41"/>
      <c r="E150" s="41"/>
      <c r="F150" s="28" t="str">
        <f>IF(E20="","",E20)</f>
        <v>Vyplň údaj</v>
      </c>
      <c r="G150" s="41"/>
      <c r="H150" s="41"/>
      <c r="I150" s="33" t="s">
        <v>34</v>
      </c>
      <c r="J150" s="37" t="str">
        <f>E26</f>
        <v>JIŘÍ KOCIÁN</v>
      </c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0.32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11" customFormat="1" ht="29.28" customHeight="1">
      <c r="A152" s="200"/>
      <c r="B152" s="201"/>
      <c r="C152" s="202" t="s">
        <v>167</v>
      </c>
      <c r="D152" s="203" t="s">
        <v>63</v>
      </c>
      <c r="E152" s="203" t="s">
        <v>59</v>
      </c>
      <c r="F152" s="203" t="s">
        <v>60</v>
      </c>
      <c r="G152" s="203" t="s">
        <v>168</v>
      </c>
      <c r="H152" s="203" t="s">
        <v>169</v>
      </c>
      <c r="I152" s="203" t="s">
        <v>170</v>
      </c>
      <c r="J152" s="204" t="s">
        <v>129</v>
      </c>
      <c r="K152" s="205" t="s">
        <v>171</v>
      </c>
      <c r="L152" s="206"/>
      <c r="M152" s="101" t="s">
        <v>1</v>
      </c>
      <c r="N152" s="102" t="s">
        <v>42</v>
      </c>
      <c r="O152" s="102" t="s">
        <v>172</v>
      </c>
      <c r="P152" s="102" t="s">
        <v>173</v>
      </c>
      <c r="Q152" s="102" t="s">
        <v>174</v>
      </c>
      <c r="R152" s="102" t="s">
        <v>175</v>
      </c>
      <c r="S152" s="102" t="s">
        <v>176</v>
      </c>
      <c r="T152" s="103" t="s">
        <v>177</v>
      </c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</row>
    <row r="153" s="2" customFormat="1" ht="22.8" customHeight="1">
      <c r="A153" s="39"/>
      <c r="B153" s="40"/>
      <c r="C153" s="108" t="s">
        <v>178</v>
      </c>
      <c r="D153" s="41"/>
      <c r="E153" s="41"/>
      <c r="F153" s="41"/>
      <c r="G153" s="41"/>
      <c r="H153" s="41"/>
      <c r="I153" s="41"/>
      <c r="J153" s="207">
        <f>BK153</f>
        <v>0</v>
      </c>
      <c r="K153" s="41"/>
      <c r="L153" s="45"/>
      <c r="M153" s="104"/>
      <c r="N153" s="208"/>
      <c r="O153" s="105"/>
      <c r="P153" s="209">
        <f>P154+P646+P1357</f>
        <v>0</v>
      </c>
      <c r="Q153" s="105"/>
      <c r="R153" s="209">
        <f>R154+R646+R1357</f>
        <v>409.97931717</v>
      </c>
      <c r="S153" s="105"/>
      <c r="T153" s="210">
        <f>T154+T646+T1357</f>
        <v>0.00040075000000000006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77</v>
      </c>
      <c r="AU153" s="18" t="s">
        <v>131</v>
      </c>
      <c r="BK153" s="211">
        <f>BK154+BK646+BK1357</f>
        <v>0</v>
      </c>
    </row>
    <row r="154" s="12" customFormat="1" ht="25.92" customHeight="1">
      <c r="A154" s="12"/>
      <c r="B154" s="212"/>
      <c r="C154" s="213"/>
      <c r="D154" s="214" t="s">
        <v>77</v>
      </c>
      <c r="E154" s="215" t="s">
        <v>179</v>
      </c>
      <c r="F154" s="215" t="s">
        <v>180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P155+P185+P192+P257+P306+P316+P344+P390+P568+P595+P628+P644</f>
        <v>0</v>
      </c>
      <c r="Q154" s="220"/>
      <c r="R154" s="221">
        <f>R155+R185+R192+R257+R306+R316+R344+R390+R568+R595+R628+R644</f>
        <v>387.32598306</v>
      </c>
      <c r="S154" s="220"/>
      <c r="T154" s="222">
        <f>T155+T185+T192+T257+T306+T316+T344+T390+T568+T595+T628+T644</f>
        <v>0.00040075000000000006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77</v>
      </c>
      <c r="AU154" s="224" t="s">
        <v>78</v>
      </c>
      <c r="AY154" s="223" t="s">
        <v>181</v>
      </c>
      <c r="BK154" s="225">
        <f>BK155+BK185+BK192+BK257+BK306+BK316+BK344+BK390+BK568+BK595+BK628+BK644</f>
        <v>0</v>
      </c>
    </row>
    <row r="155" s="12" customFormat="1" ht="22.8" customHeight="1">
      <c r="A155" s="12"/>
      <c r="B155" s="212"/>
      <c r="C155" s="213"/>
      <c r="D155" s="214" t="s">
        <v>77</v>
      </c>
      <c r="E155" s="226" t="s">
        <v>84</v>
      </c>
      <c r="F155" s="226" t="s">
        <v>182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SUM(P156:P184)</f>
        <v>0</v>
      </c>
      <c r="Q155" s="220"/>
      <c r="R155" s="221">
        <f>SUM(R156:R184)</f>
        <v>0</v>
      </c>
      <c r="S155" s="220"/>
      <c r="T155" s="222">
        <f>SUM(T156:T184)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77</v>
      </c>
      <c r="AU155" s="224" t="s">
        <v>84</v>
      </c>
      <c r="AY155" s="223" t="s">
        <v>181</v>
      </c>
      <c r="BK155" s="225">
        <f>SUM(BK156:BK184)</f>
        <v>0</v>
      </c>
    </row>
    <row r="156" s="2" customFormat="1" ht="16.5" customHeight="1">
      <c r="A156" s="39"/>
      <c r="B156" s="40"/>
      <c r="C156" s="228" t="s">
        <v>84</v>
      </c>
      <c r="D156" s="228" t="s">
        <v>183</v>
      </c>
      <c r="E156" s="229" t="s">
        <v>184</v>
      </c>
      <c r="F156" s="230" t="s">
        <v>185</v>
      </c>
      <c r="G156" s="231" t="s">
        <v>186</v>
      </c>
      <c r="H156" s="232">
        <v>300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43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187</v>
      </c>
      <c r="AT156" s="240" t="s">
        <v>183</v>
      </c>
      <c r="AU156" s="240" t="s">
        <v>86</v>
      </c>
      <c r="AY156" s="18" t="s">
        <v>181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84</v>
      </c>
      <c r="BK156" s="241">
        <f>ROUND(I156*H156,2)</f>
        <v>0</v>
      </c>
      <c r="BL156" s="18" t="s">
        <v>187</v>
      </c>
      <c r="BM156" s="240" t="s">
        <v>1962</v>
      </c>
    </row>
    <row r="157" s="13" customFormat="1">
      <c r="A157" s="13"/>
      <c r="B157" s="242"/>
      <c r="C157" s="243"/>
      <c r="D157" s="244" t="s">
        <v>189</v>
      </c>
      <c r="E157" s="245" t="s">
        <v>1</v>
      </c>
      <c r="F157" s="246" t="s">
        <v>1963</v>
      </c>
      <c r="G157" s="243"/>
      <c r="H157" s="247">
        <v>300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189</v>
      </c>
      <c r="AU157" s="253" t="s">
        <v>86</v>
      </c>
      <c r="AV157" s="13" t="s">
        <v>86</v>
      </c>
      <c r="AW157" s="13" t="s">
        <v>33</v>
      </c>
      <c r="AX157" s="13" t="s">
        <v>84</v>
      </c>
      <c r="AY157" s="253" t="s">
        <v>181</v>
      </c>
    </row>
    <row r="158" s="2" customFormat="1" ht="21.75" customHeight="1">
      <c r="A158" s="39"/>
      <c r="B158" s="40"/>
      <c r="C158" s="228" t="s">
        <v>86</v>
      </c>
      <c r="D158" s="228" t="s">
        <v>183</v>
      </c>
      <c r="E158" s="229" t="s">
        <v>191</v>
      </c>
      <c r="F158" s="230" t="s">
        <v>192</v>
      </c>
      <c r="G158" s="231" t="s">
        <v>193</v>
      </c>
      <c r="H158" s="232">
        <v>135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43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187</v>
      </c>
      <c r="AT158" s="240" t="s">
        <v>183</v>
      </c>
      <c r="AU158" s="240" t="s">
        <v>86</v>
      </c>
      <c r="AY158" s="18" t="s">
        <v>181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84</v>
      </c>
      <c r="BK158" s="241">
        <f>ROUND(I158*H158,2)</f>
        <v>0</v>
      </c>
      <c r="BL158" s="18" t="s">
        <v>187</v>
      </c>
      <c r="BM158" s="240" t="s">
        <v>1964</v>
      </c>
    </row>
    <row r="159" s="14" customFormat="1">
      <c r="A159" s="14"/>
      <c r="B159" s="254"/>
      <c r="C159" s="255"/>
      <c r="D159" s="244" t="s">
        <v>189</v>
      </c>
      <c r="E159" s="256" t="s">
        <v>1</v>
      </c>
      <c r="F159" s="257" t="s">
        <v>195</v>
      </c>
      <c r="G159" s="255"/>
      <c r="H159" s="256" t="s">
        <v>1</v>
      </c>
      <c r="I159" s="258"/>
      <c r="J159" s="255"/>
      <c r="K159" s="255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189</v>
      </c>
      <c r="AU159" s="263" t="s">
        <v>86</v>
      </c>
      <c r="AV159" s="14" t="s">
        <v>84</v>
      </c>
      <c r="AW159" s="14" t="s">
        <v>33</v>
      </c>
      <c r="AX159" s="14" t="s">
        <v>78</v>
      </c>
      <c r="AY159" s="263" t="s">
        <v>181</v>
      </c>
    </row>
    <row r="160" s="13" customFormat="1">
      <c r="A160" s="13"/>
      <c r="B160" s="242"/>
      <c r="C160" s="243"/>
      <c r="D160" s="244" t="s">
        <v>189</v>
      </c>
      <c r="E160" s="245" t="s">
        <v>1</v>
      </c>
      <c r="F160" s="246" t="s">
        <v>1965</v>
      </c>
      <c r="G160" s="243"/>
      <c r="H160" s="247">
        <v>135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189</v>
      </c>
      <c r="AU160" s="253" t="s">
        <v>86</v>
      </c>
      <c r="AV160" s="13" t="s">
        <v>86</v>
      </c>
      <c r="AW160" s="13" t="s">
        <v>33</v>
      </c>
      <c r="AX160" s="13" t="s">
        <v>84</v>
      </c>
      <c r="AY160" s="253" t="s">
        <v>181</v>
      </c>
    </row>
    <row r="161" s="2" customFormat="1" ht="21.75" customHeight="1">
      <c r="A161" s="39"/>
      <c r="B161" s="40"/>
      <c r="C161" s="228" t="s">
        <v>197</v>
      </c>
      <c r="D161" s="228" t="s">
        <v>183</v>
      </c>
      <c r="E161" s="229" t="s">
        <v>198</v>
      </c>
      <c r="F161" s="230" t="s">
        <v>199</v>
      </c>
      <c r="G161" s="231" t="s">
        <v>193</v>
      </c>
      <c r="H161" s="232">
        <v>76.596999999999994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43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187</v>
      </c>
      <c r="AT161" s="240" t="s">
        <v>183</v>
      </c>
      <c r="AU161" s="240" t="s">
        <v>86</v>
      </c>
      <c r="AY161" s="18" t="s">
        <v>181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84</v>
      </c>
      <c r="BK161" s="241">
        <f>ROUND(I161*H161,2)</f>
        <v>0</v>
      </c>
      <c r="BL161" s="18" t="s">
        <v>187</v>
      </c>
      <c r="BM161" s="240" t="s">
        <v>1966</v>
      </c>
    </row>
    <row r="162" s="14" customFormat="1">
      <c r="A162" s="14"/>
      <c r="B162" s="254"/>
      <c r="C162" s="255"/>
      <c r="D162" s="244" t="s">
        <v>189</v>
      </c>
      <c r="E162" s="256" t="s">
        <v>1</v>
      </c>
      <c r="F162" s="257" t="s">
        <v>201</v>
      </c>
      <c r="G162" s="255"/>
      <c r="H162" s="256" t="s">
        <v>1</v>
      </c>
      <c r="I162" s="258"/>
      <c r="J162" s="255"/>
      <c r="K162" s="255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189</v>
      </c>
      <c r="AU162" s="263" t="s">
        <v>86</v>
      </c>
      <c r="AV162" s="14" t="s">
        <v>84</v>
      </c>
      <c r="AW162" s="14" t="s">
        <v>33</v>
      </c>
      <c r="AX162" s="14" t="s">
        <v>78</v>
      </c>
      <c r="AY162" s="263" t="s">
        <v>181</v>
      </c>
    </row>
    <row r="163" s="13" customFormat="1">
      <c r="A163" s="13"/>
      <c r="B163" s="242"/>
      <c r="C163" s="243"/>
      <c r="D163" s="244" t="s">
        <v>189</v>
      </c>
      <c r="E163" s="245" t="s">
        <v>1</v>
      </c>
      <c r="F163" s="246" t="s">
        <v>1967</v>
      </c>
      <c r="G163" s="243"/>
      <c r="H163" s="247">
        <v>65.335999999999999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189</v>
      </c>
      <c r="AU163" s="253" t="s">
        <v>86</v>
      </c>
      <c r="AV163" s="13" t="s">
        <v>86</v>
      </c>
      <c r="AW163" s="13" t="s">
        <v>33</v>
      </c>
      <c r="AX163" s="13" t="s">
        <v>78</v>
      </c>
      <c r="AY163" s="253" t="s">
        <v>181</v>
      </c>
    </row>
    <row r="164" s="13" customFormat="1">
      <c r="A164" s="13"/>
      <c r="B164" s="242"/>
      <c r="C164" s="243"/>
      <c r="D164" s="244" t="s">
        <v>189</v>
      </c>
      <c r="E164" s="245" t="s">
        <v>1</v>
      </c>
      <c r="F164" s="246" t="s">
        <v>1968</v>
      </c>
      <c r="G164" s="243"/>
      <c r="H164" s="247">
        <v>0.97099999999999997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189</v>
      </c>
      <c r="AU164" s="253" t="s">
        <v>86</v>
      </c>
      <c r="AV164" s="13" t="s">
        <v>86</v>
      </c>
      <c r="AW164" s="13" t="s">
        <v>33</v>
      </c>
      <c r="AX164" s="13" t="s">
        <v>78</v>
      </c>
      <c r="AY164" s="253" t="s">
        <v>181</v>
      </c>
    </row>
    <row r="165" s="14" customFormat="1">
      <c r="A165" s="14"/>
      <c r="B165" s="254"/>
      <c r="C165" s="255"/>
      <c r="D165" s="244" t="s">
        <v>189</v>
      </c>
      <c r="E165" s="256" t="s">
        <v>1</v>
      </c>
      <c r="F165" s="257" t="s">
        <v>204</v>
      </c>
      <c r="G165" s="255"/>
      <c r="H165" s="256" t="s">
        <v>1</v>
      </c>
      <c r="I165" s="258"/>
      <c r="J165" s="255"/>
      <c r="K165" s="255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189</v>
      </c>
      <c r="AU165" s="263" t="s">
        <v>86</v>
      </c>
      <c r="AV165" s="14" t="s">
        <v>84</v>
      </c>
      <c r="AW165" s="14" t="s">
        <v>33</v>
      </c>
      <c r="AX165" s="14" t="s">
        <v>78</v>
      </c>
      <c r="AY165" s="263" t="s">
        <v>181</v>
      </c>
    </row>
    <row r="166" s="13" customFormat="1">
      <c r="A166" s="13"/>
      <c r="B166" s="242"/>
      <c r="C166" s="243"/>
      <c r="D166" s="244" t="s">
        <v>189</v>
      </c>
      <c r="E166" s="245" t="s">
        <v>1</v>
      </c>
      <c r="F166" s="246" t="s">
        <v>1969</v>
      </c>
      <c r="G166" s="243"/>
      <c r="H166" s="247">
        <v>10.289999999999999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189</v>
      </c>
      <c r="AU166" s="253" t="s">
        <v>86</v>
      </c>
      <c r="AV166" s="13" t="s">
        <v>86</v>
      </c>
      <c r="AW166" s="13" t="s">
        <v>33</v>
      </c>
      <c r="AX166" s="13" t="s">
        <v>78</v>
      </c>
      <c r="AY166" s="253" t="s">
        <v>181</v>
      </c>
    </row>
    <row r="167" s="15" customFormat="1">
      <c r="A167" s="15"/>
      <c r="B167" s="264"/>
      <c r="C167" s="265"/>
      <c r="D167" s="244" t="s">
        <v>189</v>
      </c>
      <c r="E167" s="266" t="s">
        <v>1</v>
      </c>
      <c r="F167" s="267" t="s">
        <v>206</v>
      </c>
      <c r="G167" s="265"/>
      <c r="H167" s="268">
        <v>76.596999999999994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4" t="s">
        <v>189</v>
      </c>
      <c r="AU167" s="274" t="s">
        <v>86</v>
      </c>
      <c r="AV167" s="15" t="s">
        <v>187</v>
      </c>
      <c r="AW167" s="15" t="s">
        <v>33</v>
      </c>
      <c r="AX167" s="15" t="s">
        <v>84</v>
      </c>
      <c r="AY167" s="274" t="s">
        <v>181</v>
      </c>
    </row>
    <row r="168" s="2" customFormat="1" ht="21.75" customHeight="1">
      <c r="A168" s="39"/>
      <c r="B168" s="40"/>
      <c r="C168" s="228" t="s">
        <v>187</v>
      </c>
      <c r="D168" s="228" t="s">
        <v>183</v>
      </c>
      <c r="E168" s="229" t="s">
        <v>207</v>
      </c>
      <c r="F168" s="230" t="s">
        <v>208</v>
      </c>
      <c r="G168" s="231" t="s">
        <v>193</v>
      </c>
      <c r="H168" s="232">
        <v>281.59699999999998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43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187</v>
      </c>
      <c r="AT168" s="240" t="s">
        <v>183</v>
      </c>
      <c r="AU168" s="240" t="s">
        <v>86</v>
      </c>
      <c r="AY168" s="18" t="s">
        <v>181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84</v>
      </c>
      <c r="BK168" s="241">
        <f>ROUND(I168*H168,2)</f>
        <v>0</v>
      </c>
      <c r="BL168" s="18" t="s">
        <v>187</v>
      </c>
      <c r="BM168" s="240" t="s">
        <v>1970</v>
      </c>
    </row>
    <row r="169" s="13" customFormat="1">
      <c r="A169" s="13"/>
      <c r="B169" s="242"/>
      <c r="C169" s="243"/>
      <c r="D169" s="244" t="s">
        <v>189</v>
      </c>
      <c r="E169" s="245" t="s">
        <v>1</v>
      </c>
      <c r="F169" s="246" t="s">
        <v>1971</v>
      </c>
      <c r="G169" s="243"/>
      <c r="H169" s="247">
        <v>15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189</v>
      </c>
      <c r="AU169" s="253" t="s">
        <v>86</v>
      </c>
      <c r="AV169" s="13" t="s">
        <v>86</v>
      </c>
      <c r="AW169" s="13" t="s">
        <v>33</v>
      </c>
      <c r="AX169" s="13" t="s">
        <v>78</v>
      </c>
      <c r="AY169" s="253" t="s">
        <v>181</v>
      </c>
    </row>
    <row r="170" s="13" customFormat="1">
      <c r="A170" s="13"/>
      <c r="B170" s="242"/>
      <c r="C170" s="243"/>
      <c r="D170" s="244" t="s">
        <v>189</v>
      </c>
      <c r="E170" s="245" t="s">
        <v>1</v>
      </c>
      <c r="F170" s="246" t="s">
        <v>1972</v>
      </c>
      <c r="G170" s="243"/>
      <c r="H170" s="247">
        <v>211.59700000000001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189</v>
      </c>
      <c r="AU170" s="253" t="s">
        <v>86</v>
      </c>
      <c r="AV170" s="13" t="s">
        <v>86</v>
      </c>
      <c r="AW170" s="13" t="s">
        <v>33</v>
      </c>
      <c r="AX170" s="13" t="s">
        <v>78</v>
      </c>
      <c r="AY170" s="253" t="s">
        <v>181</v>
      </c>
    </row>
    <row r="171" s="13" customFormat="1">
      <c r="A171" s="13"/>
      <c r="B171" s="242"/>
      <c r="C171" s="243"/>
      <c r="D171" s="244" t="s">
        <v>189</v>
      </c>
      <c r="E171" s="245" t="s">
        <v>1</v>
      </c>
      <c r="F171" s="246" t="s">
        <v>1973</v>
      </c>
      <c r="G171" s="243"/>
      <c r="H171" s="247">
        <v>55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189</v>
      </c>
      <c r="AU171" s="253" t="s">
        <v>86</v>
      </c>
      <c r="AV171" s="13" t="s">
        <v>86</v>
      </c>
      <c r="AW171" s="13" t="s">
        <v>33</v>
      </c>
      <c r="AX171" s="13" t="s">
        <v>78</v>
      </c>
      <c r="AY171" s="253" t="s">
        <v>181</v>
      </c>
    </row>
    <row r="172" s="15" customFormat="1">
      <c r="A172" s="15"/>
      <c r="B172" s="264"/>
      <c r="C172" s="265"/>
      <c r="D172" s="244" t="s">
        <v>189</v>
      </c>
      <c r="E172" s="266" t="s">
        <v>1</v>
      </c>
      <c r="F172" s="267" t="s">
        <v>206</v>
      </c>
      <c r="G172" s="265"/>
      <c r="H172" s="268">
        <v>281.59699999999998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189</v>
      </c>
      <c r="AU172" s="274" t="s">
        <v>86</v>
      </c>
      <c r="AV172" s="15" t="s">
        <v>187</v>
      </c>
      <c r="AW172" s="15" t="s">
        <v>33</v>
      </c>
      <c r="AX172" s="15" t="s">
        <v>84</v>
      </c>
      <c r="AY172" s="274" t="s">
        <v>181</v>
      </c>
    </row>
    <row r="173" s="2" customFormat="1" ht="21.75" customHeight="1">
      <c r="A173" s="39"/>
      <c r="B173" s="40"/>
      <c r="C173" s="228" t="s">
        <v>213</v>
      </c>
      <c r="D173" s="228" t="s">
        <v>183</v>
      </c>
      <c r="E173" s="229" t="s">
        <v>214</v>
      </c>
      <c r="F173" s="230" t="s">
        <v>215</v>
      </c>
      <c r="G173" s="231" t="s">
        <v>193</v>
      </c>
      <c r="H173" s="232">
        <v>156.59700000000001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43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187</v>
      </c>
      <c r="AT173" s="240" t="s">
        <v>183</v>
      </c>
      <c r="AU173" s="240" t="s">
        <v>86</v>
      </c>
      <c r="AY173" s="18" t="s">
        <v>181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84</v>
      </c>
      <c r="BK173" s="241">
        <f>ROUND(I173*H173,2)</f>
        <v>0</v>
      </c>
      <c r="BL173" s="18" t="s">
        <v>187</v>
      </c>
      <c r="BM173" s="240" t="s">
        <v>1974</v>
      </c>
    </row>
    <row r="174" s="13" customFormat="1">
      <c r="A174" s="13"/>
      <c r="B174" s="242"/>
      <c r="C174" s="243"/>
      <c r="D174" s="244" t="s">
        <v>189</v>
      </c>
      <c r="E174" s="245" t="s">
        <v>1</v>
      </c>
      <c r="F174" s="246" t="s">
        <v>1975</v>
      </c>
      <c r="G174" s="243"/>
      <c r="H174" s="247">
        <v>156.59700000000001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189</v>
      </c>
      <c r="AU174" s="253" t="s">
        <v>86</v>
      </c>
      <c r="AV174" s="13" t="s">
        <v>86</v>
      </c>
      <c r="AW174" s="13" t="s">
        <v>33</v>
      </c>
      <c r="AX174" s="13" t="s">
        <v>84</v>
      </c>
      <c r="AY174" s="253" t="s">
        <v>181</v>
      </c>
    </row>
    <row r="175" s="2" customFormat="1" ht="16.5" customHeight="1">
      <c r="A175" s="39"/>
      <c r="B175" s="40"/>
      <c r="C175" s="228" t="s">
        <v>218</v>
      </c>
      <c r="D175" s="228" t="s">
        <v>183</v>
      </c>
      <c r="E175" s="229" t="s">
        <v>219</v>
      </c>
      <c r="F175" s="230" t="s">
        <v>220</v>
      </c>
      <c r="G175" s="231" t="s">
        <v>193</v>
      </c>
      <c r="H175" s="232">
        <v>55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43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187</v>
      </c>
      <c r="AT175" s="240" t="s">
        <v>183</v>
      </c>
      <c r="AU175" s="240" t="s">
        <v>86</v>
      </c>
      <c r="AY175" s="18" t="s">
        <v>181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84</v>
      </c>
      <c r="BK175" s="241">
        <f>ROUND(I175*H175,2)</f>
        <v>0</v>
      </c>
      <c r="BL175" s="18" t="s">
        <v>187</v>
      </c>
      <c r="BM175" s="240" t="s">
        <v>1976</v>
      </c>
    </row>
    <row r="176" s="13" customFormat="1">
      <c r="A176" s="13"/>
      <c r="B176" s="242"/>
      <c r="C176" s="243"/>
      <c r="D176" s="244" t="s">
        <v>189</v>
      </c>
      <c r="E176" s="245" t="s">
        <v>1</v>
      </c>
      <c r="F176" s="246" t="s">
        <v>1977</v>
      </c>
      <c r="G176" s="243"/>
      <c r="H176" s="247">
        <v>55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189</v>
      </c>
      <c r="AU176" s="253" t="s">
        <v>86</v>
      </c>
      <c r="AV176" s="13" t="s">
        <v>86</v>
      </c>
      <c r="AW176" s="13" t="s">
        <v>33</v>
      </c>
      <c r="AX176" s="13" t="s">
        <v>84</v>
      </c>
      <c r="AY176" s="253" t="s">
        <v>181</v>
      </c>
    </row>
    <row r="177" s="2" customFormat="1" ht="16.5" customHeight="1">
      <c r="A177" s="39"/>
      <c r="B177" s="40"/>
      <c r="C177" s="228" t="s">
        <v>223</v>
      </c>
      <c r="D177" s="228" t="s">
        <v>183</v>
      </c>
      <c r="E177" s="229" t="s">
        <v>224</v>
      </c>
      <c r="F177" s="230" t="s">
        <v>225</v>
      </c>
      <c r="G177" s="231" t="s">
        <v>193</v>
      </c>
      <c r="H177" s="232">
        <v>156.59700000000001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43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187</v>
      </c>
      <c r="AT177" s="240" t="s">
        <v>183</v>
      </c>
      <c r="AU177" s="240" t="s">
        <v>86</v>
      </c>
      <c r="AY177" s="18" t="s">
        <v>181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84</v>
      </c>
      <c r="BK177" s="241">
        <f>ROUND(I177*H177,2)</f>
        <v>0</v>
      </c>
      <c r="BL177" s="18" t="s">
        <v>187</v>
      </c>
      <c r="BM177" s="240" t="s">
        <v>1978</v>
      </c>
    </row>
    <row r="178" s="13" customFormat="1">
      <c r="A178" s="13"/>
      <c r="B178" s="242"/>
      <c r="C178" s="243"/>
      <c r="D178" s="244" t="s">
        <v>189</v>
      </c>
      <c r="E178" s="245" t="s">
        <v>1</v>
      </c>
      <c r="F178" s="246" t="s">
        <v>1979</v>
      </c>
      <c r="G178" s="243"/>
      <c r="H178" s="247">
        <v>156.59700000000001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189</v>
      </c>
      <c r="AU178" s="253" t="s">
        <v>86</v>
      </c>
      <c r="AV178" s="13" t="s">
        <v>86</v>
      </c>
      <c r="AW178" s="13" t="s">
        <v>33</v>
      </c>
      <c r="AX178" s="13" t="s">
        <v>84</v>
      </c>
      <c r="AY178" s="253" t="s">
        <v>181</v>
      </c>
    </row>
    <row r="179" s="2" customFormat="1" ht="16.5" customHeight="1">
      <c r="A179" s="39"/>
      <c r="B179" s="40"/>
      <c r="C179" s="228" t="s">
        <v>228</v>
      </c>
      <c r="D179" s="228" t="s">
        <v>183</v>
      </c>
      <c r="E179" s="229" t="s">
        <v>229</v>
      </c>
      <c r="F179" s="230" t="s">
        <v>230</v>
      </c>
      <c r="G179" s="231" t="s">
        <v>186</v>
      </c>
      <c r="H179" s="232">
        <v>300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43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187</v>
      </c>
      <c r="AT179" s="240" t="s">
        <v>183</v>
      </c>
      <c r="AU179" s="240" t="s">
        <v>86</v>
      </c>
      <c r="AY179" s="18" t="s">
        <v>181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84</v>
      </c>
      <c r="BK179" s="241">
        <f>ROUND(I179*H179,2)</f>
        <v>0</v>
      </c>
      <c r="BL179" s="18" t="s">
        <v>187</v>
      </c>
      <c r="BM179" s="240" t="s">
        <v>1980</v>
      </c>
    </row>
    <row r="180" s="13" customFormat="1">
      <c r="A180" s="13"/>
      <c r="B180" s="242"/>
      <c r="C180" s="243"/>
      <c r="D180" s="244" t="s">
        <v>189</v>
      </c>
      <c r="E180" s="245" t="s">
        <v>1</v>
      </c>
      <c r="F180" s="246" t="s">
        <v>1963</v>
      </c>
      <c r="G180" s="243"/>
      <c r="H180" s="247">
        <v>300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189</v>
      </c>
      <c r="AU180" s="253" t="s">
        <v>86</v>
      </c>
      <c r="AV180" s="13" t="s">
        <v>86</v>
      </c>
      <c r="AW180" s="13" t="s">
        <v>33</v>
      </c>
      <c r="AX180" s="13" t="s">
        <v>84</v>
      </c>
      <c r="AY180" s="253" t="s">
        <v>181</v>
      </c>
    </row>
    <row r="181" s="2" customFormat="1" ht="16.5" customHeight="1">
      <c r="A181" s="39"/>
      <c r="B181" s="40"/>
      <c r="C181" s="228" t="s">
        <v>232</v>
      </c>
      <c r="D181" s="228" t="s">
        <v>183</v>
      </c>
      <c r="E181" s="229" t="s">
        <v>233</v>
      </c>
      <c r="F181" s="230" t="s">
        <v>234</v>
      </c>
      <c r="G181" s="231" t="s">
        <v>235</v>
      </c>
      <c r="H181" s="232">
        <v>281.875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43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187</v>
      </c>
      <c r="AT181" s="240" t="s">
        <v>183</v>
      </c>
      <c r="AU181" s="240" t="s">
        <v>86</v>
      </c>
      <c r="AY181" s="18" t="s">
        <v>181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84</v>
      </c>
      <c r="BK181" s="241">
        <f>ROUND(I181*H181,2)</f>
        <v>0</v>
      </c>
      <c r="BL181" s="18" t="s">
        <v>187</v>
      </c>
      <c r="BM181" s="240" t="s">
        <v>1981</v>
      </c>
    </row>
    <row r="182" s="13" customFormat="1">
      <c r="A182" s="13"/>
      <c r="B182" s="242"/>
      <c r="C182" s="243"/>
      <c r="D182" s="244" t="s">
        <v>189</v>
      </c>
      <c r="E182" s="245" t="s">
        <v>1</v>
      </c>
      <c r="F182" s="246" t="s">
        <v>1982</v>
      </c>
      <c r="G182" s="243"/>
      <c r="H182" s="247">
        <v>281.875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189</v>
      </c>
      <c r="AU182" s="253" t="s">
        <v>86</v>
      </c>
      <c r="AV182" s="13" t="s">
        <v>86</v>
      </c>
      <c r="AW182" s="13" t="s">
        <v>33</v>
      </c>
      <c r="AX182" s="13" t="s">
        <v>84</v>
      </c>
      <c r="AY182" s="253" t="s">
        <v>181</v>
      </c>
    </row>
    <row r="183" s="2" customFormat="1" ht="16.5" customHeight="1">
      <c r="A183" s="39"/>
      <c r="B183" s="40"/>
      <c r="C183" s="228" t="s">
        <v>238</v>
      </c>
      <c r="D183" s="228" t="s">
        <v>183</v>
      </c>
      <c r="E183" s="229" t="s">
        <v>239</v>
      </c>
      <c r="F183" s="230" t="s">
        <v>240</v>
      </c>
      <c r="G183" s="231" t="s">
        <v>193</v>
      </c>
      <c r="H183" s="232">
        <v>55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43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187</v>
      </c>
      <c r="AT183" s="240" t="s">
        <v>183</v>
      </c>
      <c r="AU183" s="240" t="s">
        <v>86</v>
      </c>
      <c r="AY183" s="18" t="s">
        <v>181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84</v>
      </c>
      <c r="BK183" s="241">
        <f>ROUND(I183*H183,2)</f>
        <v>0</v>
      </c>
      <c r="BL183" s="18" t="s">
        <v>187</v>
      </c>
      <c r="BM183" s="240" t="s">
        <v>1983</v>
      </c>
    </row>
    <row r="184" s="13" customFormat="1">
      <c r="A184" s="13"/>
      <c r="B184" s="242"/>
      <c r="C184" s="243"/>
      <c r="D184" s="244" t="s">
        <v>189</v>
      </c>
      <c r="E184" s="245" t="s">
        <v>1</v>
      </c>
      <c r="F184" s="246" t="s">
        <v>1984</v>
      </c>
      <c r="G184" s="243"/>
      <c r="H184" s="247">
        <v>55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189</v>
      </c>
      <c r="AU184" s="253" t="s">
        <v>86</v>
      </c>
      <c r="AV184" s="13" t="s">
        <v>86</v>
      </c>
      <c r="AW184" s="13" t="s">
        <v>33</v>
      </c>
      <c r="AX184" s="13" t="s">
        <v>84</v>
      </c>
      <c r="AY184" s="253" t="s">
        <v>181</v>
      </c>
    </row>
    <row r="185" s="12" customFormat="1" ht="22.8" customHeight="1">
      <c r="A185" s="12"/>
      <c r="B185" s="212"/>
      <c r="C185" s="213"/>
      <c r="D185" s="214" t="s">
        <v>77</v>
      </c>
      <c r="E185" s="226" t="s">
        <v>7</v>
      </c>
      <c r="F185" s="226" t="s">
        <v>243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SUM(P186:P191)</f>
        <v>0</v>
      </c>
      <c r="Q185" s="220"/>
      <c r="R185" s="221">
        <f>SUM(R186:R191)</f>
        <v>0.051667299999999999</v>
      </c>
      <c r="S185" s="220"/>
      <c r="T185" s="222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84</v>
      </c>
      <c r="AT185" s="224" t="s">
        <v>77</v>
      </c>
      <c r="AU185" s="224" t="s">
        <v>84</v>
      </c>
      <c r="AY185" s="223" t="s">
        <v>181</v>
      </c>
      <c r="BK185" s="225">
        <f>SUM(BK186:BK191)</f>
        <v>0</v>
      </c>
    </row>
    <row r="186" s="2" customFormat="1" ht="24.15" customHeight="1">
      <c r="A186" s="39"/>
      <c r="B186" s="40"/>
      <c r="C186" s="228" t="s">
        <v>244</v>
      </c>
      <c r="D186" s="228" t="s">
        <v>183</v>
      </c>
      <c r="E186" s="229" t="s">
        <v>245</v>
      </c>
      <c r="F186" s="230" t="s">
        <v>246</v>
      </c>
      <c r="G186" s="231" t="s">
        <v>247</v>
      </c>
      <c r="H186" s="232">
        <v>25.449999999999999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43</v>
      </c>
      <c r="O186" s="92"/>
      <c r="P186" s="238">
        <f>O186*H186</f>
        <v>0</v>
      </c>
      <c r="Q186" s="238">
        <v>0.00034000000000000002</v>
      </c>
      <c r="R186" s="238">
        <f>Q186*H186</f>
        <v>0.008653000000000001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187</v>
      </c>
      <c r="AT186" s="240" t="s">
        <v>183</v>
      </c>
      <c r="AU186" s="240" t="s">
        <v>86</v>
      </c>
      <c r="AY186" s="18" t="s">
        <v>181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84</v>
      </c>
      <c r="BK186" s="241">
        <f>ROUND(I186*H186,2)</f>
        <v>0</v>
      </c>
      <c r="BL186" s="18" t="s">
        <v>187</v>
      </c>
      <c r="BM186" s="240" t="s">
        <v>1985</v>
      </c>
    </row>
    <row r="187" s="13" customFormat="1">
      <c r="A187" s="13"/>
      <c r="B187" s="242"/>
      <c r="C187" s="243"/>
      <c r="D187" s="244" t="s">
        <v>189</v>
      </c>
      <c r="E187" s="245" t="s">
        <v>1</v>
      </c>
      <c r="F187" s="246" t="s">
        <v>1986</v>
      </c>
      <c r="G187" s="243"/>
      <c r="H187" s="247">
        <v>25.449999999999999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189</v>
      </c>
      <c r="AU187" s="253" t="s">
        <v>86</v>
      </c>
      <c r="AV187" s="13" t="s">
        <v>86</v>
      </c>
      <c r="AW187" s="13" t="s">
        <v>33</v>
      </c>
      <c r="AX187" s="13" t="s">
        <v>84</v>
      </c>
      <c r="AY187" s="253" t="s">
        <v>181</v>
      </c>
    </row>
    <row r="188" s="2" customFormat="1" ht="24.15" customHeight="1">
      <c r="A188" s="39"/>
      <c r="B188" s="40"/>
      <c r="C188" s="228" t="s">
        <v>8</v>
      </c>
      <c r="D188" s="228" t="s">
        <v>183</v>
      </c>
      <c r="E188" s="229" t="s">
        <v>250</v>
      </c>
      <c r="F188" s="230" t="s">
        <v>251</v>
      </c>
      <c r="G188" s="231" t="s">
        <v>247</v>
      </c>
      <c r="H188" s="232">
        <v>15.09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43</v>
      </c>
      <c r="O188" s="92"/>
      <c r="P188" s="238">
        <f>O188*H188</f>
        <v>0</v>
      </c>
      <c r="Q188" s="238">
        <v>0.0022699999999999999</v>
      </c>
      <c r="R188" s="238">
        <f>Q188*H188</f>
        <v>0.034254299999999994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187</v>
      </c>
      <c r="AT188" s="240" t="s">
        <v>183</v>
      </c>
      <c r="AU188" s="240" t="s">
        <v>86</v>
      </c>
      <c r="AY188" s="18" t="s">
        <v>181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84</v>
      </c>
      <c r="BK188" s="241">
        <f>ROUND(I188*H188,2)</f>
        <v>0</v>
      </c>
      <c r="BL188" s="18" t="s">
        <v>187</v>
      </c>
      <c r="BM188" s="240" t="s">
        <v>1987</v>
      </c>
    </row>
    <row r="189" s="13" customFormat="1">
      <c r="A189" s="13"/>
      <c r="B189" s="242"/>
      <c r="C189" s="243"/>
      <c r="D189" s="244" t="s">
        <v>189</v>
      </c>
      <c r="E189" s="245" t="s">
        <v>1</v>
      </c>
      <c r="F189" s="246" t="s">
        <v>1988</v>
      </c>
      <c r="G189" s="243"/>
      <c r="H189" s="247">
        <v>15.09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189</v>
      </c>
      <c r="AU189" s="253" t="s">
        <v>86</v>
      </c>
      <c r="AV189" s="13" t="s">
        <v>86</v>
      </c>
      <c r="AW189" s="13" t="s">
        <v>33</v>
      </c>
      <c r="AX189" s="13" t="s">
        <v>84</v>
      </c>
      <c r="AY189" s="253" t="s">
        <v>181</v>
      </c>
    </row>
    <row r="190" s="2" customFormat="1" ht="16.5" customHeight="1">
      <c r="A190" s="39"/>
      <c r="B190" s="40"/>
      <c r="C190" s="228" t="s">
        <v>254</v>
      </c>
      <c r="D190" s="228" t="s">
        <v>183</v>
      </c>
      <c r="E190" s="229" t="s">
        <v>255</v>
      </c>
      <c r="F190" s="230" t="s">
        <v>256</v>
      </c>
      <c r="G190" s="231" t="s">
        <v>247</v>
      </c>
      <c r="H190" s="232">
        <v>4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43</v>
      </c>
      <c r="O190" s="92"/>
      <c r="P190" s="238">
        <f>O190*H190</f>
        <v>0</v>
      </c>
      <c r="Q190" s="238">
        <v>0.0021900000000000001</v>
      </c>
      <c r="R190" s="238">
        <f>Q190*H190</f>
        <v>0.0087600000000000004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187</v>
      </c>
      <c r="AT190" s="240" t="s">
        <v>183</v>
      </c>
      <c r="AU190" s="240" t="s">
        <v>86</v>
      </c>
      <c r="AY190" s="18" t="s">
        <v>181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84</v>
      </c>
      <c r="BK190" s="241">
        <f>ROUND(I190*H190,2)</f>
        <v>0</v>
      </c>
      <c r="BL190" s="18" t="s">
        <v>187</v>
      </c>
      <c r="BM190" s="240" t="s">
        <v>1989</v>
      </c>
    </row>
    <row r="191" s="13" customFormat="1">
      <c r="A191" s="13"/>
      <c r="B191" s="242"/>
      <c r="C191" s="243"/>
      <c r="D191" s="244" t="s">
        <v>189</v>
      </c>
      <c r="E191" s="245" t="s">
        <v>1</v>
      </c>
      <c r="F191" s="246" t="s">
        <v>1990</v>
      </c>
      <c r="G191" s="243"/>
      <c r="H191" s="247">
        <v>4</v>
      </c>
      <c r="I191" s="248"/>
      <c r="J191" s="243"/>
      <c r="K191" s="243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189</v>
      </c>
      <c r="AU191" s="253" t="s">
        <v>86</v>
      </c>
      <c r="AV191" s="13" t="s">
        <v>86</v>
      </c>
      <c r="AW191" s="13" t="s">
        <v>33</v>
      </c>
      <c r="AX191" s="13" t="s">
        <v>84</v>
      </c>
      <c r="AY191" s="253" t="s">
        <v>181</v>
      </c>
    </row>
    <row r="192" s="12" customFormat="1" ht="22.8" customHeight="1">
      <c r="A192" s="12"/>
      <c r="B192" s="212"/>
      <c r="C192" s="213"/>
      <c r="D192" s="214" t="s">
        <v>77</v>
      </c>
      <c r="E192" s="226" t="s">
        <v>259</v>
      </c>
      <c r="F192" s="226" t="s">
        <v>260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SUM(P193:P256)</f>
        <v>0</v>
      </c>
      <c r="Q192" s="220"/>
      <c r="R192" s="221">
        <f>SUM(R193:R256)</f>
        <v>182.55009318999998</v>
      </c>
      <c r="S192" s="220"/>
      <c r="T192" s="222">
        <f>SUM(T193:T256)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84</v>
      </c>
      <c r="AT192" s="224" t="s">
        <v>77</v>
      </c>
      <c r="AU192" s="224" t="s">
        <v>84</v>
      </c>
      <c r="AY192" s="223" t="s">
        <v>181</v>
      </c>
      <c r="BK192" s="225">
        <f>SUM(BK193:BK256)</f>
        <v>0</v>
      </c>
    </row>
    <row r="193" s="2" customFormat="1" ht="16.5" customHeight="1">
      <c r="A193" s="39"/>
      <c r="B193" s="40"/>
      <c r="C193" s="228" t="s">
        <v>261</v>
      </c>
      <c r="D193" s="228" t="s">
        <v>183</v>
      </c>
      <c r="E193" s="229" t="s">
        <v>262</v>
      </c>
      <c r="F193" s="230" t="s">
        <v>263</v>
      </c>
      <c r="G193" s="231" t="s">
        <v>193</v>
      </c>
      <c r="H193" s="232">
        <v>27.748000000000001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43</v>
      </c>
      <c r="O193" s="92"/>
      <c r="P193" s="238">
        <f>O193*H193</f>
        <v>0</v>
      </c>
      <c r="Q193" s="238">
        <v>2.1600000000000001</v>
      </c>
      <c r="R193" s="238">
        <f>Q193*H193</f>
        <v>59.935680000000005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187</v>
      </c>
      <c r="AT193" s="240" t="s">
        <v>183</v>
      </c>
      <c r="AU193" s="240" t="s">
        <v>86</v>
      </c>
      <c r="AY193" s="18" t="s">
        <v>181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84</v>
      </c>
      <c r="BK193" s="241">
        <f>ROUND(I193*H193,2)</f>
        <v>0</v>
      </c>
      <c r="BL193" s="18" t="s">
        <v>187</v>
      </c>
      <c r="BM193" s="240" t="s">
        <v>1991</v>
      </c>
    </row>
    <row r="194" s="14" customFormat="1">
      <c r="A194" s="14"/>
      <c r="B194" s="254"/>
      <c r="C194" s="255"/>
      <c r="D194" s="244" t="s">
        <v>189</v>
      </c>
      <c r="E194" s="256" t="s">
        <v>1</v>
      </c>
      <c r="F194" s="257" t="s">
        <v>265</v>
      </c>
      <c r="G194" s="255"/>
      <c r="H194" s="256" t="s">
        <v>1</v>
      </c>
      <c r="I194" s="258"/>
      <c r="J194" s="255"/>
      <c r="K194" s="255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189</v>
      </c>
      <c r="AU194" s="263" t="s">
        <v>86</v>
      </c>
      <c r="AV194" s="14" t="s">
        <v>84</v>
      </c>
      <c r="AW194" s="14" t="s">
        <v>33</v>
      </c>
      <c r="AX194" s="14" t="s">
        <v>78</v>
      </c>
      <c r="AY194" s="263" t="s">
        <v>181</v>
      </c>
    </row>
    <row r="195" s="14" customFormat="1">
      <c r="A195" s="14"/>
      <c r="B195" s="254"/>
      <c r="C195" s="255"/>
      <c r="D195" s="244" t="s">
        <v>189</v>
      </c>
      <c r="E195" s="256" t="s">
        <v>1</v>
      </c>
      <c r="F195" s="257" t="s">
        <v>266</v>
      </c>
      <c r="G195" s="255"/>
      <c r="H195" s="256" t="s">
        <v>1</v>
      </c>
      <c r="I195" s="258"/>
      <c r="J195" s="255"/>
      <c r="K195" s="255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189</v>
      </c>
      <c r="AU195" s="263" t="s">
        <v>86</v>
      </c>
      <c r="AV195" s="14" t="s">
        <v>84</v>
      </c>
      <c r="AW195" s="14" t="s">
        <v>33</v>
      </c>
      <c r="AX195" s="14" t="s">
        <v>78</v>
      </c>
      <c r="AY195" s="263" t="s">
        <v>181</v>
      </c>
    </row>
    <row r="196" s="13" customFormat="1">
      <c r="A196" s="13"/>
      <c r="B196" s="242"/>
      <c r="C196" s="243"/>
      <c r="D196" s="244" t="s">
        <v>189</v>
      </c>
      <c r="E196" s="245" t="s">
        <v>1</v>
      </c>
      <c r="F196" s="246" t="s">
        <v>1992</v>
      </c>
      <c r="G196" s="243"/>
      <c r="H196" s="247">
        <v>15.51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189</v>
      </c>
      <c r="AU196" s="253" t="s">
        <v>86</v>
      </c>
      <c r="AV196" s="13" t="s">
        <v>86</v>
      </c>
      <c r="AW196" s="13" t="s">
        <v>33</v>
      </c>
      <c r="AX196" s="13" t="s">
        <v>78</v>
      </c>
      <c r="AY196" s="253" t="s">
        <v>181</v>
      </c>
    </row>
    <row r="197" s="13" customFormat="1">
      <c r="A197" s="13"/>
      <c r="B197" s="242"/>
      <c r="C197" s="243"/>
      <c r="D197" s="244" t="s">
        <v>189</v>
      </c>
      <c r="E197" s="245" t="s">
        <v>1</v>
      </c>
      <c r="F197" s="246" t="s">
        <v>1993</v>
      </c>
      <c r="G197" s="243"/>
      <c r="H197" s="247">
        <v>12.238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189</v>
      </c>
      <c r="AU197" s="253" t="s">
        <v>86</v>
      </c>
      <c r="AV197" s="13" t="s">
        <v>86</v>
      </c>
      <c r="AW197" s="13" t="s">
        <v>33</v>
      </c>
      <c r="AX197" s="13" t="s">
        <v>78</v>
      </c>
      <c r="AY197" s="253" t="s">
        <v>181</v>
      </c>
    </row>
    <row r="198" s="15" customFormat="1">
      <c r="A198" s="15"/>
      <c r="B198" s="264"/>
      <c r="C198" s="265"/>
      <c r="D198" s="244" t="s">
        <v>189</v>
      </c>
      <c r="E198" s="266" t="s">
        <v>1</v>
      </c>
      <c r="F198" s="267" t="s">
        <v>206</v>
      </c>
      <c r="G198" s="265"/>
      <c r="H198" s="268">
        <v>27.748000000000001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189</v>
      </c>
      <c r="AU198" s="274" t="s">
        <v>86</v>
      </c>
      <c r="AV198" s="15" t="s">
        <v>187</v>
      </c>
      <c r="AW198" s="15" t="s">
        <v>33</v>
      </c>
      <c r="AX198" s="15" t="s">
        <v>84</v>
      </c>
      <c r="AY198" s="274" t="s">
        <v>181</v>
      </c>
    </row>
    <row r="199" s="2" customFormat="1" ht="16.5" customHeight="1">
      <c r="A199" s="39"/>
      <c r="B199" s="40"/>
      <c r="C199" s="228" t="s">
        <v>268</v>
      </c>
      <c r="D199" s="228" t="s">
        <v>183</v>
      </c>
      <c r="E199" s="229" t="s">
        <v>269</v>
      </c>
      <c r="F199" s="230" t="s">
        <v>270</v>
      </c>
      <c r="G199" s="231" t="s">
        <v>193</v>
      </c>
      <c r="H199" s="232">
        <v>4.891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43</v>
      </c>
      <c r="O199" s="92"/>
      <c r="P199" s="238">
        <f>O199*H199</f>
        <v>0</v>
      </c>
      <c r="Q199" s="238">
        <v>2.3010199999999998</v>
      </c>
      <c r="R199" s="238">
        <f>Q199*H199</f>
        <v>11.254288819999999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187</v>
      </c>
      <c r="AT199" s="240" t="s">
        <v>183</v>
      </c>
      <c r="AU199" s="240" t="s">
        <v>86</v>
      </c>
      <c r="AY199" s="18" t="s">
        <v>181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84</v>
      </c>
      <c r="BK199" s="241">
        <f>ROUND(I199*H199,2)</f>
        <v>0</v>
      </c>
      <c r="BL199" s="18" t="s">
        <v>187</v>
      </c>
      <c r="BM199" s="240" t="s">
        <v>1994</v>
      </c>
    </row>
    <row r="200" s="14" customFormat="1">
      <c r="A200" s="14"/>
      <c r="B200" s="254"/>
      <c r="C200" s="255"/>
      <c r="D200" s="244" t="s">
        <v>189</v>
      </c>
      <c r="E200" s="256" t="s">
        <v>1</v>
      </c>
      <c r="F200" s="257" t="s">
        <v>272</v>
      </c>
      <c r="G200" s="255"/>
      <c r="H200" s="256" t="s">
        <v>1</v>
      </c>
      <c r="I200" s="258"/>
      <c r="J200" s="255"/>
      <c r="K200" s="255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189</v>
      </c>
      <c r="AU200" s="263" t="s">
        <v>86</v>
      </c>
      <c r="AV200" s="14" t="s">
        <v>84</v>
      </c>
      <c r="AW200" s="14" t="s">
        <v>33</v>
      </c>
      <c r="AX200" s="14" t="s">
        <v>78</v>
      </c>
      <c r="AY200" s="263" t="s">
        <v>181</v>
      </c>
    </row>
    <row r="201" s="13" customFormat="1">
      <c r="A201" s="13"/>
      <c r="B201" s="242"/>
      <c r="C201" s="243"/>
      <c r="D201" s="244" t="s">
        <v>189</v>
      </c>
      <c r="E201" s="245" t="s">
        <v>1</v>
      </c>
      <c r="F201" s="246" t="s">
        <v>1995</v>
      </c>
      <c r="G201" s="243"/>
      <c r="H201" s="247">
        <v>4.4539999999999997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189</v>
      </c>
      <c r="AU201" s="253" t="s">
        <v>86</v>
      </c>
      <c r="AV201" s="13" t="s">
        <v>86</v>
      </c>
      <c r="AW201" s="13" t="s">
        <v>33</v>
      </c>
      <c r="AX201" s="13" t="s">
        <v>78</v>
      </c>
      <c r="AY201" s="253" t="s">
        <v>181</v>
      </c>
    </row>
    <row r="202" s="13" customFormat="1">
      <c r="A202" s="13"/>
      <c r="B202" s="242"/>
      <c r="C202" s="243"/>
      <c r="D202" s="244" t="s">
        <v>189</v>
      </c>
      <c r="E202" s="245" t="s">
        <v>1</v>
      </c>
      <c r="F202" s="246" t="s">
        <v>1996</v>
      </c>
      <c r="G202" s="243"/>
      <c r="H202" s="247">
        <v>0.094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189</v>
      </c>
      <c r="AU202" s="253" t="s">
        <v>86</v>
      </c>
      <c r="AV202" s="13" t="s">
        <v>86</v>
      </c>
      <c r="AW202" s="13" t="s">
        <v>33</v>
      </c>
      <c r="AX202" s="13" t="s">
        <v>78</v>
      </c>
      <c r="AY202" s="253" t="s">
        <v>181</v>
      </c>
    </row>
    <row r="203" s="14" customFormat="1">
      <c r="A203" s="14"/>
      <c r="B203" s="254"/>
      <c r="C203" s="255"/>
      <c r="D203" s="244" t="s">
        <v>189</v>
      </c>
      <c r="E203" s="256" t="s">
        <v>1</v>
      </c>
      <c r="F203" s="257" t="s">
        <v>276</v>
      </c>
      <c r="G203" s="255"/>
      <c r="H203" s="256" t="s">
        <v>1</v>
      </c>
      <c r="I203" s="258"/>
      <c r="J203" s="255"/>
      <c r="K203" s="255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189</v>
      </c>
      <c r="AU203" s="263" t="s">
        <v>86</v>
      </c>
      <c r="AV203" s="14" t="s">
        <v>84</v>
      </c>
      <c r="AW203" s="14" t="s">
        <v>33</v>
      </c>
      <c r="AX203" s="14" t="s">
        <v>78</v>
      </c>
      <c r="AY203" s="263" t="s">
        <v>181</v>
      </c>
    </row>
    <row r="204" s="13" customFormat="1">
      <c r="A204" s="13"/>
      <c r="B204" s="242"/>
      <c r="C204" s="243"/>
      <c r="D204" s="244" t="s">
        <v>189</v>
      </c>
      <c r="E204" s="245" t="s">
        <v>1</v>
      </c>
      <c r="F204" s="246" t="s">
        <v>1997</v>
      </c>
      <c r="G204" s="243"/>
      <c r="H204" s="247">
        <v>0.34300000000000003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189</v>
      </c>
      <c r="AU204" s="253" t="s">
        <v>86</v>
      </c>
      <c r="AV204" s="13" t="s">
        <v>86</v>
      </c>
      <c r="AW204" s="13" t="s">
        <v>33</v>
      </c>
      <c r="AX204" s="13" t="s">
        <v>78</v>
      </c>
      <c r="AY204" s="253" t="s">
        <v>181</v>
      </c>
    </row>
    <row r="205" s="15" customFormat="1">
      <c r="A205" s="15"/>
      <c r="B205" s="264"/>
      <c r="C205" s="265"/>
      <c r="D205" s="244" t="s">
        <v>189</v>
      </c>
      <c r="E205" s="266" t="s">
        <v>1</v>
      </c>
      <c r="F205" s="267" t="s">
        <v>206</v>
      </c>
      <c r="G205" s="265"/>
      <c r="H205" s="268">
        <v>4.891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189</v>
      </c>
      <c r="AU205" s="274" t="s">
        <v>86</v>
      </c>
      <c r="AV205" s="15" t="s">
        <v>187</v>
      </c>
      <c r="AW205" s="15" t="s">
        <v>33</v>
      </c>
      <c r="AX205" s="15" t="s">
        <v>84</v>
      </c>
      <c r="AY205" s="274" t="s">
        <v>181</v>
      </c>
    </row>
    <row r="206" s="2" customFormat="1" ht="16.5" customHeight="1">
      <c r="A206" s="39"/>
      <c r="B206" s="40"/>
      <c r="C206" s="228" t="s">
        <v>278</v>
      </c>
      <c r="D206" s="228" t="s">
        <v>183</v>
      </c>
      <c r="E206" s="229" t="s">
        <v>279</v>
      </c>
      <c r="F206" s="230" t="s">
        <v>280</v>
      </c>
      <c r="G206" s="231" t="s">
        <v>193</v>
      </c>
      <c r="H206" s="232">
        <v>19.050000000000001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43</v>
      </c>
      <c r="O206" s="92"/>
      <c r="P206" s="238">
        <f>O206*H206</f>
        <v>0</v>
      </c>
      <c r="Q206" s="238">
        <v>2.5018699999999998</v>
      </c>
      <c r="R206" s="238">
        <f>Q206*H206</f>
        <v>47.6606235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187</v>
      </c>
      <c r="AT206" s="240" t="s">
        <v>183</v>
      </c>
      <c r="AU206" s="240" t="s">
        <v>86</v>
      </c>
      <c r="AY206" s="18" t="s">
        <v>181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84</v>
      </c>
      <c r="BK206" s="241">
        <f>ROUND(I206*H206,2)</f>
        <v>0</v>
      </c>
      <c r="BL206" s="18" t="s">
        <v>187</v>
      </c>
      <c r="BM206" s="240" t="s">
        <v>1998</v>
      </c>
    </row>
    <row r="207" s="14" customFormat="1">
      <c r="A207" s="14"/>
      <c r="B207" s="254"/>
      <c r="C207" s="255"/>
      <c r="D207" s="244" t="s">
        <v>189</v>
      </c>
      <c r="E207" s="256" t="s">
        <v>1</v>
      </c>
      <c r="F207" s="257" t="s">
        <v>265</v>
      </c>
      <c r="G207" s="255"/>
      <c r="H207" s="256" t="s">
        <v>1</v>
      </c>
      <c r="I207" s="258"/>
      <c r="J207" s="255"/>
      <c r="K207" s="255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189</v>
      </c>
      <c r="AU207" s="263" t="s">
        <v>86</v>
      </c>
      <c r="AV207" s="14" t="s">
        <v>84</v>
      </c>
      <c r="AW207" s="14" t="s">
        <v>33</v>
      </c>
      <c r="AX207" s="14" t="s">
        <v>78</v>
      </c>
      <c r="AY207" s="263" t="s">
        <v>181</v>
      </c>
    </row>
    <row r="208" s="14" customFormat="1">
      <c r="A208" s="14"/>
      <c r="B208" s="254"/>
      <c r="C208" s="255"/>
      <c r="D208" s="244" t="s">
        <v>189</v>
      </c>
      <c r="E208" s="256" t="s">
        <v>1</v>
      </c>
      <c r="F208" s="257" t="s">
        <v>282</v>
      </c>
      <c r="G208" s="255"/>
      <c r="H208" s="256" t="s">
        <v>1</v>
      </c>
      <c r="I208" s="258"/>
      <c r="J208" s="255"/>
      <c r="K208" s="255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189</v>
      </c>
      <c r="AU208" s="263" t="s">
        <v>86</v>
      </c>
      <c r="AV208" s="14" t="s">
        <v>84</v>
      </c>
      <c r="AW208" s="14" t="s">
        <v>33</v>
      </c>
      <c r="AX208" s="14" t="s">
        <v>78</v>
      </c>
      <c r="AY208" s="263" t="s">
        <v>181</v>
      </c>
    </row>
    <row r="209" s="13" customFormat="1">
      <c r="A209" s="13"/>
      <c r="B209" s="242"/>
      <c r="C209" s="243"/>
      <c r="D209" s="244" t="s">
        <v>189</v>
      </c>
      <c r="E209" s="245" t="s">
        <v>1</v>
      </c>
      <c r="F209" s="246" t="s">
        <v>1999</v>
      </c>
      <c r="G209" s="243"/>
      <c r="H209" s="247">
        <v>19.050000000000001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189</v>
      </c>
      <c r="AU209" s="253" t="s">
        <v>86</v>
      </c>
      <c r="AV209" s="13" t="s">
        <v>86</v>
      </c>
      <c r="AW209" s="13" t="s">
        <v>33</v>
      </c>
      <c r="AX209" s="13" t="s">
        <v>84</v>
      </c>
      <c r="AY209" s="253" t="s">
        <v>181</v>
      </c>
    </row>
    <row r="210" s="2" customFormat="1" ht="16.5" customHeight="1">
      <c r="A210" s="39"/>
      <c r="B210" s="40"/>
      <c r="C210" s="228" t="s">
        <v>284</v>
      </c>
      <c r="D210" s="228" t="s">
        <v>183</v>
      </c>
      <c r="E210" s="229" t="s">
        <v>285</v>
      </c>
      <c r="F210" s="230" t="s">
        <v>286</v>
      </c>
      <c r="G210" s="231" t="s">
        <v>186</v>
      </c>
      <c r="H210" s="232">
        <v>7.8300000000000001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43</v>
      </c>
      <c r="O210" s="92"/>
      <c r="P210" s="238">
        <f>O210*H210</f>
        <v>0</v>
      </c>
      <c r="Q210" s="238">
        <v>0.0029399999999999999</v>
      </c>
      <c r="R210" s="238">
        <f>Q210*H210</f>
        <v>0.023020200000000001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187</v>
      </c>
      <c r="AT210" s="240" t="s">
        <v>183</v>
      </c>
      <c r="AU210" s="240" t="s">
        <v>86</v>
      </c>
      <c r="AY210" s="18" t="s">
        <v>181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84</v>
      </c>
      <c r="BK210" s="241">
        <f>ROUND(I210*H210,2)</f>
        <v>0</v>
      </c>
      <c r="BL210" s="18" t="s">
        <v>187</v>
      </c>
      <c r="BM210" s="240" t="s">
        <v>2000</v>
      </c>
    </row>
    <row r="211" s="14" customFormat="1">
      <c r="A211" s="14"/>
      <c r="B211" s="254"/>
      <c r="C211" s="255"/>
      <c r="D211" s="244" t="s">
        <v>189</v>
      </c>
      <c r="E211" s="256" t="s">
        <v>1</v>
      </c>
      <c r="F211" s="257" t="s">
        <v>265</v>
      </c>
      <c r="G211" s="255"/>
      <c r="H211" s="256" t="s">
        <v>1</v>
      </c>
      <c r="I211" s="258"/>
      <c r="J211" s="255"/>
      <c r="K211" s="255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189</v>
      </c>
      <c r="AU211" s="263" t="s">
        <v>86</v>
      </c>
      <c r="AV211" s="14" t="s">
        <v>84</v>
      </c>
      <c r="AW211" s="14" t="s">
        <v>33</v>
      </c>
      <c r="AX211" s="14" t="s">
        <v>78</v>
      </c>
      <c r="AY211" s="263" t="s">
        <v>181</v>
      </c>
    </row>
    <row r="212" s="14" customFormat="1">
      <c r="A212" s="14"/>
      <c r="B212" s="254"/>
      <c r="C212" s="255"/>
      <c r="D212" s="244" t="s">
        <v>189</v>
      </c>
      <c r="E212" s="256" t="s">
        <v>1</v>
      </c>
      <c r="F212" s="257" t="s">
        <v>282</v>
      </c>
      <c r="G212" s="255"/>
      <c r="H212" s="256" t="s">
        <v>1</v>
      </c>
      <c r="I212" s="258"/>
      <c r="J212" s="255"/>
      <c r="K212" s="255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189</v>
      </c>
      <c r="AU212" s="263" t="s">
        <v>86</v>
      </c>
      <c r="AV212" s="14" t="s">
        <v>84</v>
      </c>
      <c r="AW212" s="14" t="s">
        <v>33</v>
      </c>
      <c r="AX212" s="14" t="s">
        <v>78</v>
      </c>
      <c r="AY212" s="263" t="s">
        <v>181</v>
      </c>
    </row>
    <row r="213" s="13" customFormat="1">
      <c r="A213" s="13"/>
      <c r="B213" s="242"/>
      <c r="C213" s="243"/>
      <c r="D213" s="244" t="s">
        <v>189</v>
      </c>
      <c r="E213" s="245" t="s">
        <v>1</v>
      </c>
      <c r="F213" s="246" t="s">
        <v>2001</v>
      </c>
      <c r="G213" s="243"/>
      <c r="H213" s="247">
        <v>7.8300000000000001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189</v>
      </c>
      <c r="AU213" s="253" t="s">
        <v>86</v>
      </c>
      <c r="AV213" s="13" t="s">
        <v>86</v>
      </c>
      <c r="AW213" s="13" t="s">
        <v>33</v>
      </c>
      <c r="AX213" s="13" t="s">
        <v>84</v>
      </c>
      <c r="AY213" s="253" t="s">
        <v>181</v>
      </c>
    </row>
    <row r="214" s="2" customFormat="1" ht="16.5" customHeight="1">
      <c r="A214" s="39"/>
      <c r="B214" s="40"/>
      <c r="C214" s="228" t="s">
        <v>289</v>
      </c>
      <c r="D214" s="228" t="s">
        <v>183</v>
      </c>
      <c r="E214" s="229" t="s">
        <v>290</v>
      </c>
      <c r="F214" s="230" t="s">
        <v>291</v>
      </c>
      <c r="G214" s="231" t="s">
        <v>186</v>
      </c>
      <c r="H214" s="232">
        <v>7.8300000000000001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43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187</v>
      </c>
      <c r="AT214" s="240" t="s">
        <v>183</v>
      </c>
      <c r="AU214" s="240" t="s">
        <v>86</v>
      </c>
      <c r="AY214" s="18" t="s">
        <v>181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84</v>
      </c>
      <c r="BK214" s="241">
        <f>ROUND(I214*H214,2)</f>
        <v>0</v>
      </c>
      <c r="BL214" s="18" t="s">
        <v>187</v>
      </c>
      <c r="BM214" s="240" t="s">
        <v>2002</v>
      </c>
    </row>
    <row r="215" s="2" customFormat="1" ht="16.5" customHeight="1">
      <c r="A215" s="39"/>
      <c r="B215" s="40"/>
      <c r="C215" s="228" t="s">
        <v>293</v>
      </c>
      <c r="D215" s="228" t="s">
        <v>183</v>
      </c>
      <c r="E215" s="229" t="s">
        <v>294</v>
      </c>
      <c r="F215" s="230" t="s">
        <v>295</v>
      </c>
      <c r="G215" s="231" t="s">
        <v>235</v>
      </c>
      <c r="H215" s="232">
        <v>0.307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43</v>
      </c>
      <c r="O215" s="92"/>
      <c r="P215" s="238">
        <f>O215*H215</f>
        <v>0</v>
      </c>
      <c r="Q215" s="238">
        <v>1.06277</v>
      </c>
      <c r="R215" s="238">
        <f>Q215*H215</f>
        <v>0.32627038999999997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187</v>
      </c>
      <c r="AT215" s="240" t="s">
        <v>183</v>
      </c>
      <c r="AU215" s="240" t="s">
        <v>86</v>
      </c>
      <c r="AY215" s="18" t="s">
        <v>181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84</v>
      </c>
      <c r="BK215" s="241">
        <f>ROUND(I215*H215,2)</f>
        <v>0</v>
      </c>
      <c r="BL215" s="18" t="s">
        <v>187</v>
      </c>
      <c r="BM215" s="240" t="s">
        <v>2003</v>
      </c>
    </row>
    <row r="216" s="14" customFormat="1">
      <c r="A216" s="14"/>
      <c r="B216" s="254"/>
      <c r="C216" s="255"/>
      <c r="D216" s="244" t="s">
        <v>189</v>
      </c>
      <c r="E216" s="256" t="s">
        <v>1</v>
      </c>
      <c r="F216" s="257" t="s">
        <v>297</v>
      </c>
      <c r="G216" s="255"/>
      <c r="H216" s="256" t="s">
        <v>1</v>
      </c>
      <c r="I216" s="258"/>
      <c r="J216" s="255"/>
      <c r="K216" s="255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189</v>
      </c>
      <c r="AU216" s="263" t="s">
        <v>86</v>
      </c>
      <c r="AV216" s="14" t="s">
        <v>84</v>
      </c>
      <c r="AW216" s="14" t="s">
        <v>33</v>
      </c>
      <c r="AX216" s="14" t="s">
        <v>78</v>
      </c>
      <c r="AY216" s="263" t="s">
        <v>181</v>
      </c>
    </row>
    <row r="217" s="14" customFormat="1">
      <c r="A217" s="14"/>
      <c r="B217" s="254"/>
      <c r="C217" s="255"/>
      <c r="D217" s="244" t="s">
        <v>189</v>
      </c>
      <c r="E217" s="256" t="s">
        <v>1</v>
      </c>
      <c r="F217" s="257" t="s">
        <v>265</v>
      </c>
      <c r="G217" s="255"/>
      <c r="H217" s="256" t="s">
        <v>1</v>
      </c>
      <c r="I217" s="258"/>
      <c r="J217" s="255"/>
      <c r="K217" s="255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189</v>
      </c>
      <c r="AU217" s="263" t="s">
        <v>86</v>
      </c>
      <c r="AV217" s="14" t="s">
        <v>84</v>
      </c>
      <c r="AW217" s="14" t="s">
        <v>33</v>
      </c>
      <c r="AX217" s="14" t="s">
        <v>78</v>
      </c>
      <c r="AY217" s="263" t="s">
        <v>181</v>
      </c>
    </row>
    <row r="218" s="14" customFormat="1">
      <c r="A218" s="14"/>
      <c r="B218" s="254"/>
      <c r="C218" s="255"/>
      <c r="D218" s="244" t="s">
        <v>189</v>
      </c>
      <c r="E218" s="256" t="s">
        <v>1</v>
      </c>
      <c r="F218" s="257" t="s">
        <v>282</v>
      </c>
      <c r="G218" s="255"/>
      <c r="H218" s="256" t="s">
        <v>1</v>
      </c>
      <c r="I218" s="258"/>
      <c r="J218" s="255"/>
      <c r="K218" s="255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189</v>
      </c>
      <c r="AU218" s="263" t="s">
        <v>86</v>
      </c>
      <c r="AV218" s="14" t="s">
        <v>84</v>
      </c>
      <c r="AW218" s="14" t="s">
        <v>33</v>
      </c>
      <c r="AX218" s="14" t="s">
        <v>78</v>
      </c>
      <c r="AY218" s="263" t="s">
        <v>181</v>
      </c>
    </row>
    <row r="219" s="13" customFormat="1">
      <c r="A219" s="13"/>
      <c r="B219" s="242"/>
      <c r="C219" s="243"/>
      <c r="D219" s="244" t="s">
        <v>189</v>
      </c>
      <c r="E219" s="245" t="s">
        <v>1</v>
      </c>
      <c r="F219" s="246" t="s">
        <v>2004</v>
      </c>
      <c r="G219" s="243"/>
      <c r="H219" s="247">
        <v>0.307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189</v>
      </c>
      <c r="AU219" s="253" t="s">
        <v>86</v>
      </c>
      <c r="AV219" s="13" t="s">
        <v>86</v>
      </c>
      <c r="AW219" s="13" t="s">
        <v>33</v>
      </c>
      <c r="AX219" s="13" t="s">
        <v>84</v>
      </c>
      <c r="AY219" s="253" t="s">
        <v>181</v>
      </c>
    </row>
    <row r="220" s="2" customFormat="1" ht="16.5" customHeight="1">
      <c r="A220" s="39"/>
      <c r="B220" s="40"/>
      <c r="C220" s="228" t="s">
        <v>299</v>
      </c>
      <c r="D220" s="228" t="s">
        <v>183</v>
      </c>
      <c r="E220" s="229" t="s">
        <v>300</v>
      </c>
      <c r="F220" s="230" t="s">
        <v>301</v>
      </c>
      <c r="G220" s="231" t="s">
        <v>193</v>
      </c>
      <c r="H220" s="232">
        <v>15.539999999999999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43</v>
      </c>
      <c r="O220" s="92"/>
      <c r="P220" s="238">
        <f>O220*H220</f>
        <v>0</v>
      </c>
      <c r="Q220" s="238">
        <v>2.5018699999999998</v>
      </c>
      <c r="R220" s="238">
        <f>Q220*H220</f>
        <v>38.879059799999993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187</v>
      </c>
      <c r="AT220" s="240" t="s">
        <v>183</v>
      </c>
      <c r="AU220" s="240" t="s">
        <v>86</v>
      </c>
      <c r="AY220" s="18" t="s">
        <v>181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84</v>
      </c>
      <c r="BK220" s="241">
        <f>ROUND(I220*H220,2)</f>
        <v>0</v>
      </c>
      <c r="BL220" s="18" t="s">
        <v>187</v>
      </c>
      <c r="BM220" s="240" t="s">
        <v>2005</v>
      </c>
    </row>
    <row r="221" s="14" customFormat="1">
      <c r="A221" s="14"/>
      <c r="B221" s="254"/>
      <c r="C221" s="255"/>
      <c r="D221" s="244" t="s">
        <v>189</v>
      </c>
      <c r="E221" s="256" t="s">
        <v>1</v>
      </c>
      <c r="F221" s="257" t="s">
        <v>303</v>
      </c>
      <c r="G221" s="255"/>
      <c r="H221" s="256" t="s">
        <v>1</v>
      </c>
      <c r="I221" s="258"/>
      <c r="J221" s="255"/>
      <c r="K221" s="255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189</v>
      </c>
      <c r="AU221" s="263" t="s">
        <v>86</v>
      </c>
      <c r="AV221" s="14" t="s">
        <v>84</v>
      </c>
      <c r="AW221" s="14" t="s">
        <v>33</v>
      </c>
      <c r="AX221" s="14" t="s">
        <v>78</v>
      </c>
      <c r="AY221" s="263" t="s">
        <v>181</v>
      </c>
    </row>
    <row r="222" s="13" customFormat="1">
      <c r="A222" s="13"/>
      <c r="B222" s="242"/>
      <c r="C222" s="243"/>
      <c r="D222" s="244" t="s">
        <v>189</v>
      </c>
      <c r="E222" s="245" t="s">
        <v>1</v>
      </c>
      <c r="F222" s="246" t="s">
        <v>2006</v>
      </c>
      <c r="G222" s="243"/>
      <c r="H222" s="247">
        <v>15.27</v>
      </c>
      <c r="I222" s="248"/>
      <c r="J222" s="243"/>
      <c r="K222" s="243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189</v>
      </c>
      <c r="AU222" s="253" t="s">
        <v>86</v>
      </c>
      <c r="AV222" s="13" t="s">
        <v>86</v>
      </c>
      <c r="AW222" s="13" t="s">
        <v>33</v>
      </c>
      <c r="AX222" s="13" t="s">
        <v>78</v>
      </c>
      <c r="AY222" s="253" t="s">
        <v>181</v>
      </c>
    </row>
    <row r="223" s="13" customFormat="1">
      <c r="A223" s="13"/>
      <c r="B223" s="242"/>
      <c r="C223" s="243"/>
      <c r="D223" s="244" t="s">
        <v>189</v>
      </c>
      <c r="E223" s="245" t="s">
        <v>1</v>
      </c>
      <c r="F223" s="246" t="s">
        <v>2007</v>
      </c>
      <c r="G223" s="243"/>
      <c r="H223" s="247">
        <v>0.27000000000000002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189</v>
      </c>
      <c r="AU223" s="253" t="s">
        <v>86</v>
      </c>
      <c r="AV223" s="13" t="s">
        <v>86</v>
      </c>
      <c r="AW223" s="13" t="s">
        <v>33</v>
      </c>
      <c r="AX223" s="13" t="s">
        <v>78</v>
      </c>
      <c r="AY223" s="253" t="s">
        <v>181</v>
      </c>
    </row>
    <row r="224" s="15" customFormat="1">
      <c r="A224" s="15"/>
      <c r="B224" s="264"/>
      <c r="C224" s="265"/>
      <c r="D224" s="244" t="s">
        <v>189</v>
      </c>
      <c r="E224" s="266" t="s">
        <v>1</v>
      </c>
      <c r="F224" s="267" t="s">
        <v>206</v>
      </c>
      <c r="G224" s="265"/>
      <c r="H224" s="268">
        <v>15.539999999999999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189</v>
      </c>
      <c r="AU224" s="274" t="s">
        <v>86</v>
      </c>
      <c r="AV224" s="15" t="s">
        <v>187</v>
      </c>
      <c r="AW224" s="15" t="s">
        <v>33</v>
      </c>
      <c r="AX224" s="15" t="s">
        <v>84</v>
      </c>
      <c r="AY224" s="274" t="s">
        <v>181</v>
      </c>
    </row>
    <row r="225" s="2" customFormat="1" ht="16.5" customHeight="1">
      <c r="A225" s="39"/>
      <c r="B225" s="40"/>
      <c r="C225" s="228" t="s">
        <v>7</v>
      </c>
      <c r="D225" s="228" t="s">
        <v>183</v>
      </c>
      <c r="E225" s="229" t="s">
        <v>307</v>
      </c>
      <c r="F225" s="230" t="s">
        <v>308</v>
      </c>
      <c r="G225" s="231" t="s">
        <v>186</v>
      </c>
      <c r="H225" s="232">
        <v>52.700000000000003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43</v>
      </c>
      <c r="O225" s="92"/>
      <c r="P225" s="238">
        <f>O225*H225</f>
        <v>0</v>
      </c>
      <c r="Q225" s="238">
        <v>0.0026900000000000001</v>
      </c>
      <c r="R225" s="238">
        <f>Q225*H225</f>
        <v>0.141763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187</v>
      </c>
      <c r="AT225" s="240" t="s">
        <v>183</v>
      </c>
      <c r="AU225" s="240" t="s">
        <v>86</v>
      </c>
      <c r="AY225" s="18" t="s">
        <v>181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84</v>
      </c>
      <c r="BK225" s="241">
        <f>ROUND(I225*H225,2)</f>
        <v>0</v>
      </c>
      <c r="BL225" s="18" t="s">
        <v>187</v>
      </c>
      <c r="BM225" s="240" t="s">
        <v>2008</v>
      </c>
    </row>
    <row r="226" s="14" customFormat="1">
      <c r="A226" s="14"/>
      <c r="B226" s="254"/>
      <c r="C226" s="255"/>
      <c r="D226" s="244" t="s">
        <v>189</v>
      </c>
      <c r="E226" s="256" t="s">
        <v>1</v>
      </c>
      <c r="F226" s="257" t="s">
        <v>303</v>
      </c>
      <c r="G226" s="255"/>
      <c r="H226" s="256" t="s">
        <v>1</v>
      </c>
      <c r="I226" s="258"/>
      <c r="J226" s="255"/>
      <c r="K226" s="255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189</v>
      </c>
      <c r="AU226" s="263" t="s">
        <v>86</v>
      </c>
      <c r="AV226" s="14" t="s">
        <v>84</v>
      </c>
      <c r="AW226" s="14" t="s">
        <v>33</v>
      </c>
      <c r="AX226" s="14" t="s">
        <v>78</v>
      </c>
      <c r="AY226" s="263" t="s">
        <v>181</v>
      </c>
    </row>
    <row r="227" s="13" customFormat="1">
      <c r="A227" s="13"/>
      <c r="B227" s="242"/>
      <c r="C227" s="243"/>
      <c r="D227" s="244" t="s">
        <v>189</v>
      </c>
      <c r="E227" s="245" t="s">
        <v>1</v>
      </c>
      <c r="F227" s="246" t="s">
        <v>2009</v>
      </c>
      <c r="G227" s="243"/>
      <c r="H227" s="247">
        <v>50.899999999999999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189</v>
      </c>
      <c r="AU227" s="253" t="s">
        <v>86</v>
      </c>
      <c r="AV227" s="13" t="s">
        <v>86</v>
      </c>
      <c r="AW227" s="13" t="s">
        <v>33</v>
      </c>
      <c r="AX227" s="13" t="s">
        <v>78</v>
      </c>
      <c r="AY227" s="253" t="s">
        <v>181</v>
      </c>
    </row>
    <row r="228" s="13" customFormat="1">
      <c r="A228" s="13"/>
      <c r="B228" s="242"/>
      <c r="C228" s="243"/>
      <c r="D228" s="244" t="s">
        <v>189</v>
      </c>
      <c r="E228" s="245" t="s">
        <v>1</v>
      </c>
      <c r="F228" s="246" t="s">
        <v>2010</v>
      </c>
      <c r="G228" s="243"/>
      <c r="H228" s="247">
        <v>1.8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189</v>
      </c>
      <c r="AU228" s="253" t="s">
        <v>86</v>
      </c>
      <c r="AV228" s="13" t="s">
        <v>86</v>
      </c>
      <c r="AW228" s="13" t="s">
        <v>33</v>
      </c>
      <c r="AX228" s="13" t="s">
        <v>78</v>
      </c>
      <c r="AY228" s="253" t="s">
        <v>181</v>
      </c>
    </row>
    <row r="229" s="15" customFormat="1">
      <c r="A229" s="15"/>
      <c r="B229" s="264"/>
      <c r="C229" s="265"/>
      <c r="D229" s="244" t="s">
        <v>189</v>
      </c>
      <c r="E229" s="266" t="s">
        <v>1</v>
      </c>
      <c r="F229" s="267" t="s">
        <v>206</v>
      </c>
      <c r="G229" s="265"/>
      <c r="H229" s="268">
        <v>52.700000000000003</v>
      </c>
      <c r="I229" s="269"/>
      <c r="J229" s="265"/>
      <c r="K229" s="265"/>
      <c r="L229" s="270"/>
      <c r="M229" s="271"/>
      <c r="N229" s="272"/>
      <c r="O229" s="272"/>
      <c r="P229" s="272"/>
      <c r="Q229" s="272"/>
      <c r="R229" s="272"/>
      <c r="S229" s="272"/>
      <c r="T229" s="27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4" t="s">
        <v>189</v>
      </c>
      <c r="AU229" s="274" t="s">
        <v>86</v>
      </c>
      <c r="AV229" s="15" t="s">
        <v>187</v>
      </c>
      <c r="AW229" s="15" t="s">
        <v>33</v>
      </c>
      <c r="AX229" s="15" t="s">
        <v>84</v>
      </c>
      <c r="AY229" s="274" t="s">
        <v>181</v>
      </c>
    </row>
    <row r="230" s="2" customFormat="1" ht="16.5" customHeight="1">
      <c r="A230" s="39"/>
      <c r="B230" s="40"/>
      <c r="C230" s="228" t="s">
        <v>313</v>
      </c>
      <c r="D230" s="228" t="s">
        <v>183</v>
      </c>
      <c r="E230" s="229" t="s">
        <v>314</v>
      </c>
      <c r="F230" s="230" t="s">
        <v>315</v>
      </c>
      <c r="G230" s="231" t="s">
        <v>186</v>
      </c>
      <c r="H230" s="232">
        <v>52.700000000000003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43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187</v>
      </c>
      <c r="AT230" s="240" t="s">
        <v>183</v>
      </c>
      <c r="AU230" s="240" t="s">
        <v>86</v>
      </c>
      <c r="AY230" s="18" t="s">
        <v>181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84</v>
      </c>
      <c r="BK230" s="241">
        <f>ROUND(I230*H230,2)</f>
        <v>0</v>
      </c>
      <c r="BL230" s="18" t="s">
        <v>187</v>
      </c>
      <c r="BM230" s="240" t="s">
        <v>2011</v>
      </c>
    </row>
    <row r="231" s="2" customFormat="1" ht="16.5" customHeight="1">
      <c r="A231" s="39"/>
      <c r="B231" s="40"/>
      <c r="C231" s="228" t="s">
        <v>317</v>
      </c>
      <c r="D231" s="228" t="s">
        <v>183</v>
      </c>
      <c r="E231" s="229" t="s">
        <v>318</v>
      </c>
      <c r="F231" s="230" t="s">
        <v>319</v>
      </c>
      <c r="G231" s="231" t="s">
        <v>193</v>
      </c>
      <c r="H231" s="232">
        <v>1.323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43</v>
      </c>
      <c r="O231" s="92"/>
      <c r="P231" s="238">
        <f>O231*H231</f>
        <v>0</v>
      </c>
      <c r="Q231" s="238">
        <v>2.5018699999999998</v>
      </c>
      <c r="R231" s="238">
        <f>Q231*H231</f>
        <v>3.3099740099999995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187</v>
      </c>
      <c r="AT231" s="240" t="s">
        <v>183</v>
      </c>
      <c r="AU231" s="240" t="s">
        <v>86</v>
      </c>
      <c r="AY231" s="18" t="s">
        <v>181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84</v>
      </c>
      <c r="BK231" s="241">
        <f>ROUND(I231*H231,2)</f>
        <v>0</v>
      </c>
      <c r="BL231" s="18" t="s">
        <v>187</v>
      </c>
      <c r="BM231" s="240" t="s">
        <v>2012</v>
      </c>
    </row>
    <row r="232" s="14" customFormat="1">
      <c r="A232" s="14"/>
      <c r="B232" s="254"/>
      <c r="C232" s="255"/>
      <c r="D232" s="244" t="s">
        <v>189</v>
      </c>
      <c r="E232" s="256" t="s">
        <v>1</v>
      </c>
      <c r="F232" s="257" t="s">
        <v>321</v>
      </c>
      <c r="G232" s="255"/>
      <c r="H232" s="256" t="s">
        <v>1</v>
      </c>
      <c r="I232" s="258"/>
      <c r="J232" s="255"/>
      <c r="K232" s="255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189</v>
      </c>
      <c r="AU232" s="263" t="s">
        <v>86</v>
      </c>
      <c r="AV232" s="14" t="s">
        <v>84</v>
      </c>
      <c r="AW232" s="14" t="s">
        <v>33</v>
      </c>
      <c r="AX232" s="14" t="s">
        <v>78</v>
      </c>
      <c r="AY232" s="263" t="s">
        <v>181</v>
      </c>
    </row>
    <row r="233" s="13" customFormat="1">
      <c r="A233" s="13"/>
      <c r="B233" s="242"/>
      <c r="C233" s="243"/>
      <c r="D233" s="244" t="s">
        <v>189</v>
      </c>
      <c r="E233" s="245" t="s">
        <v>1</v>
      </c>
      <c r="F233" s="246" t="s">
        <v>2013</v>
      </c>
      <c r="G233" s="243"/>
      <c r="H233" s="247">
        <v>1.008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189</v>
      </c>
      <c r="AU233" s="253" t="s">
        <v>86</v>
      </c>
      <c r="AV233" s="13" t="s">
        <v>86</v>
      </c>
      <c r="AW233" s="13" t="s">
        <v>33</v>
      </c>
      <c r="AX233" s="13" t="s">
        <v>78</v>
      </c>
      <c r="AY233" s="253" t="s">
        <v>181</v>
      </c>
    </row>
    <row r="234" s="13" customFormat="1">
      <c r="A234" s="13"/>
      <c r="B234" s="242"/>
      <c r="C234" s="243"/>
      <c r="D234" s="244" t="s">
        <v>189</v>
      </c>
      <c r="E234" s="245" t="s">
        <v>1</v>
      </c>
      <c r="F234" s="246" t="s">
        <v>2014</v>
      </c>
      <c r="G234" s="243"/>
      <c r="H234" s="247">
        <v>0.315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189</v>
      </c>
      <c r="AU234" s="253" t="s">
        <v>86</v>
      </c>
      <c r="AV234" s="13" t="s">
        <v>86</v>
      </c>
      <c r="AW234" s="13" t="s">
        <v>33</v>
      </c>
      <c r="AX234" s="13" t="s">
        <v>78</v>
      </c>
      <c r="AY234" s="253" t="s">
        <v>181</v>
      </c>
    </row>
    <row r="235" s="15" customFormat="1">
      <c r="A235" s="15"/>
      <c r="B235" s="264"/>
      <c r="C235" s="265"/>
      <c r="D235" s="244" t="s">
        <v>189</v>
      </c>
      <c r="E235" s="266" t="s">
        <v>1</v>
      </c>
      <c r="F235" s="267" t="s">
        <v>206</v>
      </c>
      <c r="G235" s="265"/>
      <c r="H235" s="268">
        <v>1.323</v>
      </c>
      <c r="I235" s="269"/>
      <c r="J235" s="265"/>
      <c r="K235" s="265"/>
      <c r="L235" s="270"/>
      <c r="M235" s="271"/>
      <c r="N235" s="272"/>
      <c r="O235" s="272"/>
      <c r="P235" s="272"/>
      <c r="Q235" s="272"/>
      <c r="R235" s="272"/>
      <c r="S235" s="272"/>
      <c r="T235" s="27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4" t="s">
        <v>189</v>
      </c>
      <c r="AU235" s="274" t="s">
        <v>86</v>
      </c>
      <c r="AV235" s="15" t="s">
        <v>187</v>
      </c>
      <c r="AW235" s="15" t="s">
        <v>33</v>
      </c>
      <c r="AX235" s="15" t="s">
        <v>84</v>
      </c>
      <c r="AY235" s="274" t="s">
        <v>181</v>
      </c>
    </row>
    <row r="236" s="2" customFormat="1" ht="16.5" customHeight="1">
      <c r="A236" s="39"/>
      <c r="B236" s="40"/>
      <c r="C236" s="228" t="s">
        <v>324</v>
      </c>
      <c r="D236" s="228" t="s">
        <v>183</v>
      </c>
      <c r="E236" s="229" t="s">
        <v>325</v>
      </c>
      <c r="F236" s="230" t="s">
        <v>326</v>
      </c>
      <c r="G236" s="231" t="s">
        <v>186</v>
      </c>
      <c r="H236" s="232">
        <v>10.92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43</v>
      </c>
      <c r="O236" s="92"/>
      <c r="P236" s="238">
        <f>O236*H236</f>
        <v>0</v>
      </c>
      <c r="Q236" s="238">
        <v>0.00264</v>
      </c>
      <c r="R236" s="238">
        <f>Q236*H236</f>
        <v>0.028828799999999998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187</v>
      </c>
      <c r="AT236" s="240" t="s">
        <v>183</v>
      </c>
      <c r="AU236" s="240" t="s">
        <v>86</v>
      </c>
      <c r="AY236" s="18" t="s">
        <v>181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84</v>
      </c>
      <c r="BK236" s="241">
        <f>ROUND(I236*H236,2)</f>
        <v>0</v>
      </c>
      <c r="BL236" s="18" t="s">
        <v>187</v>
      </c>
      <c r="BM236" s="240" t="s">
        <v>2015</v>
      </c>
    </row>
    <row r="237" s="14" customFormat="1">
      <c r="A237" s="14"/>
      <c r="B237" s="254"/>
      <c r="C237" s="255"/>
      <c r="D237" s="244" t="s">
        <v>189</v>
      </c>
      <c r="E237" s="256" t="s">
        <v>1</v>
      </c>
      <c r="F237" s="257" t="s">
        <v>321</v>
      </c>
      <c r="G237" s="255"/>
      <c r="H237" s="256" t="s">
        <v>1</v>
      </c>
      <c r="I237" s="258"/>
      <c r="J237" s="255"/>
      <c r="K237" s="255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189</v>
      </c>
      <c r="AU237" s="263" t="s">
        <v>86</v>
      </c>
      <c r="AV237" s="14" t="s">
        <v>84</v>
      </c>
      <c r="AW237" s="14" t="s">
        <v>33</v>
      </c>
      <c r="AX237" s="14" t="s">
        <v>78</v>
      </c>
      <c r="AY237" s="263" t="s">
        <v>181</v>
      </c>
    </row>
    <row r="238" s="13" customFormat="1">
      <c r="A238" s="13"/>
      <c r="B238" s="242"/>
      <c r="C238" s="243"/>
      <c r="D238" s="244" t="s">
        <v>189</v>
      </c>
      <c r="E238" s="245" t="s">
        <v>1</v>
      </c>
      <c r="F238" s="246" t="s">
        <v>2016</v>
      </c>
      <c r="G238" s="243"/>
      <c r="H238" s="247">
        <v>6.7199999999999998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189</v>
      </c>
      <c r="AU238" s="253" t="s">
        <v>86</v>
      </c>
      <c r="AV238" s="13" t="s">
        <v>86</v>
      </c>
      <c r="AW238" s="13" t="s">
        <v>33</v>
      </c>
      <c r="AX238" s="13" t="s">
        <v>78</v>
      </c>
      <c r="AY238" s="253" t="s">
        <v>181</v>
      </c>
    </row>
    <row r="239" s="13" customFormat="1">
      <c r="A239" s="13"/>
      <c r="B239" s="242"/>
      <c r="C239" s="243"/>
      <c r="D239" s="244" t="s">
        <v>189</v>
      </c>
      <c r="E239" s="245" t="s">
        <v>1</v>
      </c>
      <c r="F239" s="246" t="s">
        <v>2017</v>
      </c>
      <c r="G239" s="243"/>
      <c r="H239" s="247">
        <v>4.2000000000000002</v>
      </c>
      <c r="I239" s="248"/>
      <c r="J239" s="243"/>
      <c r="K239" s="243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189</v>
      </c>
      <c r="AU239" s="253" t="s">
        <v>86</v>
      </c>
      <c r="AV239" s="13" t="s">
        <v>86</v>
      </c>
      <c r="AW239" s="13" t="s">
        <v>33</v>
      </c>
      <c r="AX239" s="13" t="s">
        <v>78</v>
      </c>
      <c r="AY239" s="253" t="s">
        <v>181</v>
      </c>
    </row>
    <row r="240" s="15" customFormat="1">
      <c r="A240" s="15"/>
      <c r="B240" s="264"/>
      <c r="C240" s="265"/>
      <c r="D240" s="244" t="s">
        <v>189</v>
      </c>
      <c r="E240" s="266" t="s">
        <v>1</v>
      </c>
      <c r="F240" s="267" t="s">
        <v>206</v>
      </c>
      <c r="G240" s="265"/>
      <c r="H240" s="268">
        <v>10.92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4" t="s">
        <v>189</v>
      </c>
      <c r="AU240" s="274" t="s">
        <v>86</v>
      </c>
      <c r="AV240" s="15" t="s">
        <v>187</v>
      </c>
      <c r="AW240" s="15" t="s">
        <v>33</v>
      </c>
      <c r="AX240" s="15" t="s">
        <v>84</v>
      </c>
      <c r="AY240" s="274" t="s">
        <v>181</v>
      </c>
    </row>
    <row r="241" s="2" customFormat="1" ht="16.5" customHeight="1">
      <c r="A241" s="39"/>
      <c r="B241" s="40"/>
      <c r="C241" s="228" t="s">
        <v>330</v>
      </c>
      <c r="D241" s="228" t="s">
        <v>183</v>
      </c>
      <c r="E241" s="229" t="s">
        <v>331</v>
      </c>
      <c r="F241" s="230" t="s">
        <v>332</v>
      </c>
      <c r="G241" s="231" t="s">
        <v>186</v>
      </c>
      <c r="H241" s="232">
        <v>10.92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43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187</v>
      </c>
      <c r="AT241" s="240" t="s">
        <v>183</v>
      </c>
      <c r="AU241" s="240" t="s">
        <v>86</v>
      </c>
      <c r="AY241" s="18" t="s">
        <v>181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84</v>
      </c>
      <c r="BK241" s="241">
        <f>ROUND(I241*H241,2)</f>
        <v>0</v>
      </c>
      <c r="BL241" s="18" t="s">
        <v>187</v>
      </c>
      <c r="BM241" s="240" t="s">
        <v>2018</v>
      </c>
    </row>
    <row r="242" s="2" customFormat="1" ht="16.5" customHeight="1">
      <c r="A242" s="39"/>
      <c r="B242" s="40"/>
      <c r="C242" s="228" t="s">
        <v>334</v>
      </c>
      <c r="D242" s="228" t="s">
        <v>183</v>
      </c>
      <c r="E242" s="229" t="s">
        <v>335</v>
      </c>
      <c r="F242" s="230" t="s">
        <v>2019</v>
      </c>
      <c r="G242" s="231" t="s">
        <v>235</v>
      </c>
      <c r="H242" s="232">
        <v>0.79900000000000004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43</v>
      </c>
      <c r="O242" s="92"/>
      <c r="P242" s="238">
        <f>O242*H242</f>
        <v>0</v>
      </c>
      <c r="Q242" s="238">
        <v>1.0606199999999999</v>
      </c>
      <c r="R242" s="238">
        <f>Q242*H242</f>
        <v>0.84743537999999996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187</v>
      </c>
      <c r="AT242" s="240" t="s">
        <v>183</v>
      </c>
      <c r="AU242" s="240" t="s">
        <v>86</v>
      </c>
      <c r="AY242" s="18" t="s">
        <v>181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84</v>
      </c>
      <c r="BK242" s="241">
        <f>ROUND(I242*H242,2)</f>
        <v>0</v>
      </c>
      <c r="BL242" s="18" t="s">
        <v>187</v>
      </c>
      <c r="BM242" s="240" t="s">
        <v>2020</v>
      </c>
    </row>
    <row r="243" s="14" customFormat="1">
      <c r="A243" s="14"/>
      <c r="B243" s="254"/>
      <c r="C243" s="255"/>
      <c r="D243" s="244" t="s">
        <v>189</v>
      </c>
      <c r="E243" s="256" t="s">
        <v>1</v>
      </c>
      <c r="F243" s="257" t="s">
        <v>2021</v>
      </c>
      <c r="G243" s="255"/>
      <c r="H243" s="256" t="s">
        <v>1</v>
      </c>
      <c r="I243" s="258"/>
      <c r="J243" s="255"/>
      <c r="K243" s="255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189</v>
      </c>
      <c r="AU243" s="263" t="s">
        <v>86</v>
      </c>
      <c r="AV243" s="14" t="s">
        <v>84</v>
      </c>
      <c r="AW243" s="14" t="s">
        <v>33</v>
      </c>
      <c r="AX243" s="14" t="s">
        <v>78</v>
      </c>
      <c r="AY243" s="263" t="s">
        <v>181</v>
      </c>
    </row>
    <row r="244" s="13" customFormat="1">
      <c r="A244" s="13"/>
      <c r="B244" s="242"/>
      <c r="C244" s="243"/>
      <c r="D244" s="244" t="s">
        <v>189</v>
      </c>
      <c r="E244" s="245" t="s">
        <v>1</v>
      </c>
      <c r="F244" s="246" t="s">
        <v>2022</v>
      </c>
      <c r="G244" s="243"/>
      <c r="H244" s="247">
        <v>0.79900000000000004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189</v>
      </c>
      <c r="AU244" s="253" t="s">
        <v>86</v>
      </c>
      <c r="AV244" s="13" t="s">
        <v>86</v>
      </c>
      <c r="AW244" s="13" t="s">
        <v>33</v>
      </c>
      <c r="AX244" s="13" t="s">
        <v>84</v>
      </c>
      <c r="AY244" s="253" t="s">
        <v>181</v>
      </c>
    </row>
    <row r="245" s="2" customFormat="1" ht="21.75" customHeight="1">
      <c r="A245" s="39"/>
      <c r="B245" s="40"/>
      <c r="C245" s="228" t="s">
        <v>259</v>
      </c>
      <c r="D245" s="228" t="s">
        <v>183</v>
      </c>
      <c r="E245" s="229" t="s">
        <v>340</v>
      </c>
      <c r="F245" s="230" t="s">
        <v>341</v>
      </c>
      <c r="G245" s="231" t="s">
        <v>186</v>
      </c>
      <c r="H245" s="232">
        <v>1.0149999999999999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43</v>
      </c>
      <c r="O245" s="92"/>
      <c r="P245" s="238">
        <f>O245*H245</f>
        <v>0</v>
      </c>
      <c r="Q245" s="238">
        <v>0.50100999999999996</v>
      </c>
      <c r="R245" s="238">
        <f>Q245*H245</f>
        <v>0.50852514999999987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187</v>
      </c>
      <c r="AT245" s="240" t="s">
        <v>183</v>
      </c>
      <c r="AU245" s="240" t="s">
        <v>86</v>
      </c>
      <c r="AY245" s="18" t="s">
        <v>181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84</v>
      </c>
      <c r="BK245" s="241">
        <f>ROUND(I245*H245,2)</f>
        <v>0</v>
      </c>
      <c r="BL245" s="18" t="s">
        <v>187</v>
      </c>
      <c r="BM245" s="240" t="s">
        <v>2023</v>
      </c>
    </row>
    <row r="246" s="14" customFormat="1">
      <c r="A246" s="14"/>
      <c r="B246" s="254"/>
      <c r="C246" s="255"/>
      <c r="D246" s="244" t="s">
        <v>189</v>
      </c>
      <c r="E246" s="256" t="s">
        <v>1</v>
      </c>
      <c r="F246" s="257" t="s">
        <v>343</v>
      </c>
      <c r="G246" s="255"/>
      <c r="H246" s="256" t="s">
        <v>1</v>
      </c>
      <c r="I246" s="258"/>
      <c r="J246" s="255"/>
      <c r="K246" s="255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189</v>
      </c>
      <c r="AU246" s="263" t="s">
        <v>86</v>
      </c>
      <c r="AV246" s="14" t="s">
        <v>84</v>
      </c>
      <c r="AW246" s="14" t="s">
        <v>33</v>
      </c>
      <c r="AX246" s="14" t="s">
        <v>78</v>
      </c>
      <c r="AY246" s="263" t="s">
        <v>181</v>
      </c>
    </row>
    <row r="247" s="13" customFormat="1">
      <c r="A247" s="13"/>
      <c r="B247" s="242"/>
      <c r="C247" s="243"/>
      <c r="D247" s="244" t="s">
        <v>189</v>
      </c>
      <c r="E247" s="245" t="s">
        <v>1</v>
      </c>
      <c r="F247" s="246" t="s">
        <v>2024</v>
      </c>
      <c r="G247" s="243"/>
      <c r="H247" s="247">
        <v>1.0149999999999999</v>
      </c>
      <c r="I247" s="248"/>
      <c r="J247" s="243"/>
      <c r="K247" s="243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189</v>
      </c>
      <c r="AU247" s="253" t="s">
        <v>86</v>
      </c>
      <c r="AV247" s="13" t="s">
        <v>86</v>
      </c>
      <c r="AW247" s="13" t="s">
        <v>33</v>
      </c>
      <c r="AX247" s="13" t="s">
        <v>84</v>
      </c>
      <c r="AY247" s="253" t="s">
        <v>181</v>
      </c>
    </row>
    <row r="248" s="2" customFormat="1" ht="21.75" customHeight="1">
      <c r="A248" s="39"/>
      <c r="B248" s="40"/>
      <c r="C248" s="228" t="s">
        <v>345</v>
      </c>
      <c r="D248" s="228" t="s">
        <v>183</v>
      </c>
      <c r="E248" s="229" t="s">
        <v>346</v>
      </c>
      <c r="F248" s="230" t="s">
        <v>347</v>
      </c>
      <c r="G248" s="231" t="s">
        <v>186</v>
      </c>
      <c r="H248" s="232">
        <v>32.012999999999998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43</v>
      </c>
      <c r="O248" s="92"/>
      <c r="P248" s="238">
        <f>O248*H248</f>
        <v>0</v>
      </c>
      <c r="Q248" s="238">
        <v>0.61207999999999996</v>
      </c>
      <c r="R248" s="238">
        <f>Q248*H248</f>
        <v>19.594517039999996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187</v>
      </c>
      <c r="AT248" s="240" t="s">
        <v>183</v>
      </c>
      <c r="AU248" s="240" t="s">
        <v>86</v>
      </c>
      <c r="AY248" s="18" t="s">
        <v>181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84</v>
      </c>
      <c r="BK248" s="241">
        <f>ROUND(I248*H248,2)</f>
        <v>0</v>
      </c>
      <c r="BL248" s="18" t="s">
        <v>187</v>
      </c>
      <c r="BM248" s="240" t="s">
        <v>2025</v>
      </c>
    </row>
    <row r="249" s="14" customFormat="1">
      <c r="A249" s="14"/>
      <c r="B249" s="254"/>
      <c r="C249" s="255"/>
      <c r="D249" s="244" t="s">
        <v>189</v>
      </c>
      <c r="E249" s="256" t="s">
        <v>1</v>
      </c>
      <c r="F249" s="257" t="s">
        <v>349</v>
      </c>
      <c r="G249" s="255"/>
      <c r="H249" s="256" t="s">
        <v>1</v>
      </c>
      <c r="I249" s="258"/>
      <c r="J249" s="255"/>
      <c r="K249" s="255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189</v>
      </c>
      <c r="AU249" s="263" t="s">
        <v>86</v>
      </c>
      <c r="AV249" s="14" t="s">
        <v>84</v>
      </c>
      <c r="AW249" s="14" t="s">
        <v>33</v>
      </c>
      <c r="AX249" s="14" t="s">
        <v>78</v>
      </c>
      <c r="AY249" s="263" t="s">
        <v>181</v>
      </c>
    </row>
    <row r="250" s="13" customFormat="1">
      <c r="A250" s="13"/>
      <c r="B250" s="242"/>
      <c r="C250" s="243"/>
      <c r="D250" s="244" t="s">
        <v>189</v>
      </c>
      <c r="E250" s="245" t="s">
        <v>1</v>
      </c>
      <c r="F250" s="246" t="s">
        <v>2026</v>
      </c>
      <c r="G250" s="243"/>
      <c r="H250" s="247">
        <v>32.012999999999998</v>
      </c>
      <c r="I250" s="248"/>
      <c r="J250" s="243"/>
      <c r="K250" s="243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189</v>
      </c>
      <c r="AU250" s="253" t="s">
        <v>86</v>
      </c>
      <c r="AV250" s="13" t="s">
        <v>86</v>
      </c>
      <c r="AW250" s="13" t="s">
        <v>33</v>
      </c>
      <c r="AX250" s="13" t="s">
        <v>84</v>
      </c>
      <c r="AY250" s="253" t="s">
        <v>181</v>
      </c>
    </row>
    <row r="251" s="2" customFormat="1" ht="21.75" customHeight="1">
      <c r="A251" s="39"/>
      <c r="B251" s="40"/>
      <c r="C251" s="228" t="s">
        <v>351</v>
      </c>
      <c r="D251" s="228" t="s">
        <v>183</v>
      </c>
      <c r="E251" s="229" t="s">
        <v>352</v>
      </c>
      <c r="F251" s="230" t="s">
        <v>353</v>
      </c>
      <c r="G251" s="231" t="s">
        <v>247</v>
      </c>
      <c r="H251" s="232">
        <v>55.399999999999999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43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187</v>
      </c>
      <c r="AT251" s="240" t="s">
        <v>183</v>
      </c>
      <c r="AU251" s="240" t="s">
        <v>86</v>
      </c>
      <c r="AY251" s="18" t="s">
        <v>181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84</v>
      </c>
      <c r="BK251" s="241">
        <f>ROUND(I251*H251,2)</f>
        <v>0</v>
      </c>
      <c r="BL251" s="18" t="s">
        <v>187</v>
      </c>
      <c r="BM251" s="240" t="s">
        <v>2027</v>
      </c>
    </row>
    <row r="252" s="13" customFormat="1">
      <c r="A252" s="13"/>
      <c r="B252" s="242"/>
      <c r="C252" s="243"/>
      <c r="D252" s="244" t="s">
        <v>189</v>
      </c>
      <c r="E252" s="245" t="s">
        <v>1</v>
      </c>
      <c r="F252" s="246" t="s">
        <v>2028</v>
      </c>
      <c r="G252" s="243"/>
      <c r="H252" s="247">
        <v>55.399999999999999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189</v>
      </c>
      <c r="AU252" s="253" t="s">
        <v>86</v>
      </c>
      <c r="AV252" s="13" t="s">
        <v>86</v>
      </c>
      <c r="AW252" s="13" t="s">
        <v>33</v>
      </c>
      <c r="AX252" s="13" t="s">
        <v>84</v>
      </c>
      <c r="AY252" s="253" t="s">
        <v>181</v>
      </c>
    </row>
    <row r="253" s="2" customFormat="1" ht="24.15" customHeight="1">
      <c r="A253" s="39"/>
      <c r="B253" s="40"/>
      <c r="C253" s="228" t="s">
        <v>356</v>
      </c>
      <c r="D253" s="228" t="s">
        <v>183</v>
      </c>
      <c r="E253" s="229" t="s">
        <v>357</v>
      </c>
      <c r="F253" s="230" t="s">
        <v>358</v>
      </c>
      <c r="G253" s="231" t="s">
        <v>359</v>
      </c>
      <c r="H253" s="232">
        <v>11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43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187</v>
      </c>
      <c r="AT253" s="240" t="s">
        <v>183</v>
      </c>
      <c r="AU253" s="240" t="s">
        <v>86</v>
      </c>
      <c r="AY253" s="18" t="s">
        <v>181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84</v>
      </c>
      <c r="BK253" s="241">
        <f>ROUND(I253*H253,2)</f>
        <v>0</v>
      </c>
      <c r="BL253" s="18" t="s">
        <v>187</v>
      </c>
      <c r="BM253" s="240" t="s">
        <v>2029</v>
      </c>
    </row>
    <row r="254" s="13" customFormat="1">
      <c r="A254" s="13"/>
      <c r="B254" s="242"/>
      <c r="C254" s="243"/>
      <c r="D254" s="244" t="s">
        <v>189</v>
      </c>
      <c r="E254" s="245" t="s">
        <v>1</v>
      </c>
      <c r="F254" s="246" t="s">
        <v>2030</v>
      </c>
      <c r="G254" s="243"/>
      <c r="H254" s="247">
        <v>11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189</v>
      </c>
      <c r="AU254" s="253" t="s">
        <v>86</v>
      </c>
      <c r="AV254" s="13" t="s">
        <v>86</v>
      </c>
      <c r="AW254" s="13" t="s">
        <v>33</v>
      </c>
      <c r="AX254" s="13" t="s">
        <v>84</v>
      </c>
      <c r="AY254" s="253" t="s">
        <v>181</v>
      </c>
    </row>
    <row r="255" s="2" customFormat="1" ht="16.5" customHeight="1">
      <c r="A255" s="39"/>
      <c r="B255" s="40"/>
      <c r="C255" s="275" t="s">
        <v>362</v>
      </c>
      <c r="D255" s="275" t="s">
        <v>363</v>
      </c>
      <c r="E255" s="276" t="s">
        <v>364</v>
      </c>
      <c r="F255" s="277" t="s">
        <v>365</v>
      </c>
      <c r="G255" s="278" t="s">
        <v>247</v>
      </c>
      <c r="H255" s="279">
        <v>11.109999999999999</v>
      </c>
      <c r="I255" s="280"/>
      <c r="J255" s="281">
        <f>ROUND(I255*H255,2)</f>
        <v>0</v>
      </c>
      <c r="K255" s="282"/>
      <c r="L255" s="283"/>
      <c r="M255" s="284" t="s">
        <v>1</v>
      </c>
      <c r="N255" s="285" t="s">
        <v>43</v>
      </c>
      <c r="O255" s="92"/>
      <c r="P255" s="238">
        <f>O255*H255</f>
        <v>0</v>
      </c>
      <c r="Q255" s="238">
        <v>0.0036099999999999999</v>
      </c>
      <c r="R255" s="238">
        <f>Q255*H255</f>
        <v>0.0401071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228</v>
      </c>
      <c r="AT255" s="240" t="s">
        <v>363</v>
      </c>
      <c r="AU255" s="240" t="s">
        <v>86</v>
      </c>
      <c r="AY255" s="18" t="s">
        <v>181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84</v>
      </c>
      <c r="BK255" s="241">
        <f>ROUND(I255*H255,2)</f>
        <v>0</v>
      </c>
      <c r="BL255" s="18" t="s">
        <v>187</v>
      </c>
      <c r="BM255" s="240" t="s">
        <v>2031</v>
      </c>
    </row>
    <row r="256" s="13" customFormat="1">
      <c r="A256" s="13"/>
      <c r="B256" s="242"/>
      <c r="C256" s="243"/>
      <c r="D256" s="244" t="s">
        <v>189</v>
      </c>
      <c r="E256" s="245" t="s">
        <v>1</v>
      </c>
      <c r="F256" s="246" t="s">
        <v>2032</v>
      </c>
      <c r="G256" s="243"/>
      <c r="H256" s="247">
        <v>11.109999999999999</v>
      </c>
      <c r="I256" s="248"/>
      <c r="J256" s="243"/>
      <c r="K256" s="243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189</v>
      </c>
      <c r="AU256" s="253" t="s">
        <v>86</v>
      </c>
      <c r="AV256" s="13" t="s">
        <v>86</v>
      </c>
      <c r="AW256" s="13" t="s">
        <v>33</v>
      </c>
      <c r="AX256" s="13" t="s">
        <v>84</v>
      </c>
      <c r="AY256" s="253" t="s">
        <v>181</v>
      </c>
    </row>
    <row r="257" s="12" customFormat="1" ht="22.8" customHeight="1">
      <c r="A257" s="12"/>
      <c r="B257" s="212"/>
      <c r="C257" s="213"/>
      <c r="D257" s="214" t="s">
        <v>77</v>
      </c>
      <c r="E257" s="226" t="s">
        <v>362</v>
      </c>
      <c r="F257" s="226" t="s">
        <v>368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SUM(P258:P305)</f>
        <v>0</v>
      </c>
      <c r="Q257" s="220"/>
      <c r="R257" s="221">
        <f>SUM(R258:R305)</f>
        <v>56.454565039999999</v>
      </c>
      <c r="S257" s="220"/>
      <c r="T257" s="222">
        <f>SUM(T258:T305)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84</v>
      </c>
      <c r="AT257" s="224" t="s">
        <v>77</v>
      </c>
      <c r="AU257" s="224" t="s">
        <v>84</v>
      </c>
      <c r="AY257" s="223" t="s">
        <v>181</v>
      </c>
      <c r="BK257" s="225">
        <f>SUM(BK258:BK305)</f>
        <v>0</v>
      </c>
    </row>
    <row r="258" s="2" customFormat="1" ht="21.75" customHeight="1">
      <c r="A258" s="39"/>
      <c r="B258" s="40"/>
      <c r="C258" s="228" t="s">
        <v>369</v>
      </c>
      <c r="D258" s="228" t="s">
        <v>183</v>
      </c>
      <c r="E258" s="229" t="s">
        <v>370</v>
      </c>
      <c r="F258" s="230" t="s">
        <v>371</v>
      </c>
      <c r="G258" s="231" t="s">
        <v>186</v>
      </c>
      <c r="H258" s="232">
        <v>103.349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43</v>
      </c>
      <c r="O258" s="92"/>
      <c r="P258" s="238">
        <f>O258*H258</f>
        <v>0</v>
      </c>
      <c r="Q258" s="238">
        <v>0.33555000000000001</v>
      </c>
      <c r="R258" s="238">
        <f>Q258*H258</f>
        <v>34.67875695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187</v>
      </c>
      <c r="AT258" s="240" t="s">
        <v>183</v>
      </c>
      <c r="AU258" s="240" t="s">
        <v>86</v>
      </c>
      <c r="AY258" s="18" t="s">
        <v>181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84</v>
      </c>
      <c r="BK258" s="241">
        <f>ROUND(I258*H258,2)</f>
        <v>0</v>
      </c>
      <c r="BL258" s="18" t="s">
        <v>187</v>
      </c>
      <c r="BM258" s="240" t="s">
        <v>2033</v>
      </c>
    </row>
    <row r="259" s="13" customFormat="1">
      <c r="A259" s="13"/>
      <c r="B259" s="242"/>
      <c r="C259" s="243"/>
      <c r="D259" s="244" t="s">
        <v>189</v>
      </c>
      <c r="E259" s="245" t="s">
        <v>1</v>
      </c>
      <c r="F259" s="246" t="s">
        <v>2034</v>
      </c>
      <c r="G259" s="243"/>
      <c r="H259" s="247">
        <v>129.26499999999999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189</v>
      </c>
      <c r="AU259" s="253" t="s">
        <v>86</v>
      </c>
      <c r="AV259" s="13" t="s">
        <v>86</v>
      </c>
      <c r="AW259" s="13" t="s">
        <v>33</v>
      </c>
      <c r="AX259" s="13" t="s">
        <v>78</v>
      </c>
      <c r="AY259" s="253" t="s">
        <v>181</v>
      </c>
    </row>
    <row r="260" s="13" customFormat="1">
      <c r="A260" s="13"/>
      <c r="B260" s="242"/>
      <c r="C260" s="243"/>
      <c r="D260" s="244" t="s">
        <v>189</v>
      </c>
      <c r="E260" s="245" t="s">
        <v>1</v>
      </c>
      <c r="F260" s="246" t="s">
        <v>2035</v>
      </c>
      <c r="G260" s="243"/>
      <c r="H260" s="247">
        <v>-40.075000000000003</v>
      </c>
      <c r="I260" s="248"/>
      <c r="J260" s="243"/>
      <c r="K260" s="243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189</v>
      </c>
      <c r="AU260" s="253" t="s">
        <v>86</v>
      </c>
      <c r="AV260" s="13" t="s">
        <v>86</v>
      </c>
      <c r="AW260" s="13" t="s">
        <v>33</v>
      </c>
      <c r="AX260" s="13" t="s">
        <v>78</v>
      </c>
      <c r="AY260" s="253" t="s">
        <v>181</v>
      </c>
    </row>
    <row r="261" s="13" customFormat="1">
      <c r="A261" s="13"/>
      <c r="B261" s="242"/>
      <c r="C261" s="243"/>
      <c r="D261" s="244" t="s">
        <v>189</v>
      </c>
      <c r="E261" s="245" t="s">
        <v>1</v>
      </c>
      <c r="F261" s="246" t="s">
        <v>2036</v>
      </c>
      <c r="G261" s="243"/>
      <c r="H261" s="247">
        <v>24.045999999999999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189</v>
      </c>
      <c r="AU261" s="253" t="s">
        <v>86</v>
      </c>
      <c r="AV261" s="13" t="s">
        <v>86</v>
      </c>
      <c r="AW261" s="13" t="s">
        <v>33</v>
      </c>
      <c r="AX261" s="13" t="s">
        <v>78</v>
      </c>
      <c r="AY261" s="253" t="s">
        <v>181</v>
      </c>
    </row>
    <row r="262" s="13" customFormat="1">
      <c r="A262" s="13"/>
      <c r="B262" s="242"/>
      <c r="C262" s="243"/>
      <c r="D262" s="244" t="s">
        <v>189</v>
      </c>
      <c r="E262" s="245" t="s">
        <v>1</v>
      </c>
      <c r="F262" s="246" t="s">
        <v>2037</v>
      </c>
      <c r="G262" s="243"/>
      <c r="H262" s="247">
        <v>-1.9350000000000001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189</v>
      </c>
      <c r="AU262" s="253" t="s">
        <v>86</v>
      </c>
      <c r="AV262" s="13" t="s">
        <v>86</v>
      </c>
      <c r="AW262" s="13" t="s">
        <v>33</v>
      </c>
      <c r="AX262" s="13" t="s">
        <v>78</v>
      </c>
      <c r="AY262" s="253" t="s">
        <v>181</v>
      </c>
    </row>
    <row r="263" s="13" customFormat="1">
      <c r="A263" s="13"/>
      <c r="B263" s="242"/>
      <c r="C263" s="243"/>
      <c r="D263" s="244" t="s">
        <v>189</v>
      </c>
      <c r="E263" s="245" t="s">
        <v>1</v>
      </c>
      <c r="F263" s="246" t="s">
        <v>2038</v>
      </c>
      <c r="G263" s="243"/>
      <c r="H263" s="247">
        <v>-2.8199999999999998</v>
      </c>
      <c r="I263" s="248"/>
      <c r="J263" s="243"/>
      <c r="K263" s="243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189</v>
      </c>
      <c r="AU263" s="253" t="s">
        <v>86</v>
      </c>
      <c r="AV263" s="13" t="s">
        <v>86</v>
      </c>
      <c r="AW263" s="13" t="s">
        <v>33</v>
      </c>
      <c r="AX263" s="13" t="s">
        <v>78</v>
      </c>
      <c r="AY263" s="253" t="s">
        <v>181</v>
      </c>
    </row>
    <row r="264" s="13" customFormat="1">
      <c r="A264" s="13"/>
      <c r="B264" s="242"/>
      <c r="C264" s="243"/>
      <c r="D264" s="244" t="s">
        <v>189</v>
      </c>
      <c r="E264" s="245" t="s">
        <v>1</v>
      </c>
      <c r="F264" s="246" t="s">
        <v>2039</v>
      </c>
      <c r="G264" s="243"/>
      <c r="H264" s="247">
        <v>-5.1319999999999997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189</v>
      </c>
      <c r="AU264" s="253" t="s">
        <v>86</v>
      </c>
      <c r="AV264" s="13" t="s">
        <v>86</v>
      </c>
      <c r="AW264" s="13" t="s">
        <v>33</v>
      </c>
      <c r="AX264" s="13" t="s">
        <v>78</v>
      </c>
      <c r="AY264" s="253" t="s">
        <v>181</v>
      </c>
    </row>
    <row r="265" s="15" customFormat="1">
      <c r="A265" s="15"/>
      <c r="B265" s="264"/>
      <c r="C265" s="265"/>
      <c r="D265" s="244" t="s">
        <v>189</v>
      </c>
      <c r="E265" s="266" t="s">
        <v>1</v>
      </c>
      <c r="F265" s="267" t="s">
        <v>206</v>
      </c>
      <c r="G265" s="265"/>
      <c r="H265" s="268">
        <v>103.349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189</v>
      </c>
      <c r="AU265" s="274" t="s">
        <v>86</v>
      </c>
      <c r="AV265" s="15" t="s">
        <v>187</v>
      </c>
      <c r="AW265" s="15" t="s">
        <v>33</v>
      </c>
      <c r="AX265" s="15" t="s">
        <v>84</v>
      </c>
      <c r="AY265" s="274" t="s">
        <v>181</v>
      </c>
    </row>
    <row r="266" s="2" customFormat="1" ht="16.5" customHeight="1">
      <c r="A266" s="39"/>
      <c r="B266" s="40"/>
      <c r="C266" s="228" t="s">
        <v>379</v>
      </c>
      <c r="D266" s="228" t="s">
        <v>183</v>
      </c>
      <c r="E266" s="229" t="s">
        <v>380</v>
      </c>
      <c r="F266" s="230" t="s">
        <v>381</v>
      </c>
      <c r="G266" s="231" t="s">
        <v>247</v>
      </c>
      <c r="H266" s="232">
        <v>122.16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43</v>
      </c>
      <c r="O266" s="92"/>
      <c r="P266" s="238">
        <f>O266*H266</f>
        <v>0</v>
      </c>
      <c r="Q266" s="238">
        <v>0.03354</v>
      </c>
      <c r="R266" s="238">
        <f>Q266*H266</f>
        <v>4.0972463999999995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187</v>
      </c>
      <c r="AT266" s="240" t="s">
        <v>183</v>
      </c>
      <c r="AU266" s="240" t="s">
        <v>86</v>
      </c>
      <c r="AY266" s="18" t="s">
        <v>181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84</v>
      </c>
      <c r="BK266" s="241">
        <f>ROUND(I266*H266,2)</f>
        <v>0</v>
      </c>
      <c r="BL266" s="18" t="s">
        <v>187</v>
      </c>
      <c r="BM266" s="240" t="s">
        <v>2040</v>
      </c>
    </row>
    <row r="267" s="14" customFormat="1">
      <c r="A267" s="14"/>
      <c r="B267" s="254"/>
      <c r="C267" s="255"/>
      <c r="D267" s="244" t="s">
        <v>189</v>
      </c>
      <c r="E267" s="256" t="s">
        <v>1</v>
      </c>
      <c r="F267" s="257" t="s">
        <v>383</v>
      </c>
      <c r="G267" s="255"/>
      <c r="H267" s="256" t="s">
        <v>1</v>
      </c>
      <c r="I267" s="258"/>
      <c r="J267" s="255"/>
      <c r="K267" s="255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189</v>
      </c>
      <c r="AU267" s="263" t="s">
        <v>86</v>
      </c>
      <c r="AV267" s="14" t="s">
        <v>84</v>
      </c>
      <c r="AW267" s="14" t="s">
        <v>33</v>
      </c>
      <c r="AX267" s="14" t="s">
        <v>78</v>
      </c>
      <c r="AY267" s="263" t="s">
        <v>181</v>
      </c>
    </row>
    <row r="268" s="13" customFormat="1">
      <c r="A268" s="13"/>
      <c r="B268" s="242"/>
      <c r="C268" s="243"/>
      <c r="D268" s="244" t="s">
        <v>189</v>
      </c>
      <c r="E268" s="245" t="s">
        <v>1</v>
      </c>
      <c r="F268" s="246" t="s">
        <v>2041</v>
      </c>
      <c r="G268" s="243"/>
      <c r="H268" s="247">
        <v>103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189</v>
      </c>
      <c r="AU268" s="253" t="s">
        <v>86</v>
      </c>
      <c r="AV268" s="13" t="s">
        <v>86</v>
      </c>
      <c r="AW268" s="13" t="s">
        <v>33</v>
      </c>
      <c r="AX268" s="13" t="s">
        <v>78</v>
      </c>
      <c r="AY268" s="253" t="s">
        <v>181</v>
      </c>
    </row>
    <row r="269" s="13" customFormat="1">
      <c r="A269" s="13"/>
      <c r="B269" s="242"/>
      <c r="C269" s="243"/>
      <c r="D269" s="244" t="s">
        <v>189</v>
      </c>
      <c r="E269" s="245" t="s">
        <v>1</v>
      </c>
      <c r="F269" s="246" t="s">
        <v>2042</v>
      </c>
      <c r="G269" s="243"/>
      <c r="H269" s="247">
        <v>19.16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189</v>
      </c>
      <c r="AU269" s="253" t="s">
        <v>86</v>
      </c>
      <c r="AV269" s="13" t="s">
        <v>86</v>
      </c>
      <c r="AW269" s="13" t="s">
        <v>33</v>
      </c>
      <c r="AX269" s="13" t="s">
        <v>78</v>
      </c>
      <c r="AY269" s="253" t="s">
        <v>181</v>
      </c>
    </row>
    <row r="270" s="15" customFormat="1">
      <c r="A270" s="15"/>
      <c r="B270" s="264"/>
      <c r="C270" s="265"/>
      <c r="D270" s="244" t="s">
        <v>189</v>
      </c>
      <c r="E270" s="266" t="s">
        <v>1</v>
      </c>
      <c r="F270" s="267" t="s">
        <v>206</v>
      </c>
      <c r="G270" s="265"/>
      <c r="H270" s="268">
        <v>122.16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4" t="s">
        <v>189</v>
      </c>
      <c r="AU270" s="274" t="s">
        <v>86</v>
      </c>
      <c r="AV270" s="15" t="s">
        <v>187</v>
      </c>
      <c r="AW270" s="15" t="s">
        <v>33</v>
      </c>
      <c r="AX270" s="15" t="s">
        <v>84</v>
      </c>
      <c r="AY270" s="274" t="s">
        <v>181</v>
      </c>
    </row>
    <row r="271" s="2" customFormat="1" ht="16.5" customHeight="1">
      <c r="A271" s="39"/>
      <c r="B271" s="40"/>
      <c r="C271" s="228" t="s">
        <v>386</v>
      </c>
      <c r="D271" s="228" t="s">
        <v>183</v>
      </c>
      <c r="E271" s="229" t="s">
        <v>2043</v>
      </c>
      <c r="F271" s="230" t="s">
        <v>2044</v>
      </c>
      <c r="G271" s="231" t="s">
        <v>193</v>
      </c>
      <c r="H271" s="232">
        <v>5.3639999999999999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43</v>
      </c>
      <c r="O271" s="92"/>
      <c r="P271" s="238">
        <f>O271*H271</f>
        <v>0</v>
      </c>
      <c r="Q271" s="238">
        <v>2.5018699999999998</v>
      </c>
      <c r="R271" s="238">
        <f>Q271*H271</f>
        <v>13.420030679999998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187</v>
      </c>
      <c r="AT271" s="240" t="s">
        <v>183</v>
      </c>
      <c r="AU271" s="240" t="s">
        <v>86</v>
      </c>
      <c r="AY271" s="18" t="s">
        <v>181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84</v>
      </c>
      <c r="BK271" s="241">
        <f>ROUND(I271*H271,2)</f>
        <v>0</v>
      </c>
      <c r="BL271" s="18" t="s">
        <v>187</v>
      </c>
      <c r="BM271" s="240" t="s">
        <v>2045</v>
      </c>
    </row>
    <row r="272" s="14" customFormat="1">
      <c r="A272" s="14"/>
      <c r="B272" s="254"/>
      <c r="C272" s="255"/>
      <c r="D272" s="244" t="s">
        <v>189</v>
      </c>
      <c r="E272" s="256" t="s">
        <v>1</v>
      </c>
      <c r="F272" s="257" t="s">
        <v>2046</v>
      </c>
      <c r="G272" s="255"/>
      <c r="H272" s="256" t="s">
        <v>1</v>
      </c>
      <c r="I272" s="258"/>
      <c r="J272" s="255"/>
      <c r="K272" s="255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189</v>
      </c>
      <c r="AU272" s="263" t="s">
        <v>86</v>
      </c>
      <c r="AV272" s="14" t="s">
        <v>84</v>
      </c>
      <c r="AW272" s="14" t="s">
        <v>33</v>
      </c>
      <c r="AX272" s="14" t="s">
        <v>78</v>
      </c>
      <c r="AY272" s="263" t="s">
        <v>181</v>
      </c>
    </row>
    <row r="273" s="13" customFormat="1">
      <c r="A273" s="13"/>
      <c r="B273" s="242"/>
      <c r="C273" s="243"/>
      <c r="D273" s="244" t="s">
        <v>189</v>
      </c>
      <c r="E273" s="245" t="s">
        <v>1</v>
      </c>
      <c r="F273" s="246" t="s">
        <v>2047</v>
      </c>
      <c r="G273" s="243"/>
      <c r="H273" s="247">
        <v>4.6139999999999999</v>
      </c>
      <c r="I273" s="248"/>
      <c r="J273" s="243"/>
      <c r="K273" s="243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189</v>
      </c>
      <c r="AU273" s="253" t="s">
        <v>86</v>
      </c>
      <c r="AV273" s="13" t="s">
        <v>86</v>
      </c>
      <c r="AW273" s="13" t="s">
        <v>33</v>
      </c>
      <c r="AX273" s="13" t="s">
        <v>78</v>
      </c>
      <c r="AY273" s="253" t="s">
        <v>181</v>
      </c>
    </row>
    <row r="274" s="13" customFormat="1">
      <c r="A274" s="13"/>
      <c r="B274" s="242"/>
      <c r="C274" s="243"/>
      <c r="D274" s="244" t="s">
        <v>189</v>
      </c>
      <c r="E274" s="245" t="s">
        <v>1</v>
      </c>
      <c r="F274" s="246" t="s">
        <v>2048</v>
      </c>
      <c r="G274" s="243"/>
      <c r="H274" s="247">
        <v>0.75</v>
      </c>
      <c r="I274" s="248"/>
      <c r="J274" s="243"/>
      <c r="K274" s="243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189</v>
      </c>
      <c r="AU274" s="253" t="s">
        <v>86</v>
      </c>
      <c r="AV274" s="13" t="s">
        <v>86</v>
      </c>
      <c r="AW274" s="13" t="s">
        <v>33</v>
      </c>
      <c r="AX274" s="13" t="s">
        <v>78</v>
      </c>
      <c r="AY274" s="253" t="s">
        <v>181</v>
      </c>
    </row>
    <row r="275" s="15" customFormat="1">
      <c r="A275" s="15"/>
      <c r="B275" s="264"/>
      <c r="C275" s="265"/>
      <c r="D275" s="244" t="s">
        <v>189</v>
      </c>
      <c r="E275" s="266" t="s">
        <v>1</v>
      </c>
      <c r="F275" s="267" t="s">
        <v>206</v>
      </c>
      <c r="G275" s="265"/>
      <c r="H275" s="268">
        <v>5.3639999999999999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189</v>
      </c>
      <c r="AU275" s="274" t="s">
        <v>86</v>
      </c>
      <c r="AV275" s="15" t="s">
        <v>187</v>
      </c>
      <c r="AW275" s="15" t="s">
        <v>33</v>
      </c>
      <c r="AX275" s="15" t="s">
        <v>84</v>
      </c>
      <c r="AY275" s="274" t="s">
        <v>181</v>
      </c>
    </row>
    <row r="276" s="2" customFormat="1" ht="16.5" customHeight="1">
      <c r="A276" s="39"/>
      <c r="B276" s="40"/>
      <c r="C276" s="228" t="s">
        <v>391</v>
      </c>
      <c r="D276" s="228" t="s">
        <v>183</v>
      </c>
      <c r="E276" s="229" t="s">
        <v>2049</v>
      </c>
      <c r="F276" s="230" t="s">
        <v>2050</v>
      </c>
      <c r="G276" s="231" t="s">
        <v>186</v>
      </c>
      <c r="H276" s="232">
        <v>55.804000000000002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43</v>
      </c>
      <c r="O276" s="92"/>
      <c r="P276" s="238">
        <f>O276*H276</f>
        <v>0</v>
      </c>
      <c r="Q276" s="238">
        <v>0.0027499999999999998</v>
      </c>
      <c r="R276" s="238">
        <f>Q276*H276</f>
        <v>0.15346099999999999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187</v>
      </c>
      <c r="AT276" s="240" t="s">
        <v>183</v>
      </c>
      <c r="AU276" s="240" t="s">
        <v>86</v>
      </c>
      <c r="AY276" s="18" t="s">
        <v>181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84</v>
      </c>
      <c r="BK276" s="241">
        <f>ROUND(I276*H276,2)</f>
        <v>0</v>
      </c>
      <c r="BL276" s="18" t="s">
        <v>187</v>
      </c>
      <c r="BM276" s="240" t="s">
        <v>2051</v>
      </c>
    </row>
    <row r="277" s="14" customFormat="1">
      <c r="A277" s="14"/>
      <c r="B277" s="254"/>
      <c r="C277" s="255"/>
      <c r="D277" s="244" t="s">
        <v>189</v>
      </c>
      <c r="E277" s="256" t="s">
        <v>1</v>
      </c>
      <c r="F277" s="257" t="s">
        <v>2046</v>
      </c>
      <c r="G277" s="255"/>
      <c r="H277" s="256" t="s">
        <v>1</v>
      </c>
      <c r="I277" s="258"/>
      <c r="J277" s="255"/>
      <c r="K277" s="255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189</v>
      </c>
      <c r="AU277" s="263" t="s">
        <v>86</v>
      </c>
      <c r="AV277" s="14" t="s">
        <v>84</v>
      </c>
      <c r="AW277" s="14" t="s">
        <v>33</v>
      </c>
      <c r="AX277" s="14" t="s">
        <v>78</v>
      </c>
      <c r="AY277" s="263" t="s">
        <v>181</v>
      </c>
    </row>
    <row r="278" s="13" customFormat="1">
      <c r="A278" s="13"/>
      <c r="B278" s="242"/>
      <c r="C278" s="243"/>
      <c r="D278" s="244" t="s">
        <v>189</v>
      </c>
      <c r="E278" s="245" t="s">
        <v>1</v>
      </c>
      <c r="F278" s="246" t="s">
        <v>2052</v>
      </c>
      <c r="G278" s="243"/>
      <c r="H278" s="247">
        <v>46.137999999999998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189</v>
      </c>
      <c r="AU278" s="253" t="s">
        <v>86</v>
      </c>
      <c r="AV278" s="13" t="s">
        <v>86</v>
      </c>
      <c r="AW278" s="13" t="s">
        <v>33</v>
      </c>
      <c r="AX278" s="13" t="s">
        <v>78</v>
      </c>
      <c r="AY278" s="253" t="s">
        <v>181</v>
      </c>
    </row>
    <row r="279" s="13" customFormat="1">
      <c r="A279" s="13"/>
      <c r="B279" s="242"/>
      <c r="C279" s="243"/>
      <c r="D279" s="244" t="s">
        <v>189</v>
      </c>
      <c r="E279" s="245" t="s">
        <v>1</v>
      </c>
      <c r="F279" s="246" t="s">
        <v>2053</v>
      </c>
      <c r="G279" s="243"/>
      <c r="H279" s="247">
        <v>6.8170000000000002</v>
      </c>
      <c r="I279" s="248"/>
      <c r="J279" s="243"/>
      <c r="K279" s="243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189</v>
      </c>
      <c r="AU279" s="253" t="s">
        <v>86</v>
      </c>
      <c r="AV279" s="13" t="s">
        <v>86</v>
      </c>
      <c r="AW279" s="13" t="s">
        <v>33</v>
      </c>
      <c r="AX279" s="13" t="s">
        <v>78</v>
      </c>
      <c r="AY279" s="253" t="s">
        <v>181</v>
      </c>
    </row>
    <row r="280" s="13" customFormat="1">
      <c r="A280" s="13"/>
      <c r="B280" s="242"/>
      <c r="C280" s="243"/>
      <c r="D280" s="244" t="s">
        <v>189</v>
      </c>
      <c r="E280" s="245" t="s">
        <v>1</v>
      </c>
      <c r="F280" s="246" t="s">
        <v>2054</v>
      </c>
      <c r="G280" s="243"/>
      <c r="H280" s="247">
        <v>2.8490000000000002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189</v>
      </c>
      <c r="AU280" s="253" t="s">
        <v>86</v>
      </c>
      <c r="AV280" s="13" t="s">
        <v>86</v>
      </c>
      <c r="AW280" s="13" t="s">
        <v>33</v>
      </c>
      <c r="AX280" s="13" t="s">
        <v>78</v>
      </c>
      <c r="AY280" s="253" t="s">
        <v>181</v>
      </c>
    </row>
    <row r="281" s="15" customFormat="1">
      <c r="A281" s="15"/>
      <c r="B281" s="264"/>
      <c r="C281" s="265"/>
      <c r="D281" s="244" t="s">
        <v>189</v>
      </c>
      <c r="E281" s="266" t="s">
        <v>1</v>
      </c>
      <c r="F281" s="267" t="s">
        <v>206</v>
      </c>
      <c r="G281" s="265"/>
      <c r="H281" s="268">
        <v>55.804000000000002</v>
      </c>
      <c r="I281" s="269"/>
      <c r="J281" s="265"/>
      <c r="K281" s="265"/>
      <c r="L281" s="270"/>
      <c r="M281" s="271"/>
      <c r="N281" s="272"/>
      <c r="O281" s="272"/>
      <c r="P281" s="272"/>
      <c r="Q281" s="272"/>
      <c r="R281" s="272"/>
      <c r="S281" s="272"/>
      <c r="T281" s="273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4" t="s">
        <v>189</v>
      </c>
      <c r="AU281" s="274" t="s">
        <v>86</v>
      </c>
      <c r="AV281" s="15" t="s">
        <v>187</v>
      </c>
      <c r="AW281" s="15" t="s">
        <v>33</v>
      </c>
      <c r="AX281" s="15" t="s">
        <v>84</v>
      </c>
      <c r="AY281" s="274" t="s">
        <v>181</v>
      </c>
    </row>
    <row r="282" s="2" customFormat="1" ht="16.5" customHeight="1">
      <c r="A282" s="39"/>
      <c r="B282" s="40"/>
      <c r="C282" s="228" t="s">
        <v>396</v>
      </c>
      <c r="D282" s="228" t="s">
        <v>183</v>
      </c>
      <c r="E282" s="229" t="s">
        <v>2055</v>
      </c>
      <c r="F282" s="230" t="s">
        <v>2056</v>
      </c>
      <c r="G282" s="231" t="s">
        <v>186</v>
      </c>
      <c r="H282" s="232">
        <v>55.804000000000002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43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187</v>
      </c>
      <c r="AT282" s="240" t="s">
        <v>183</v>
      </c>
      <c r="AU282" s="240" t="s">
        <v>86</v>
      </c>
      <c r="AY282" s="18" t="s">
        <v>181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84</v>
      </c>
      <c r="BK282" s="241">
        <f>ROUND(I282*H282,2)</f>
        <v>0</v>
      </c>
      <c r="BL282" s="18" t="s">
        <v>187</v>
      </c>
      <c r="BM282" s="240" t="s">
        <v>2057</v>
      </c>
    </row>
    <row r="283" s="2" customFormat="1" ht="16.5" customHeight="1">
      <c r="A283" s="39"/>
      <c r="B283" s="40"/>
      <c r="C283" s="228" t="s">
        <v>401</v>
      </c>
      <c r="D283" s="228" t="s">
        <v>183</v>
      </c>
      <c r="E283" s="229" t="s">
        <v>2058</v>
      </c>
      <c r="F283" s="230" t="s">
        <v>2059</v>
      </c>
      <c r="G283" s="231" t="s">
        <v>235</v>
      </c>
      <c r="H283" s="232">
        <v>0.13500000000000001</v>
      </c>
      <c r="I283" s="233"/>
      <c r="J283" s="234">
        <f>ROUND(I283*H283,2)</f>
        <v>0</v>
      </c>
      <c r="K283" s="235"/>
      <c r="L283" s="45"/>
      <c r="M283" s="236" t="s">
        <v>1</v>
      </c>
      <c r="N283" s="237" t="s">
        <v>43</v>
      </c>
      <c r="O283" s="92"/>
      <c r="P283" s="238">
        <f>O283*H283</f>
        <v>0</v>
      </c>
      <c r="Q283" s="238">
        <v>1.04922</v>
      </c>
      <c r="R283" s="238">
        <f>Q283*H283</f>
        <v>0.14164470000000001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187</v>
      </c>
      <c r="AT283" s="240" t="s">
        <v>183</v>
      </c>
      <c r="AU283" s="240" t="s">
        <v>86</v>
      </c>
      <c r="AY283" s="18" t="s">
        <v>181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84</v>
      </c>
      <c r="BK283" s="241">
        <f>ROUND(I283*H283,2)</f>
        <v>0</v>
      </c>
      <c r="BL283" s="18" t="s">
        <v>187</v>
      </c>
      <c r="BM283" s="240" t="s">
        <v>2060</v>
      </c>
    </row>
    <row r="284" s="14" customFormat="1">
      <c r="A284" s="14"/>
      <c r="B284" s="254"/>
      <c r="C284" s="255"/>
      <c r="D284" s="244" t="s">
        <v>189</v>
      </c>
      <c r="E284" s="256" t="s">
        <v>1</v>
      </c>
      <c r="F284" s="257" t="s">
        <v>432</v>
      </c>
      <c r="G284" s="255"/>
      <c r="H284" s="256" t="s">
        <v>1</v>
      </c>
      <c r="I284" s="258"/>
      <c r="J284" s="255"/>
      <c r="K284" s="255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189</v>
      </c>
      <c r="AU284" s="263" t="s">
        <v>86</v>
      </c>
      <c r="AV284" s="14" t="s">
        <v>84</v>
      </c>
      <c r="AW284" s="14" t="s">
        <v>33</v>
      </c>
      <c r="AX284" s="14" t="s">
        <v>78</v>
      </c>
      <c r="AY284" s="263" t="s">
        <v>181</v>
      </c>
    </row>
    <row r="285" s="13" customFormat="1">
      <c r="A285" s="13"/>
      <c r="B285" s="242"/>
      <c r="C285" s="243"/>
      <c r="D285" s="244" t="s">
        <v>189</v>
      </c>
      <c r="E285" s="245" t="s">
        <v>1</v>
      </c>
      <c r="F285" s="246" t="s">
        <v>2061</v>
      </c>
      <c r="G285" s="243"/>
      <c r="H285" s="247">
        <v>0.13500000000000001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189</v>
      </c>
      <c r="AU285" s="253" t="s">
        <v>86</v>
      </c>
      <c r="AV285" s="13" t="s">
        <v>86</v>
      </c>
      <c r="AW285" s="13" t="s">
        <v>33</v>
      </c>
      <c r="AX285" s="13" t="s">
        <v>84</v>
      </c>
      <c r="AY285" s="253" t="s">
        <v>181</v>
      </c>
    </row>
    <row r="286" s="2" customFormat="1" ht="16.5" customHeight="1">
      <c r="A286" s="39"/>
      <c r="B286" s="40"/>
      <c r="C286" s="228" t="s">
        <v>406</v>
      </c>
      <c r="D286" s="228" t="s">
        <v>183</v>
      </c>
      <c r="E286" s="229" t="s">
        <v>387</v>
      </c>
      <c r="F286" s="230" t="s">
        <v>388</v>
      </c>
      <c r="G286" s="231" t="s">
        <v>359</v>
      </c>
      <c r="H286" s="232">
        <v>6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43</v>
      </c>
      <c r="O286" s="92"/>
      <c r="P286" s="238">
        <f>O286*H286</f>
        <v>0</v>
      </c>
      <c r="Q286" s="238">
        <v>0.062300000000000001</v>
      </c>
      <c r="R286" s="238">
        <f>Q286*H286</f>
        <v>0.37380000000000002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187</v>
      </c>
      <c r="AT286" s="240" t="s">
        <v>183</v>
      </c>
      <c r="AU286" s="240" t="s">
        <v>86</v>
      </c>
      <c r="AY286" s="18" t="s">
        <v>181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84</v>
      </c>
      <c r="BK286" s="241">
        <f>ROUND(I286*H286,2)</f>
        <v>0</v>
      </c>
      <c r="BL286" s="18" t="s">
        <v>187</v>
      </c>
      <c r="BM286" s="240" t="s">
        <v>2062</v>
      </c>
    </row>
    <row r="287" s="13" customFormat="1">
      <c r="A287" s="13"/>
      <c r="B287" s="242"/>
      <c r="C287" s="243"/>
      <c r="D287" s="244" t="s">
        <v>189</v>
      </c>
      <c r="E287" s="245" t="s">
        <v>1</v>
      </c>
      <c r="F287" s="246" t="s">
        <v>2063</v>
      </c>
      <c r="G287" s="243"/>
      <c r="H287" s="247">
        <v>6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189</v>
      </c>
      <c r="AU287" s="253" t="s">
        <v>86</v>
      </c>
      <c r="AV287" s="13" t="s">
        <v>86</v>
      </c>
      <c r="AW287" s="13" t="s">
        <v>33</v>
      </c>
      <c r="AX287" s="13" t="s">
        <v>84</v>
      </c>
      <c r="AY287" s="253" t="s">
        <v>181</v>
      </c>
    </row>
    <row r="288" s="2" customFormat="1" ht="16.5" customHeight="1">
      <c r="A288" s="39"/>
      <c r="B288" s="40"/>
      <c r="C288" s="228" t="s">
        <v>410</v>
      </c>
      <c r="D288" s="228" t="s">
        <v>183</v>
      </c>
      <c r="E288" s="229" t="s">
        <v>392</v>
      </c>
      <c r="F288" s="230" t="s">
        <v>393</v>
      </c>
      <c r="G288" s="231" t="s">
        <v>359</v>
      </c>
      <c r="H288" s="232">
        <v>4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43</v>
      </c>
      <c r="O288" s="92"/>
      <c r="P288" s="238">
        <f>O288*H288</f>
        <v>0</v>
      </c>
      <c r="Q288" s="238">
        <v>0.10095999999999999</v>
      </c>
      <c r="R288" s="238">
        <f>Q288*H288</f>
        <v>0.40383999999999998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187</v>
      </c>
      <c r="AT288" s="240" t="s">
        <v>183</v>
      </c>
      <c r="AU288" s="240" t="s">
        <v>86</v>
      </c>
      <c r="AY288" s="18" t="s">
        <v>181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84</v>
      </c>
      <c r="BK288" s="241">
        <f>ROUND(I288*H288,2)</f>
        <v>0</v>
      </c>
      <c r="BL288" s="18" t="s">
        <v>187</v>
      </c>
      <c r="BM288" s="240" t="s">
        <v>2064</v>
      </c>
    </row>
    <row r="289" s="13" customFormat="1">
      <c r="A289" s="13"/>
      <c r="B289" s="242"/>
      <c r="C289" s="243"/>
      <c r="D289" s="244" t="s">
        <v>189</v>
      </c>
      <c r="E289" s="245" t="s">
        <v>1</v>
      </c>
      <c r="F289" s="246" t="s">
        <v>2065</v>
      </c>
      <c r="G289" s="243"/>
      <c r="H289" s="247">
        <v>4</v>
      </c>
      <c r="I289" s="248"/>
      <c r="J289" s="243"/>
      <c r="K289" s="243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189</v>
      </c>
      <c r="AU289" s="253" t="s">
        <v>86</v>
      </c>
      <c r="AV289" s="13" t="s">
        <v>86</v>
      </c>
      <c r="AW289" s="13" t="s">
        <v>33</v>
      </c>
      <c r="AX289" s="13" t="s">
        <v>84</v>
      </c>
      <c r="AY289" s="253" t="s">
        <v>181</v>
      </c>
    </row>
    <row r="290" s="2" customFormat="1" ht="16.5" customHeight="1">
      <c r="A290" s="39"/>
      <c r="B290" s="40"/>
      <c r="C290" s="228" t="s">
        <v>414</v>
      </c>
      <c r="D290" s="228" t="s">
        <v>183</v>
      </c>
      <c r="E290" s="229" t="s">
        <v>2066</v>
      </c>
      <c r="F290" s="230" t="s">
        <v>2067</v>
      </c>
      <c r="G290" s="231" t="s">
        <v>359</v>
      </c>
      <c r="H290" s="232">
        <v>3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43</v>
      </c>
      <c r="O290" s="92"/>
      <c r="P290" s="238">
        <f>O290*H290</f>
        <v>0</v>
      </c>
      <c r="Q290" s="238">
        <v>0.1815</v>
      </c>
      <c r="R290" s="238">
        <f>Q290*H290</f>
        <v>0.54449999999999998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187</v>
      </c>
      <c r="AT290" s="240" t="s">
        <v>183</v>
      </c>
      <c r="AU290" s="240" t="s">
        <v>86</v>
      </c>
      <c r="AY290" s="18" t="s">
        <v>181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84</v>
      </c>
      <c r="BK290" s="241">
        <f>ROUND(I290*H290,2)</f>
        <v>0</v>
      </c>
      <c r="BL290" s="18" t="s">
        <v>187</v>
      </c>
      <c r="BM290" s="240" t="s">
        <v>2068</v>
      </c>
    </row>
    <row r="291" s="13" customFormat="1">
      <c r="A291" s="13"/>
      <c r="B291" s="242"/>
      <c r="C291" s="243"/>
      <c r="D291" s="244" t="s">
        <v>189</v>
      </c>
      <c r="E291" s="245" t="s">
        <v>1</v>
      </c>
      <c r="F291" s="246" t="s">
        <v>405</v>
      </c>
      <c r="G291" s="243"/>
      <c r="H291" s="247">
        <v>3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189</v>
      </c>
      <c r="AU291" s="253" t="s">
        <v>86</v>
      </c>
      <c r="AV291" s="13" t="s">
        <v>86</v>
      </c>
      <c r="AW291" s="13" t="s">
        <v>33</v>
      </c>
      <c r="AX291" s="13" t="s">
        <v>84</v>
      </c>
      <c r="AY291" s="253" t="s">
        <v>181</v>
      </c>
    </row>
    <row r="292" s="2" customFormat="1" ht="16.5" customHeight="1">
      <c r="A292" s="39"/>
      <c r="B292" s="40"/>
      <c r="C292" s="228" t="s">
        <v>419</v>
      </c>
      <c r="D292" s="228" t="s">
        <v>183</v>
      </c>
      <c r="E292" s="229" t="s">
        <v>415</v>
      </c>
      <c r="F292" s="230" t="s">
        <v>416</v>
      </c>
      <c r="G292" s="231" t="s">
        <v>193</v>
      </c>
      <c r="H292" s="232">
        <v>0.91800000000000004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43</v>
      </c>
      <c r="O292" s="92"/>
      <c r="P292" s="238">
        <f>O292*H292</f>
        <v>0</v>
      </c>
      <c r="Q292" s="238">
        <v>2.5018799999999999</v>
      </c>
      <c r="R292" s="238">
        <f>Q292*H292</f>
        <v>2.2967258400000001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187</v>
      </c>
      <c r="AT292" s="240" t="s">
        <v>183</v>
      </c>
      <c r="AU292" s="240" t="s">
        <v>86</v>
      </c>
      <c r="AY292" s="18" t="s">
        <v>181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84</v>
      </c>
      <c r="BK292" s="241">
        <f>ROUND(I292*H292,2)</f>
        <v>0</v>
      </c>
      <c r="BL292" s="18" t="s">
        <v>187</v>
      </c>
      <c r="BM292" s="240" t="s">
        <v>2069</v>
      </c>
    </row>
    <row r="293" s="13" customFormat="1">
      <c r="A293" s="13"/>
      <c r="B293" s="242"/>
      <c r="C293" s="243"/>
      <c r="D293" s="244" t="s">
        <v>189</v>
      </c>
      <c r="E293" s="245" t="s">
        <v>1</v>
      </c>
      <c r="F293" s="246" t="s">
        <v>2070</v>
      </c>
      <c r="G293" s="243"/>
      <c r="H293" s="247">
        <v>0.318</v>
      </c>
      <c r="I293" s="248"/>
      <c r="J293" s="243"/>
      <c r="K293" s="243"/>
      <c r="L293" s="249"/>
      <c r="M293" s="250"/>
      <c r="N293" s="251"/>
      <c r="O293" s="251"/>
      <c r="P293" s="251"/>
      <c r="Q293" s="251"/>
      <c r="R293" s="251"/>
      <c r="S293" s="251"/>
      <c r="T293" s="25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3" t="s">
        <v>189</v>
      </c>
      <c r="AU293" s="253" t="s">
        <v>86</v>
      </c>
      <c r="AV293" s="13" t="s">
        <v>86</v>
      </c>
      <c r="AW293" s="13" t="s">
        <v>33</v>
      </c>
      <c r="AX293" s="13" t="s">
        <v>78</v>
      </c>
      <c r="AY293" s="253" t="s">
        <v>181</v>
      </c>
    </row>
    <row r="294" s="13" customFormat="1">
      <c r="A294" s="13"/>
      <c r="B294" s="242"/>
      <c r="C294" s="243"/>
      <c r="D294" s="244" t="s">
        <v>189</v>
      </c>
      <c r="E294" s="245" t="s">
        <v>1</v>
      </c>
      <c r="F294" s="246" t="s">
        <v>2071</v>
      </c>
      <c r="G294" s="243"/>
      <c r="H294" s="247">
        <v>0.59999999999999998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189</v>
      </c>
      <c r="AU294" s="253" t="s">
        <v>86</v>
      </c>
      <c r="AV294" s="13" t="s">
        <v>86</v>
      </c>
      <c r="AW294" s="13" t="s">
        <v>33</v>
      </c>
      <c r="AX294" s="13" t="s">
        <v>78</v>
      </c>
      <c r="AY294" s="253" t="s">
        <v>181</v>
      </c>
    </row>
    <row r="295" s="15" customFormat="1">
      <c r="A295" s="15"/>
      <c r="B295" s="264"/>
      <c r="C295" s="265"/>
      <c r="D295" s="244" t="s">
        <v>189</v>
      </c>
      <c r="E295" s="266" t="s">
        <v>1</v>
      </c>
      <c r="F295" s="267" t="s">
        <v>206</v>
      </c>
      <c r="G295" s="265"/>
      <c r="H295" s="268">
        <v>0.91800000000000004</v>
      </c>
      <c r="I295" s="269"/>
      <c r="J295" s="265"/>
      <c r="K295" s="265"/>
      <c r="L295" s="270"/>
      <c r="M295" s="271"/>
      <c r="N295" s="272"/>
      <c r="O295" s="272"/>
      <c r="P295" s="272"/>
      <c r="Q295" s="272"/>
      <c r="R295" s="272"/>
      <c r="S295" s="272"/>
      <c r="T295" s="27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4" t="s">
        <v>189</v>
      </c>
      <c r="AU295" s="274" t="s">
        <v>86</v>
      </c>
      <c r="AV295" s="15" t="s">
        <v>187</v>
      </c>
      <c r="AW295" s="15" t="s">
        <v>33</v>
      </c>
      <c r="AX295" s="15" t="s">
        <v>84</v>
      </c>
      <c r="AY295" s="274" t="s">
        <v>181</v>
      </c>
    </row>
    <row r="296" s="2" customFormat="1" ht="16.5" customHeight="1">
      <c r="A296" s="39"/>
      <c r="B296" s="40"/>
      <c r="C296" s="228" t="s">
        <v>424</v>
      </c>
      <c r="D296" s="228" t="s">
        <v>183</v>
      </c>
      <c r="E296" s="229" t="s">
        <v>420</v>
      </c>
      <c r="F296" s="230" t="s">
        <v>421</v>
      </c>
      <c r="G296" s="231" t="s">
        <v>186</v>
      </c>
      <c r="H296" s="232">
        <v>12.208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43</v>
      </c>
      <c r="O296" s="92"/>
      <c r="P296" s="238">
        <f>O296*H296</f>
        <v>0</v>
      </c>
      <c r="Q296" s="238">
        <v>0.01409</v>
      </c>
      <c r="R296" s="238">
        <f>Q296*H296</f>
        <v>0.17201072000000001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187</v>
      </c>
      <c r="AT296" s="240" t="s">
        <v>183</v>
      </c>
      <c r="AU296" s="240" t="s">
        <v>86</v>
      </c>
      <c r="AY296" s="18" t="s">
        <v>181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84</v>
      </c>
      <c r="BK296" s="241">
        <f>ROUND(I296*H296,2)</f>
        <v>0</v>
      </c>
      <c r="BL296" s="18" t="s">
        <v>187</v>
      </c>
      <c r="BM296" s="240" t="s">
        <v>2072</v>
      </c>
    </row>
    <row r="297" s="13" customFormat="1">
      <c r="A297" s="13"/>
      <c r="B297" s="242"/>
      <c r="C297" s="243"/>
      <c r="D297" s="244" t="s">
        <v>189</v>
      </c>
      <c r="E297" s="245" t="s">
        <v>1</v>
      </c>
      <c r="F297" s="246" t="s">
        <v>2073</v>
      </c>
      <c r="G297" s="243"/>
      <c r="H297" s="247">
        <v>4.3810000000000002</v>
      </c>
      <c r="I297" s="248"/>
      <c r="J297" s="243"/>
      <c r="K297" s="243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189</v>
      </c>
      <c r="AU297" s="253" t="s">
        <v>86</v>
      </c>
      <c r="AV297" s="13" t="s">
        <v>86</v>
      </c>
      <c r="AW297" s="13" t="s">
        <v>33</v>
      </c>
      <c r="AX297" s="13" t="s">
        <v>78</v>
      </c>
      <c r="AY297" s="253" t="s">
        <v>181</v>
      </c>
    </row>
    <row r="298" s="13" customFormat="1">
      <c r="A298" s="13"/>
      <c r="B298" s="242"/>
      <c r="C298" s="243"/>
      <c r="D298" s="244" t="s">
        <v>189</v>
      </c>
      <c r="E298" s="245" t="s">
        <v>1</v>
      </c>
      <c r="F298" s="246" t="s">
        <v>2074</v>
      </c>
      <c r="G298" s="243"/>
      <c r="H298" s="247">
        <v>7.827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189</v>
      </c>
      <c r="AU298" s="253" t="s">
        <v>86</v>
      </c>
      <c r="AV298" s="13" t="s">
        <v>86</v>
      </c>
      <c r="AW298" s="13" t="s">
        <v>33</v>
      </c>
      <c r="AX298" s="13" t="s">
        <v>78</v>
      </c>
      <c r="AY298" s="253" t="s">
        <v>181</v>
      </c>
    </row>
    <row r="299" s="15" customFormat="1">
      <c r="A299" s="15"/>
      <c r="B299" s="264"/>
      <c r="C299" s="265"/>
      <c r="D299" s="244" t="s">
        <v>189</v>
      </c>
      <c r="E299" s="266" t="s">
        <v>1</v>
      </c>
      <c r="F299" s="267" t="s">
        <v>206</v>
      </c>
      <c r="G299" s="265"/>
      <c r="H299" s="268">
        <v>12.208</v>
      </c>
      <c r="I299" s="269"/>
      <c r="J299" s="265"/>
      <c r="K299" s="265"/>
      <c r="L299" s="270"/>
      <c r="M299" s="271"/>
      <c r="N299" s="272"/>
      <c r="O299" s="272"/>
      <c r="P299" s="272"/>
      <c r="Q299" s="272"/>
      <c r="R299" s="272"/>
      <c r="S299" s="272"/>
      <c r="T299" s="27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4" t="s">
        <v>189</v>
      </c>
      <c r="AU299" s="274" t="s">
        <v>86</v>
      </c>
      <c r="AV299" s="15" t="s">
        <v>187</v>
      </c>
      <c r="AW299" s="15" t="s">
        <v>33</v>
      </c>
      <c r="AX299" s="15" t="s">
        <v>84</v>
      </c>
      <c r="AY299" s="274" t="s">
        <v>181</v>
      </c>
    </row>
    <row r="300" s="2" customFormat="1" ht="16.5" customHeight="1">
      <c r="A300" s="39"/>
      <c r="B300" s="40"/>
      <c r="C300" s="228" t="s">
        <v>428</v>
      </c>
      <c r="D300" s="228" t="s">
        <v>183</v>
      </c>
      <c r="E300" s="229" t="s">
        <v>425</v>
      </c>
      <c r="F300" s="230" t="s">
        <v>426</v>
      </c>
      <c r="G300" s="231" t="s">
        <v>186</v>
      </c>
      <c r="H300" s="232">
        <v>12.208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43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187</v>
      </c>
      <c r="AT300" s="240" t="s">
        <v>183</v>
      </c>
      <c r="AU300" s="240" t="s">
        <v>86</v>
      </c>
      <c r="AY300" s="18" t="s">
        <v>181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84</v>
      </c>
      <c r="BK300" s="241">
        <f>ROUND(I300*H300,2)</f>
        <v>0</v>
      </c>
      <c r="BL300" s="18" t="s">
        <v>187</v>
      </c>
      <c r="BM300" s="240" t="s">
        <v>2075</v>
      </c>
    </row>
    <row r="301" s="2" customFormat="1" ht="16.5" customHeight="1">
      <c r="A301" s="39"/>
      <c r="B301" s="40"/>
      <c r="C301" s="228" t="s">
        <v>435</v>
      </c>
      <c r="D301" s="228" t="s">
        <v>183</v>
      </c>
      <c r="E301" s="229" t="s">
        <v>429</v>
      </c>
      <c r="F301" s="230" t="s">
        <v>430</v>
      </c>
      <c r="G301" s="231" t="s">
        <v>235</v>
      </c>
      <c r="H301" s="232">
        <v>0.16500000000000001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43</v>
      </c>
      <c r="O301" s="92"/>
      <c r="P301" s="238">
        <f>O301*H301</f>
        <v>0</v>
      </c>
      <c r="Q301" s="238">
        <v>1.04575</v>
      </c>
      <c r="R301" s="238">
        <f>Q301*H301</f>
        <v>0.17254875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187</v>
      </c>
      <c r="AT301" s="240" t="s">
        <v>183</v>
      </c>
      <c r="AU301" s="240" t="s">
        <v>86</v>
      </c>
      <c r="AY301" s="18" t="s">
        <v>181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84</v>
      </c>
      <c r="BK301" s="241">
        <f>ROUND(I301*H301,2)</f>
        <v>0</v>
      </c>
      <c r="BL301" s="18" t="s">
        <v>187</v>
      </c>
      <c r="BM301" s="240" t="s">
        <v>2076</v>
      </c>
    </row>
    <row r="302" s="14" customFormat="1">
      <c r="A302" s="14"/>
      <c r="B302" s="254"/>
      <c r="C302" s="255"/>
      <c r="D302" s="244" t="s">
        <v>189</v>
      </c>
      <c r="E302" s="256" t="s">
        <v>1</v>
      </c>
      <c r="F302" s="257" t="s">
        <v>432</v>
      </c>
      <c r="G302" s="255"/>
      <c r="H302" s="256" t="s">
        <v>1</v>
      </c>
      <c r="I302" s="258"/>
      <c r="J302" s="255"/>
      <c r="K302" s="255"/>
      <c r="L302" s="259"/>
      <c r="M302" s="260"/>
      <c r="N302" s="261"/>
      <c r="O302" s="261"/>
      <c r="P302" s="261"/>
      <c r="Q302" s="261"/>
      <c r="R302" s="261"/>
      <c r="S302" s="261"/>
      <c r="T302" s="26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3" t="s">
        <v>189</v>
      </c>
      <c r="AU302" s="263" t="s">
        <v>86</v>
      </c>
      <c r="AV302" s="14" t="s">
        <v>84</v>
      </c>
      <c r="AW302" s="14" t="s">
        <v>33</v>
      </c>
      <c r="AX302" s="14" t="s">
        <v>78</v>
      </c>
      <c r="AY302" s="263" t="s">
        <v>181</v>
      </c>
    </row>
    <row r="303" s="13" customFormat="1">
      <c r="A303" s="13"/>
      <c r="B303" s="242"/>
      <c r="C303" s="243"/>
      <c r="D303" s="244" t="s">
        <v>189</v>
      </c>
      <c r="E303" s="245" t="s">
        <v>1</v>
      </c>
      <c r="F303" s="246" t="s">
        <v>2077</v>
      </c>
      <c r="G303" s="243"/>
      <c r="H303" s="247">
        <v>0.057000000000000002</v>
      </c>
      <c r="I303" s="248"/>
      <c r="J303" s="243"/>
      <c r="K303" s="243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189</v>
      </c>
      <c r="AU303" s="253" t="s">
        <v>86</v>
      </c>
      <c r="AV303" s="13" t="s">
        <v>86</v>
      </c>
      <c r="AW303" s="13" t="s">
        <v>33</v>
      </c>
      <c r="AX303" s="13" t="s">
        <v>78</v>
      </c>
      <c r="AY303" s="253" t="s">
        <v>181</v>
      </c>
    </row>
    <row r="304" s="13" customFormat="1">
      <c r="A304" s="13"/>
      <c r="B304" s="242"/>
      <c r="C304" s="243"/>
      <c r="D304" s="244" t="s">
        <v>189</v>
      </c>
      <c r="E304" s="245" t="s">
        <v>1</v>
      </c>
      <c r="F304" s="246" t="s">
        <v>2078</v>
      </c>
      <c r="G304" s="243"/>
      <c r="H304" s="247">
        <v>0.108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189</v>
      </c>
      <c r="AU304" s="253" t="s">
        <v>86</v>
      </c>
      <c r="AV304" s="13" t="s">
        <v>86</v>
      </c>
      <c r="AW304" s="13" t="s">
        <v>33</v>
      </c>
      <c r="AX304" s="13" t="s">
        <v>78</v>
      </c>
      <c r="AY304" s="253" t="s">
        <v>181</v>
      </c>
    </row>
    <row r="305" s="15" customFormat="1">
      <c r="A305" s="15"/>
      <c r="B305" s="264"/>
      <c r="C305" s="265"/>
      <c r="D305" s="244" t="s">
        <v>189</v>
      </c>
      <c r="E305" s="266" t="s">
        <v>1</v>
      </c>
      <c r="F305" s="267" t="s">
        <v>206</v>
      </c>
      <c r="G305" s="265"/>
      <c r="H305" s="268">
        <v>0.16500000000000001</v>
      </c>
      <c r="I305" s="269"/>
      <c r="J305" s="265"/>
      <c r="K305" s="265"/>
      <c r="L305" s="270"/>
      <c r="M305" s="271"/>
      <c r="N305" s="272"/>
      <c r="O305" s="272"/>
      <c r="P305" s="272"/>
      <c r="Q305" s="272"/>
      <c r="R305" s="272"/>
      <c r="S305" s="272"/>
      <c r="T305" s="273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4" t="s">
        <v>189</v>
      </c>
      <c r="AU305" s="274" t="s">
        <v>86</v>
      </c>
      <c r="AV305" s="15" t="s">
        <v>187</v>
      </c>
      <c r="AW305" s="15" t="s">
        <v>33</v>
      </c>
      <c r="AX305" s="15" t="s">
        <v>84</v>
      </c>
      <c r="AY305" s="274" t="s">
        <v>181</v>
      </c>
    </row>
    <row r="306" s="12" customFormat="1" ht="22.8" customHeight="1">
      <c r="A306" s="12"/>
      <c r="B306" s="212"/>
      <c r="C306" s="213"/>
      <c r="D306" s="214" t="s">
        <v>77</v>
      </c>
      <c r="E306" s="226" t="s">
        <v>386</v>
      </c>
      <c r="F306" s="226" t="s">
        <v>434</v>
      </c>
      <c r="G306" s="213"/>
      <c r="H306" s="213"/>
      <c r="I306" s="216"/>
      <c r="J306" s="227">
        <f>BK306</f>
        <v>0</v>
      </c>
      <c r="K306" s="213"/>
      <c r="L306" s="218"/>
      <c r="M306" s="219"/>
      <c r="N306" s="220"/>
      <c r="O306" s="220"/>
      <c r="P306" s="221">
        <f>SUM(P307:P315)</f>
        <v>0</v>
      </c>
      <c r="Q306" s="220"/>
      <c r="R306" s="221">
        <f>SUM(R307:R315)</f>
        <v>16.824355239999999</v>
      </c>
      <c r="S306" s="220"/>
      <c r="T306" s="222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3" t="s">
        <v>84</v>
      </c>
      <c r="AT306" s="224" t="s">
        <v>77</v>
      </c>
      <c r="AU306" s="224" t="s">
        <v>84</v>
      </c>
      <c r="AY306" s="223" t="s">
        <v>181</v>
      </c>
      <c r="BK306" s="225">
        <f>SUM(BK307:BK315)</f>
        <v>0</v>
      </c>
    </row>
    <row r="307" s="2" customFormat="1" ht="24.15" customHeight="1">
      <c r="A307" s="39"/>
      <c r="B307" s="40"/>
      <c r="C307" s="228" t="s">
        <v>443</v>
      </c>
      <c r="D307" s="228" t="s">
        <v>183</v>
      </c>
      <c r="E307" s="229" t="s">
        <v>436</v>
      </c>
      <c r="F307" s="230" t="s">
        <v>437</v>
      </c>
      <c r="G307" s="231" t="s">
        <v>186</v>
      </c>
      <c r="H307" s="232">
        <v>62.945999999999998</v>
      </c>
      <c r="I307" s="233"/>
      <c r="J307" s="234">
        <f>ROUND(I307*H307,2)</f>
        <v>0</v>
      </c>
      <c r="K307" s="235"/>
      <c r="L307" s="45"/>
      <c r="M307" s="236" t="s">
        <v>1</v>
      </c>
      <c r="N307" s="237" t="s">
        <v>43</v>
      </c>
      <c r="O307" s="92"/>
      <c r="P307" s="238">
        <f>O307*H307</f>
        <v>0</v>
      </c>
      <c r="Q307" s="238">
        <v>0.23749000000000001</v>
      </c>
      <c r="R307" s="238">
        <f>Q307*H307</f>
        <v>14.94904554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187</v>
      </c>
      <c r="AT307" s="240" t="s">
        <v>183</v>
      </c>
      <c r="AU307" s="240" t="s">
        <v>86</v>
      </c>
      <c r="AY307" s="18" t="s">
        <v>181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84</v>
      </c>
      <c r="BK307" s="241">
        <f>ROUND(I307*H307,2)</f>
        <v>0</v>
      </c>
      <c r="BL307" s="18" t="s">
        <v>187</v>
      </c>
      <c r="BM307" s="240" t="s">
        <v>2079</v>
      </c>
    </row>
    <row r="308" s="14" customFormat="1">
      <c r="A308" s="14"/>
      <c r="B308" s="254"/>
      <c r="C308" s="255"/>
      <c r="D308" s="244" t="s">
        <v>189</v>
      </c>
      <c r="E308" s="256" t="s">
        <v>1</v>
      </c>
      <c r="F308" s="257" t="s">
        <v>439</v>
      </c>
      <c r="G308" s="255"/>
      <c r="H308" s="256" t="s">
        <v>1</v>
      </c>
      <c r="I308" s="258"/>
      <c r="J308" s="255"/>
      <c r="K308" s="255"/>
      <c r="L308" s="259"/>
      <c r="M308" s="260"/>
      <c r="N308" s="261"/>
      <c r="O308" s="261"/>
      <c r="P308" s="261"/>
      <c r="Q308" s="261"/>
      <c r="R308" s="261"/>
      <c r="S308" s="261"/>
      <c r="T308" s="26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3" t="s">
        <v>189</v>
      </c>
      <c r="AU308" s="263" t="s">
        <v>86</v>
      </c>
      <c r="AV308" s="14" t="s">
        <v>84</v>
      </c>
      <c r="AW308" s="14" t="s">
        <v>33</v>
      </c>
      <c r="AX308" s="14" t="s">
        <v>78</v>
      </c>
      <c r="AY308" s="263" t="s">
        <v>181</v>
      </c>
    </row>
    <row r="309" s="13" customFormat="1">
      <c r="A309" s="13"/>
      <c r="B309" s="242"/>
      <c r="C309" s="243"/>
      <c r="D309" s="244" t="s">
        <v>189</v>
      </c>
      <c r="E309" s="245" t="s">
        <v>1</v>
      </c>
      <c r="F309" s="246" t="s">
        <v>2080</v>
      </c>
      <c r="G309" s="243"/>
      <c r="H309" s="247">
        <v>76.141000000000005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189</v>
      </c>
      <c r="AU309" s="253" t="s">
        <v>86</v>
      </c>
      <c r="AV309" s="13" t="s">
        <v>86</v>
      </c>
      <c r="AW309" s="13" t="s">
        <v>33</v>
      </c>
      <c r="AX309" s="13" t="s">
        <v>78</v>
      </c>
      <c r="AY309" s="253" t="s">
        <v>181</v>
      </c>
    </row>
    <row r="310" s="13" customFormat="1">
      <c r="A310" s="13"/>
      <c r="B310" s="242"/>
      <c r="C310" s="243"/>
      <c r="D310" s="244" t="s">
        <v>189</v>
      </c>
      <c r="E310" s="245" t="s">
        <v>1</v>
      </c>
      <c r="F310" s="246" t="s">
        <v>2081</v>
      </c>
      <c r="G310" s="243"/>
      <c r="H310" s="247">
        <v>-11.395</v>
      </c>
      <c r="I310" s="248"/>
      <c r="J310" s="243"/>
      <c r="K310" s="243"/>
      <c r="L310" s="249"/>
      <c r="M310" s="250"/>
      <c r="N310" s="251"/>
      <c r="O310" s="251"/>
      <c r="P310" s="251"/>
      <c r="Q310" s="251"/>
      <c r="R310" s="251"/>
      <c r="S310" s="251"/>
      <c r="T310" s="25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3" t="s">
        <v>189</v>
      </c>
      <c r="AU310" s="253" t="s">
        <v>86</v>
      </c>
      <c r="AV310" s="13" t="s">
        <v>86</v>
      </c>
      <c r="AW310" s="13" t="s">
        <v>33</v>
      </c>
      <c r="AX310" s="13" t="s">
        <v>78</v>
      </c>
      <c r="AY310" s="253" t="s">
        <v>181</v>
      </c>
    </row>
    <row r="311" s="13" customFormat="1">
      <c r="A311" s="13"/>
      <c r="B311" s="242"/>
      <c r="C311" s="243"/>
      <c r="D311" s="244" t="s">
        <v>189</v>
      </c>
      <c r="E311" s="245" t="s">
        <v>1</v>
      </c>
      <c r="F311" s="246" t="s">
        <v>2082</v>
      </c>
      <c r="G311" s="243"/>
      <c r="H311" s="247">
        <v>-1.8</v>
      </c>
      <c r="I311" s="248"/>
      <c r="J311" s="243"/>
      <c r="K311" s="243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189</v>
      </c>
      <c r="AU311" s="253" t="s">
        <v>86</v>
      </c>
      <c r="AV311" s="13" t="s">
        <v>86</v>
      </c>
      <c r="AW311" s="13" t="s">
        <v>33</v>
      </c>
      <c r="AX311" s="13" t="s">
        <v>78</v>
      </c>
      <c r="AY311" s="253" t="s">
        <v>181</v>
      </c>
    </row>
    <row r="312" s="15" customFormat="1">
      <c r="A312" s="15"/>
      <c r="B312" s="264"/>
      <c r="C312" s="265"/>
      <c r="D312" s="244" t="s">
        <v>189</v>
      </c>
      <c r="E312" s="266" t="s">
        <v>1</v>
      </c>
      <c r="F312" s="267" t="s">
        <v>206</v>
      </c>
      <c r="G312" s="265"/>
      <c r="H312" s="268">
        <v>62.945999999999998</v>
      </c>
      <c r="I312" s="269"/>
      <c r="J312" s="265"/>
      <c r="K312" s="265"/>
      <c r="L312" s="270"/>
      <c r="M312" s="271"/>
      <c r="N312" s="272"/>
      <c r="O312" s="272"/>
      <c r="P312" s="272"/>
      <c r="Q312" s="272"/>
      <c r="R312" s="272"/>
      <c r="S312" s="272"/>
      <c r="T312" s="27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4" t="s">
        <v>189</v>
      </c>
      <c r="AU312" s="274" t="s">
        <v>86</v>
      </c>
      <c r="AV312" s="15" t="s">
        <v>187</v>
      </c>
      <c r="AW312" s="15" t="s">
        <v>33</v>
      </c>
      <c r="AX312" s="15" t="s">
        <v>84</v>
      </c>
      <c r="AY312" s="274" t="s">
        <v>181</v>
      </c>
    </row>
    <row r="313" s="2" customFormat="1" ht="16.5" customHeight="1">
      <c r="A313" s="39"/>
      <c r="B313" s="40"/>
      <c r="C313" s="228" t="s">
        <v>450</v>
      </c>
      <c r="D313" s="228" t="s">
        <v>183</v>
      </c>
      <c r="E313" s="229" t="s">
        <v>444</v>
      </c>
      <c r="F313" s="230" t="s">
        <v>445</v>
      </c>
      <c r="G313" s="231" t="s">
        <v>247</v>
      </c>
      <c r="H313" s="232">
        <v>60.670000000000002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43</v>
      </c>
      <c r="O313" s="92"/>
      <c r="P313" s="238">
        <f>O313*H313</f>
        <v>0</v>
      </c>
      <c r="Q313" s="238">
        <v>0.03091</v>
      </c>
      <c r="R313" s="238">
        <f>Q313*H313</f>
        <v>1.8753097000000001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187</v>
      </c>
      <c r="AT313" s="240" t="s">
        <v>183</v>
      </c>
      <c r="AU313" s="240" t="s">
        <v>86</v>
      </c>
      <c r="AY313" s="18" t="s">
        <v>181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84</v>
      </c>
      <c r="BK313" s="241">
        <f>ROUND(I313*H313,2)</f>
        <v>0</v>
      </c>
      <c r="BL313" s="18" t="s">
        <v>187</v>
      </c>
      <c r="BM313" s="240" t="s">
        <v>2083</v>
      </c>
    </row>
    <row r="314" s="14" customFormat="1">
      <c r="A314" s="14"/>
      <c r="B314" s="254"/>
      <c r="C314" s="255"/>
      <c r="D314" s="244" t="s">
        <v>189</v>
      </c>
      <c r="E314" s="256" t="s">
        <v>1</v>
      </c>
      <c r="F314" s="257" t="s">
        <v>447</v>
      </c>
      <c r="G314" s="255"/>
      <c r="H314" s="256" t="s">
        <v>1</v>
      </c>
      <c r="I314" s="258"/>
      <c r="J314" s="255"/>
      <c r="K314" s="255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189</v>
      </c>
      <c r="AU314" s="263" t="s">
        <v>86</v>
      </c>
      <c r="AV314" s="14" t="s">
        <v>84</v>
      </c>
      <c r="AW314" s="14" t="s">
        <v>33</v>
      </c>
      <c r="AX314" s="14" t="s">
        <v>78</v>
      </c>
      <c r="AY314" s="263" t="s">
        <v>181</v>
      </c>
    </row>
    <row r="315" s="13" customFormat="1">
      <c r="A315" s="13"/>
      <c r="B315" s="242"/>
      <c r="C315" s="243"/>
      <c r="D315" s="244" t="s">
        <v>189</v>
      </c>
      <c r="E315" s="245" t="s">
        <v>1</v>
      </c>
      <c r="F315" s="246" t="s">
        <v>2084</v>
      </c>
      <c r="G315" s="243"/>
      <c r="H315" s="247">
        <v>60.670000000000002</v>
      </c>
      <c r="I315" s="248"/>
      <c r="J315" s="243"/>
      <c r="K315" s="243"/>
      <c r="L315" s="249"/>
      <c r="M315" s="250"/>
      <c r="N315" s="251"/>
      <c r="O315" s="251"/>
      <c r="P315" s="251"/>
      <c r="Q315" s="251"/>
      <c r="R315" s="251"/>
      <c r="S315" s="251"/>
      <c r="T315" s="25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3" t="s">
        <v>189</v>
      </c>
      <c r="AU315" s="253" t="s">
        <v>86</v>
      </c>
      <c r="AV315" s="13" t="s">
        <v>86</v>
      </c>
      <c r="AW315" s="13" t="s">
        <v>33</v>
      </c>
      <c r="AX315" s="13" t="s">
        <v>84</v>
      </c>
      <c r="AY315" s="253" t="s">
        <v>181</v>
      </c>
    </row>
    <row r="316" s="12" customFormat="1" ht="22.8" customHeight="1">
      <c r="A316" s="12"/>
      <c r="B316" s="212"/>
      <c r="C316" s="213"/>
      <c r="D316" s="214" t="s">
        <v>77</v>
      </c>
      <c r="E316" s="226" t="s">
        <v>419</v>
      </c>
      <c r="F316" s="226" t="s">
        <v>449</v>
      </c>
      <c r="G316" s="213"/>
      <c r="H316" s="213"/>
      <c r="I316" s="216"/>
      <c r="J316" s="227">
        <f>BK316</f>
        <v>0</v>
      </c>
      <c r="K316" s="213"/>
      <c r="L316" s="218"/>
      <c r="M316" s="219"/>
      <c r="N316" s="220"/>
      <c r="O316" s="220"/>
      <c r="P316" s="221">
        <f>SUM(P317:P343)</f>
        <v>0</v>
      </c>
      <c r="Q316" s="220"/>
      <c r="R316" s="221">
        <f>SUM(R317:R343)</f>
        <v>98.05276778999999</v>
      </c>
      <c r="S316" s="220"/>
      <c r="T316" s="222">
        <f>SUM(T317:T343)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3" t="s">
        <v>84</v>
      </c>
      <c r="AT316" s="224" t="s">
        <v>77</v>
      </c>
      <c r="AU316" s="224" t="s">
        <v>84</v>
      </c>
      <c r="AY316" s="223" t="s">
        <v>181</v>
      </c>
      <c r="BK316" s="225">
        <f>SUM(BK317:BK343)</f>
        <v>0</v>
      </c>
    </row>
    <row r="317" s="2" customFormat="1" ht="16.5" customHeight="1">
      <c r="A317" s="39"/>
      <c r="B317" s="40"/>
      <c r="C317" s="228" t="s">
        <v>459</v>
      </c>
      <c r="D317" s="228" t="s">
        <v>183</v>
      </c>
      <c r="E317" s="229" t="s">
        <v>2085</v>
      </c>
      <c r="F317" s="230" t="s">
        <v>2086</v>
      </c>
      <c r="G317" s="231" t="s">
        <v>193</v>
      </c>
      <c r="H317" s="232">
        <v>36.914999999999999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43</v>
      </c>
      <c r="O317" s="92"/>
      <c r="P317" s="238">
        <f>O317*H317</f>
        <v>0</v>
      </c>
      <c r="Q317" s="238">
        <v>2.5020099999999998</v>
      </c>
      <c r="R317" s="238">
        <f>Q317*H317</f>
        <v>92.361699149999993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187</v>
      </c>
      <c r="AT317" s="240" t="s">
        <v>183</v>
      </c>
      <c r="AU317" s="240" t="s">
        <v>86</v>
      </c>
      <c r="AY317" s="18" t="s">
        <v>181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84</v>
      </c>
      <c r="BK317" s="241">
        <f>ROUND(I317*H317,2)</f>
        <v>0</v>
      </c>
      <c r="BL317" s="18" t="s">
        <v>187</v>
      </c>
      <c r="BM317" s="240" t="s">
        <v>2087</v>
      </c>
    </row>
    <row r="318" s="14" customFormat="1">
      <c r="A318" s="14"/>
      <c r="B318" s="254"/>
      <c r="C318" s="255"/>
      <c r="D318" s="244" t="s">
        <v>189</v>
      </c>
      <c r="E318" s="256" t="s">
        <v>1</v>
      </c>
      <c r="F318" s="257" t="s">
        <v>1073</v>
      </c>
      <c r="G318" s="255"/>
      <c r="H318" s="256" t="s">
        <v>1</v>
      </c>
      <c r="I318" s="258"/>
      <c r="J318" s="255"/>
      <c r="K318" s="255"/>
      <c r="L318" s="259"/>
      <c r="M318" s="260"/>
      <c r="N318" s="261"/>
      <c r="O318" s="261"/>
      <c r="P318" s="261"/>
      <c r="Q318" s="261"/>
      <c r="R318" s="261"/>
      <c r="S318" s="261"/>
      <c r="T318" s="26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3" t="s">
        <v>189</v>
      </c>
      <c r="AU318" s="263" t="s">
        <v>86</v>
      </c>
      <c r="AV318" s="14" t="s">
        <v>84</v>
      </c>
      <c r="AW318" s="14" t="s">
        <v>33</v>
      </c>
      <c r="AX318" s="14" t="s">
        <v>78</v>
      </c>
      <c r="AY318" s="263" t="s">
        <v>181</v>
      </c>
    </row>
    <row r="319" s="13" customFormat="1">
      <c r="A319" s="13"/>
      <c r="B319" s="242"/>
      <c r="C319" s="243"/>
      <c r="D319" s="244" t="s">
        <v>189</v>
      </c>
      <c r="E319" s="245" t="s">
        <v>1</v>
      </c>
      <c r="F319" s="246" t="s">
        <v>2088</v>
      </c>
      <c r="G319" s="243"/>
      <c r="H319" s="247">
        <v>26.370999999999999</v>
      </c>
      <c r="I319" s="248"/>
      <c r="J319" s="243"/>
      <c r="K319" s="243"/>
      <c r="L319" s="249"/>
      <c r="M319" s="250"/>
      <c r="N319" s="251"/>
      <c r="O319" s="251"/>
      <c r="P319" s="251"/>
      <c r="Q319" s="251"/>
      <c r="R319" s="251"/>
      <c r="S319" s="251"/>
      <c r="T319" s="25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3" t="s">
        <v>189</v>
      </c>
      <c r="AU319" s="253" t="s">
        <v>86</v>
      </c>
      <c r="AV319" s="13" t="s">
        <v>86</v>
      </c>
      <c r="AW319" s="13" t="s">
        <v>33</v>
      </c>
      <c r="AX319" s="13" t="s">
        <v>78</v>
      </c>
      <c r="AY319" s="253" t="s">
        <v>181</v>
      </c>
    </row>
    <row r="320" s="14" customFormat="1">
      <c r="A320" s="14"/>
      <c r="B320" s="254"/>
      <c r="C320" s="255"/>
      <c r="D320" s="244" t="s">
        <v>189</v>
      </c>
      <c r="E320" s="256" t="s">
        <v>1</v>
      </c>
      <c r="F320" s="257" t="s">
        <v>2089</v>
      </c>
      <c r="G320" s="255"/>
      <c r="H320" s="256" t="s">
        <v>1</v>
      </c>
      <c r="I320" s="258"/>
      <c r="J320" s="255"/>
      <c r="K320" s="255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189</v>
      </c>
      <c r="AU320" s="263" t="s">
        <v>86</v>
      </c>
      <c r="AV320" s="14" t="s">
        <v>84</v>
      </c>
      <c r="AW320" s="14" t="s">
        <v>33</v>
      </c>
      <c r="AX320" s="14" t="s">
        <v>78</v>
      </c>
      <c r="AY320" s="263" t="s">
        <v>181</v>
      </c>
    </row>
    <row r="321" s="13" customFormat="1">
      <c r="A321" s="13"/>
      <c r="B321" s="242"/>
      <c r="C321" s="243"/>
      <c r="D321" s="244" t="s">
        <v>189</v>
      </c>
      <c r="E321" s="245" t="s">
        <v>1</v>
      </c>
      <c r="F321" s="246" t="s">
        <v>2090</v>
      </c>
      <c r="G321" s="243"/>
      <c r="H321" s="247">
        <v>10.544000000000001</v>
      </c>
      <c r="I321" s="248"/>
      <c r="J321" s="243"/>
      <c r="K321" s="243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189</v>
      </c>
      <c r="AU321" s="253" t="s">
        <v>86</v>
      </c>
      <c r="AV321" s="13" t="s">
        <v>86</v>
      </c>
      <c r="AW321" s="13" t="s">
        <v>33</v>
      </c>
      <c r="AX321" s="13" t="s">
        <v>78</v>
      </c>
      <c r="AY321" s="253" t="s">
        <v>181</v>
      </c>
    </row>
    <row r="322" s="15" customFormat="1">
      <c r="A322" s="15"/>
      <c r="B322" s="264"/>
      <c r="C322" s="265"/>
      <c r="D322" s="244" t="s">
        <v>189</v>
      </c>
      <c r="E322" s="266" t="s">
        <v>1</v>
      </c>
      <c r="F322" s="267" t="s">
        <v>206</v>
      </c>
      <c r="G322" s="265"/>
      <c r="H322" s="268">
        <v>36.914999999999999</v>
      </c>
      <c r="I322" s="269"/>
      <c r="J322" s="265"/>
      <c r="K322" s="265"/>
      <c r="L322" s="270"/>
      <c r="M322" s="271"/>
      <c r="N322" s="272"/>
      <c r="O322" s="272"/>
      <c r="P322" s="272"/>
      <c r="Q322" s="272"/>
      <c r="R322" s="272"/>
      <c r="S322" s="272"/>
      <c r="T322" s="27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4" t="s">
        <v>189</v>
      </c>
      <c r="AU322" s="274" t="s">
        <v>86</v>
      </c>
      <c r="AV322" s="15" t="s">
        <v>187</v>
      </c>
      <c r="AW322" s="15" t="s">
        <v>33</v>
      </c>
      <c r="AX322" s="15" t="s">
        <v>84</v>
      </c>
      <c r="AY322" s="274" t="s">
        <v>181</v>
      </c>
    </row>
    <row r="323" s="2" customFormat="1" ht="16.5" customHeight="1">
      <c r="A323" s="39"/>
      <c r="B323" s="40"/>
      <c r="C323" s="228" t="s">
        <v>466</v>
      </c>
      <c r="D323" s="228" t="s">
        <v>183</v>
      </c>
      <c r="E323" s="229" t="s">
        <v>2091</v>
      </c>
      <c r="F323" s="230" t="s">
        <v>2092</v>
      </c>
      <c r="G323" s="231" t="s">
        <v>186</v>
      </c>
      <c r="H323" s="232">
        <v>192.84899999999999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43</v>
      </c>
      <c r="O323" s="92"/>
      <c r="P323" s="238">
        <f>O323*H323</f>
        <v>0</v>
      </c>
      <c r="Q323" s="238">
        <v>0.0053299999999999997</v>
      </c>
      <c r="R323" s="238">
        <f>Q323*H323</f>
        <v>1.0278851699999998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187</v>
      </c>
      <c r="AT323" s="240" t="s">
        <v>183</v>
      </c>
      <c r="AU323" s="240" t="s">
        <v>86</v>
      </c>
      <c r="AY323" s="18" t="s">
        <v>181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84</v>
      </c>
      <c r="BK323" s="241">
        <f>ROUND(I323*H323,2)</f>
        <v>0</v>
      </c>
      <c r="BL323" s="18" t="s">
        <v>187</v>
      </c>
      <c r="BM323" s="240" t="s">
        <v>2093</v>
      </c>
    </row>
    <row r="324" s="14" customFormat="1">
      <c r="A324" s="14"/>
      <c r="B324" s="254"/>
      <c r="C324" s="255"/>
      <c r="D324" s="244" t="s">
        <v>189</v>
      </c>
      <c r="E324" s="256" t="s">
        <v>1</v>
      </c>
      <c r="F324" s="257" t="s">
        <v>1073</v>
      </c>
      <c r="G324" s="255"/>
      <c r="H324" s="256" t="s">
        <v>1</v>
      </c>
      <c r="I324" s="258"/>
      <c r="J324" s="255"/>
      <c r="K324" s="255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189</v>
      </c>
      <c r="AU324" s="263" t="s">
        <v>86</v>
      </c>
      <c r="AV324" s="14" t="s">
        <v>84</v>
      </c>
      <c r="AW324" s="14" t="s">
        <v>33</v>
      </c>
      <c r="AX324" s="14" t="s">
        <v>78</v>
      </c>
      <c r="AY324" s="263" t="s">
        <v>181</v>
      </c>
    </row>
    <row r="325" s="13" customFormat="1">
      <c r="A325" s="13"/>
      <c r="B325" s="242"/>
      <c r="C325" s="243"/>
      <c r="D325" s="244" t="s">
        <v>189</v>
      </c>
      <c r="E325" s="245" t="s">
        <v>1</v>
      </c>
      <c r="F325" s="246" t="s">
        <v>2094</v>
      </c>
      <c r="G325" s="243"/>
      <c r="H325" s="247">
        <v>121.608</v>
      </c>
      <c r="I325" s="248"/>
      <c r="J325" s="243"/>
      <c r="K325" s="243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189</v>
      </c>
      <c r="AU325" s="253" t="s">
        <v>86</v>
      </c>
      <c r="AV325" s="13" t="s">
        <v>86</v>
      </c>
      <c r="AW325" s="13" t="s">
        <v>33</v>
      </c>
      <c r="AX325" s="13" t="s">
        <v>78</v>
      </c>
      <c r="AY325" s="253" t="s">
        <v>181</v>
      </c>
    </row>
    <row r="326" s="13" customFormat="1">
      <c r="A326" s="13"/>
      <c r="B326" s="242"/>
      <c r="C326" s="243"/>
      <c r="D326" s="244" t="s">
        <v>189</v>
      </c>
      <c r="E326" s="245" t="s">
        <v>1</v>
      </c>
      <c r="F326" s="246" t="s">
        <v>2095</v>
      </c>
      <c r="G326" s="243"/>
      <c r="H326" s="247">
        <v>10.19</v>
      </c>
      <c r="I326" s="248"/>
      <c r="J326" s="243"/>
      <c r="K326" s="243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189</v>
      </c>
      <c r="AU326" s="253" t="s">
        <v>86</v>
      </c>
      <c r="AV326" s="13" t="s">
        <v>86</v>
      </c>
      <c r="AW326" s="13" t="s">
        <v>33</v>
      </c>
      <c r="AX326" s="13" t="s">
        <v>78</v>
      </c>
      <c r="AY326" s="253" t="s">
        <v>181</v>
      </c>
    </row>
    <row r="327" s="14" customFormat="1">
      <c r="A327" s="14"/>
      <c r="B327" s="254"/>
      <c r="C327" s="255"/>
      <c r="D327" s="244" t="s">
        <v>189</v>
      </c>
      <c r="E327" s="256" t="s">
        <v>1</v>
      </c>
      <c r="F327" s="257" t="s">
        <v>2089</v>
      </c>
      <c r="G327" s="255"/>
      <c r="H327" s="256" t="s">
        <v>1</v>
      </c>
      <c r="I327" s="258"/>
      <c r="J327" s="255"/>
      <c r="K327" s="255"/>
      <c r="L327" s="259"/>
      <c r="M327" s="260"/>
      <c r="N327" s="261"/>
      <c r="O327" s="261"/>
      <c r="P327" s="261"/>
      <c r="Q327" s="261"/>
      <c r="R327" s="261"/>
      <c r="S327" s="261"/>
      <c r="T327" s="26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3" t="s">
        <v>189</v>
      </c>
      <c r="AU327" s="263" t="s">
        <v>86</v>
      </c>
      <c r="AV327" s="14" t="s">
        <v>84</v>
      </c>
      <c r="AW327" s="14" t="s">
        <v>33</v>
      </c>
      <c r="AX327" s="14" t="s">
        <v>78</v>
      </c>
      <c r="AY327" s="263" t="s">
        <v>181</v>
      </c>
    </row>
    <row r="328" s="13" customFormat="1">
      <c r="A328" s="13"/>
      <c r="B328" s="242"/>
      <c r="C328" s="243"/>
      <c r="D328" s="244" t="s">
        <v>189</v>
      </c>
      <c r="E328" s="245" t="s">
        <v>1</v>
      </c>
      <c r="F328" s="246" t="s">
        <v>2096</v>
      </c>
      <c r="G328" s="243"/>
      <c r="H328" s="247">
        <v>52.720999999999997</v>
      </c>
      <c r="I328" s="248"/>
      <c r="J328" s="243"/>
      <c r="K328" s="243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189</v>
      </c>
      <c r="AU328" s="253" t="s">
        <v>86</v>
      </c>
      <c r="AV328" s="13" t="s">
        <v>86</v>
      </c>
      <c r="AW328" s="13" t="s">
        <v>33</v>
      </c>
      <c r="AX328" s="13" t="s">
        <v>78</v>
      </c>
      <c r="AY328" s="253" t="s">
        <v>181</v>
      </c>
    </row>
    <row r="329" s="13" customFormat="1">
      <c r="A329" s="13"/>
      <c r="B329" s="242"/>
      <c r="C329" s="243"/>
      <c r="D329" s="244" t="s">
        <v>189</v>
      </c>
      <c r="E329" s="245" t="s">
        <v>1</v>
      </c>
      <c r="F329" s="246" t="s">
        <v>2097</v>
      </c>
      <c r="G329" s="243"/>
      <c r="H329" s="247">
        <v>8.3300000000000001</v>
      </c>
      <c r="I329" s="248"/>
      <c r="J329" s="243"/>
      <c r="K329" s="243"/>
      <c r="L329" s="249"/>
      <c r="M329" s="250"/>
      <c r="N329" s="251"/>
      <c r="O329" s="251"/>
      <c r="P329" s="251"/>
      <c r="Q329" s="251"/>
      <c r="R329" s="251"/>
      <c r="S329" s="251"/>
      <c r="T329" s="25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3" t="s">
        <v>189</v>
      </c>
      <c r="AU329" s="253" t="s">
        <v>86</v>
      </c>
      <c r="AV329" s="13" t="s">
        <v>86</v>
      </c>
      <c r="AW329" s="13" t="s">
        <v>33</v>
      </c>
      <c r="AX329" s="13" t="s">
        <v>78</v>
      </c>
      <c r="AY329" s="253" t="s">
        <v>181</v>
      </c>
    </row>
    <row r="330" s="15" customFormat="1">
      <c r="A330" s="15"/>
      <c r="B330" s="264"/>
      <c r="C330" s="265"/>
      <c r="D330" s="244" t="s">
        <v>189</v>
      </c>
      <c r="E330" s="266" t="s">
        <v>1</v>
      </c>
      <c r="F330" s="267" t="s">
        <v>206</v>
      </c>
      <c r="G330" s="265"/>
      <c r="H330" s="268">
        <v>192.84899999999999</v>
      </c>
      <c r="I330" s="269"/>
      <c r="J330" s="265"/>
      <c r="K330" s="265"/>
      <c r="L330" s="270"/>
      <c r="M330" s="271"/>
      <c r="N330" s="272"/>
      <c r="O330" s="272"/>
      <c r="P330" s="272"/>
      <c r="Q330" s="272"/>
      <c r="R330" s="272"/>
      <c r="S330" s="272"/>
      <c r="T330" s="27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4" t="s">
        <v>189</v>
      </c>
      <c r="AU330" s="274" t="s">
        <v>86</v>
      </c>
      <c r="AV330" s="15" t="s">
        <v>187</v>
      </c>
      <c r="AW330" s="15" t="s">
        <v>33</v>
      </c>
      <c r="AX330" s="15" t="s">
        <v>84</v>
      </c>
      <c r="AY330" s="274" t="s">
        <v>181</v>
      </c>
    </row>
    <row r="331" s="2" customFormat="1" ht="16.5" customHeight="1">
      <c r="A331" s="39"/>
      <c r="B331" s="40"/>
      <c r="C331" s="228" t="s">
        <v>470</v>
      </c>
      <c r="D331" s="228" t="s">
        <v>183</v>
      </c>
      <c r="E331" s="229" t="s">
        <v>2098</v>
      </c>
      <c r="F331" s="230" t="s">
        <v>2099</v>
      </c>
      <c r="G331" s="231" t="s">
        <v>186</v>
      </c>
      <c r="H331" s="232">
        <v>192.84899999999999</v>
      </c>
      <c r="I331" s="233"/>
      <c r="J331" s="234">
        <f>ROUND(I331*H331,2)</f>
        <v>0</v>
      </c>
      <c r="K331" s="235"/>
      <c r="L331" s="45"/>
      <c r="M331" s="236" t="s">
        <v>1</v>
      </c>
      <c r="N331" s="237" t="s">
        <v>43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187</v>
      </c>
      <c r="AT331" s="240" t="s">
        <v>183</v>
      </c>
      <c r="AU331" s="240" t="s">
        <v>86</v>
      </c>
      <c r="AY331" s="18" t="s">
        <v>181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84</v>
      </c>
      <c r="BK331" s="241">
        <f>ROUND(I331*H331,2)</f>
        <v>0</v>
      </c>
      <c r="BL331" s="18" t="s">
        <v>187</v>
      </c>
      <c r="BM331" s="240" t="s">
        <v>2100</v>
      </c>
    </row>
    <row r="332" s="2" customFormat="1" ht="16.5" customHeight="1">
      <c r="A332" s="39"/>
      <c r="B332" s="40"/>
      <c r="C332" s="228" t="s">
        <v>480</v>
      </c>
      <c r="D332" s="228" t="s">
        <v>183</v>
      </c>
      <c r="E332" s="229" t="s">
        <v>2101</v>
      </c>
      <c r="F332" s="230" t="s">
        <v>2102</v>
      </c>
      <c r="G332" s="231" t="s">
        <v>186</v>
      </c>
      <c r="H332" s="232">
        <v>192.84899999999999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43</v>
      </c>
      <c r="O332" s="92"/>
      <c r="P332" s="238">
        <f>O332*H332</f>
        <v>0</v>
      </c>
      <c r="Q332" s="238">
        <v>0.00088000000000000003</v>
      </c>
      <c r="R332" s="238">
        <f>Q332*H332</f>
        <v>0.16970711999999999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187</v>
      </c>
      <c r="AT332" s="240" t="s">
        <v>183</v>
      </c>
      <c r="AU332" s="240" t="s">
        <v>86</v>
      </c>
      <c r="AY332" s="18" t="s">
        <v>181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84</v>
      </c>
      <c r="BK332" s="241">
        <f>ROUND(I332*H332,2)</f>
        <v>0</v>
      </c>
      <c r="BL332" s="18" t="s">
        <v>187</v>
      </c>
      <c r="BM332" s="240" t="s">
        <v>2103</v>
      </c>
    </row>
    <row r="333" s="14" customFormat="1">
      <c r="A333" s="14"/>
      <c r="B333" s="254"/>
      <c r="C333" s="255"/>
      <c r="D333" s="244" t="s">
        <v>189</v>
      </c>
      <c r="E333" s="256" t="s">
        <v>1</v>
      </c>
      <c r="F333" s="257" t="s">
        <v>1073</v>
      </c>
      <c r="G333" s="255"/>
      <c r="H333" s="256" t="s">
        <v>1</v>
      </c>
      <c r="I333" s="258"/>
      <c r="J333" s="255"/>
      <c r="K333" s="255"/>
      <c r="L333" s="259"/>
      <c r="M333" s="260"/>
      <c r="N333" s="261"/>
      <c r="O333" s="261"/>
      <c r="P333" s="261"/>
      <c r="Q333" s="261"/>
      <c r="R333" s="261"/>
      <c r="S333" s="261"/>
      <c r="T333" s="26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3" t="s">
        <v>189</v>
      </c>
      <c r="AU333" s="263" t="s">
        <v>86</v>
      </c>
      <c r="AV333" s="14" t="s">
        <v>84</v>
      </c>
      <c r="AW333" s="14" t="s">
        <v>33</v>
      </c>
      <c r="AX333" s="14" t="s">
        <v>78</v>
      </c>
      <c r="AY333" s="263" t="s">
        <v>181</v>
      </c>
    </row>
    <row r="334" s="13" customFormat="1">
      <c r="A334" s="13"/>
      <c r="B334" s="242"/>
      <c r="C334" s="243"/>
      <c r="D334" s="244" t="s">
        <v>189</v>
      </c>
      <c r="E334" s="245" t="s">
        <v>1</v>
      </c>
      <c r="F334" s="246" t="s">
        <v>2094</v>
      </c>
      <c r="G334" s="243"/>
      <c r="H334" s="247">
        <v>121.608</v>
      </c>
      <c r="I334" s="248"/>
      <c r="J334" s="243"/>
      <c r="K334" s="243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189</v>
      </c>
      <c r="AU334" s="253" t="s">
        <v>86</v>
      </c>
      <c r="AV334" s="13" t="s">
        <v>86</v>
      </c>
      <c r="AW334" s="13" t="s">
        <v>33</v>
      </c>
      <c r="AX334" s="13" t="s">
        <v>78</v>
      </c>
      <c r="AY334" s="253" t="s">
        <v>181</v>
      </c>
    </row>
    <row r="335" s="13" customFormat="1">
      <c r="A335" s="13"/>
      <c r="B335" s="242"/>
      <c r="C335" s="243"/>
      <c r="D335" s="244" t="s">
        <v>189</v>
      </c>
      <c r="E335" s="245" t="s">
        <v>1</v>
      </c>
      <c r="F335" s="246" t="s">
        <v>2095</v>
      </c>
      <c r="G335" s="243"/>
      <c r="H335" s="247">
        <v>10.19</v>
      </c>
      <c r="I335" s="248"/>
      <c r="J335" s="243"/>
      <c r="K335" s="243"/>
      <c r="L335" s="249"/>
      <c r="M335" s="250"/>
      <c r="N335" s="251"/>
      <c r="O335" s="251"/>
      <c r="P335" s="251"/>
      <c r="Q335" s="251"/>
      <c r="R335" s="251"/>
      <c r="S335" s="251"/>
      <c r="T335" s="25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3" t="s">
        <v>189</v>
      </c>
      <c r="AU335" s="253" t="s">
        <v>86</v>
      </c>
      <c r="AV335" s="13" t="s">
        <v>86</v>
      </c>
      <c r="AW335" s="13" t="s">
        <v>33</v>
      </c>
      <c r="AX335" s="13" t="s">
        <v>78</v>
      </c>
      <c r="AY335" s="253" t="s">
        <v>181</v>
      </c>
    </row>
    <row r="336" s="14" customFormat="1">
      <c r="A336" s="14"/>
      <c r="B336" s="254"/>
      <c r="C336" s="255"/>
      <c r="D336" s="244" t="s">
        <v>189</v>
      </c>
      <c r="E336" s="256" t="s">
        <v>1</v>
      </c>
      <c r="F336" s="257" t="s">
        <v>2089</v>
      </c>
      <c r="G336" s="255"/>
      <c r="H336" s="256" t="s">
        <v>1</v>
      </c>
      <c r="I336" s="258"/>
      <c r="J336" s="255"/>
      <c r="K336" s="255"/>
      <c r="L336" s="259"/>
      <c r="M336" s="260"/>
      <c r="N336" s="261"/>
      <c r="O336" s="261"/>
      <c r="P336" s="261"/>
      <c r="Q336" s="261"/>
      <c r="R336" s="261"/>
      <c r="S336" s="261"/>
      <c r="T336" s="26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3" t="s">
        <v>189</v>
      </c>
      <c r="AU336" s="263" t="s">
        <v>86</v>
      </c>
      <c r="AV336" s="14" t="s">
        <v>84</v>
      </c>
      <c r="AW336" s="14" t="s">
        <v>33</v>
      </c>
      <c r="AX336" s="14" t="s">
        <v>78</v>
      </c>
      <c r="AY336" s="263" t="s">
        <v>181</v>
      </c>
    </row>
    <row r="337" s="13" customFormat="1">
      <c r="A337" s="13"/>
      <c r="B337" s="242"/>
      <c r="C337" s="243"/>
      <c r="D337" s="244" t="s">
        <v>189</v>
      </c>
      <c r="E337" s="245" t="s">
        <v>1</v>
      </c>
      <c r="F337" s="246" t="s">
        <v>2096</v>
      </c>
      <c r="G337" s="243"/>
      <c r="H337" s="247">
        <v>52.720999999999997</v>
      </c>
      <c r="I337" s="248"/>
      <c r="J337" s="243"/>
      <c r="K337" s="243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189</v>
      </c>
      <c r="AU337" s="253" t="s">
        <v>86</v>
      </c>
      <c r="AV337" s="13" t="s">
        <v>86</v>
      </c>
      <c r="AW337" s="13" t="s">
        <v>33</v>
      </c>
      <c r="AX337" s="13" t="s">
        <v>78</v>
      </c>
      <c r="AY337" s="253" t="s">
        <v>181</v>
      </c>
    </row>
    <row r="338" s="13" customFormat="1">
      <c r="A338" s="13"/>
      <c r="B338" s="242"/>
      <c r="C338" s="243"/>
      <c r="D338" s="244" t="s">
        <v>189</v>
      </c>
      <c r="E338" s="245" t="s">
        <v>1</v>
      </c>
      <c r="F338" s="246" t="s">
        <v>2097</v>
      </c>
      <c r="G338" s="243"/>
      <c r="H338" s="247">
        <v>8.3300000000000001</v>
      </c>
      <c r="I338" s="248"/>
      <c r="J338" s="243"/>
      <c r="K338" s="243"/>
      <c r="L338" s="249"/>
      <c r="M338" s="250"/>
      <c r="N338" s="251"/>
      <c r="O338" s="251"/>
      <c r="P338" s="251"/>
      <c r="Q338" s="251"/>
      <c r="R338" s="251"/>
      <c r="S338" s="251"/>
      <c r="T338" s="25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3" t="s">
        <v>189</v>
      </c>
      <c r="AU338" s="253" t="s">
        <v>86</v>
      </c>
      <c r="AV338" s="13" t="s">
        <v>86</v>
      </c>
      <c r="AW338" s="13" t="s">
        <v>33</v>
      </c>
      <c r="AX338" s="13" t="s">
        <v>78</v>
      </c>
      <c r="AY338" s="253" t="s">
        <v>181</v>
      </c>
    </row>
    <row r="339" s="15" customFormat="1">
      <c r="A339" s="15"/>
      <c r="B339" s="264"/>
      <c r="C339" s="265"/>
      <c r="D339" s="244" t="s">
        <v>189</v>
      </c>
      <c r="E339" s="266" t="s">
        <v>1</v>
      </c>
      <c r="F339" s="267" t="s">
        <v>206</v>
      </c>
      <c r="G339" s="265"/>
      <c r="H339" s="268">
        <v>192.84899999999999</v>
      </c>
      <c r="I339" s="269"/>
      <c r="J339" s="265"/>
      <c r="K339" s="265"/>
      <c r="L339" s="270"/>
      <c r="M339" s="271"/>
      <c r="N339" s="272"/>
      <c r="O339" s="272"/>
      <c r="P339" s="272"/>
      <c r="Q339" s="272"/>
      <c r="R339" s="272"/>
      <c r="S339" s="272"/>
      <c r="T339" s="27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4" t="s">
        <v>189</v>
      </c>
      <c r="AU339" s="274" t="s">
        <v>86</v>
      </c>
      <c r="AV339" s="15" t="s">
        <v>187</v>
      </c>
      <c r="AW339" s="15" t="s">
        <v>33</v>
      </c>
      <c r="AX339" s="15" t="s">
        <v>84</v>
      </c>
      <c r="AY339" s="274" t="s">
        <v>181</v>
      </c>
    </row>
    <row r="340" s="2" customFormat="1" ht="16.5" customHeight="1">
      <c r="A340" s="39"/>
      <c r="B340" s="40"/>
      <c r="C340" s="228" t="s">
        <v>485</v>
      </c>
      <c r="D340" s="228" t="s">
        <v>183</v>
      </c>
      <c r="E340" s="229" t="s">
        <v>2104</v>
      </c>
      <c r="F340" s="230" t="s">
        <v>2105</v>
      </c>
      <c r="G340" s="231" t="s">
        <v>186</v>
      </c>
      <c r="H340" s="232">
        <v>192.84899999999999</v>
      </c>
      <c r="I340" s="233"/>
      <c r="J340" s="234">
        <f>ROUND(I340*H340,2)</f>
        <v>0</v>
      </c>
      <c r="K340" s="235"/>
      <c r="L340" s="45"/>
      <c r="M340" s="236" t="s">
        <v>1</v>
      </c>
      <c r="N340" s="237" t="s">
        <v>43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187</v>
      </c>
      <c r="AT340" s="240" t="s">
        <v>183</v>
      </c>
      <c r="AU340" s="240" t="s">
        <v>86</v>
      </c>
      <c r="AY340" s="18" t="s">
        <v>181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84</v>
      </c>
      <c r="BK340" s="241">
        <f>ROUND(I340*H340,2)</f>
        <v>0</v>
      </c>
      <c r="BL340" s="18" t="s">
        <v>187</v>
      </c>
      <c r="BM340" s="240" t="s">
        <v>2106</v>
      </c>
    </row>
    <row r="341" s="2" customFormat="1" ht="16.5" customHeight="1">
      <c r="A341" s="39"/>
      <c r="B341" s="40"/>
      <c r="C341" s="228" t="s">
        <v>493</v>
      </c>
      <c r="D341" s="228" t="s">
        <v>183</v>
      </c>
      <c r="E341" s="229" t="s">
        <v>2107</v>
      </c>
      <c r="F341" s="230" t="s">
        <v>2108</v>
      </c>
      <c r="G341" s="231" t="s">
        <v>235</v>
      </c>
      <c r="H341" s="232">
        <v>4.2569999999999997</v>
      </c>
      <c r="I341" s="233"/>
      <c r="J341" s="234">
        <f>ROUND(I341*H341,2)</f>
        <v>0</v>
      </c>
      <c r="K341" s="235"/>
      <c r="L341" s="45"/>
      <c r="M341" s="236" t="s">
        <v>1</v>
      </c>
      <c r="N341" s="237" t="s">
        <v>43</v>
      </c>
      <c r="O341" s="92"/>
      <c r="P341" s="238">
        <f>O341*H341</f>
        <v>0</v>
      </c>
      <c r="Q341" s="238">
        <v>1.05555</v>
      </c>
      <c r="R341" s="238">
        <f>Q341*H341</f>
        <v>4.4934763499999999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187</v>
      </c>
      <c r="AT341" s="240" t="s">
        <v>183</v>
      </c>
      <c r="AU341" s="240" t="s">
        <v>86</v>
      </c>
      <c r="AY341" s="18" t="s">
        <v>181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84</v>
      </c>
      <c r="BK341" s="241">
        <f>ROUND(I341*H341,2)</f>
        <v>0</v>
      </c>
      <c r="BL341" s="18" t="s">
        <v>187</v>
      </c>
      <c r="BM341" s="240" t="s">
        <v>2109</v>
      </c>
    </row>
    <row r="342" s="14" customFormat="1">
      <c r="A342" s="14"/>
      <c r="B342" s="254"/>
      <c r="C342" s="255"/>
      <c r="D342" s="244" t="s">
        <v>189</v>
      </c>
      <c r="E342" s="256" t="s">
        <v>1</v>
      </c>
      <c r="F342" s="257" t="s">
        <v>2110</v>
      </c>
      <c r="G342" s="255"/>
      <c r="H342" s="256" t="s">
        <v>1</v>
      </c>
      <c r="I342" s="258"/>
      <c r="J342" s="255"/>
      <c r="K342" s="255"/>
      <c r="L342" s="259"/>
      <c r="M342" s="260"/>
      <c r="N342" s="261"/>
      <c r="O342" s="261"/>
      <c r="P342" s="261"/>
      <c r="Q342" s="261"/>
      <c r="R342" s="261"/>
      <c r="S342" s="261"/>
      <c r="T342" s="26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3" t="s">
        <v>189</v>
      </c>
      <c r="AU342" s="263" t="s">
        <v>86</v>
      </c>
      <c r="AV342" s="14" t="s">
        <v>84</v>
      </c>
      <c r="AW342" s="14" t="s">
        <v>33</v>
      </c>
      <c r="AX342" s="14" t="s">
        <v>78</v>
      </c>
      <c r="AY342" s="263" t="s">
        <v>181</v>
      </c>
    </row>
    <row r="343" s="13" customFormat="1">
      <c r="A343" s="13"/>
      <c r="B343" s="242"/>
      <c r="C343" s="243"/>
      <c r="D343" s="244" t="s">
        <v>189</v>
      </c>
      <c r="E343" s="245" t="s">
        <v>1</v>
      </c>
      <c r="F343" s="246" t="s">
        <v>2111</v>
      </c>
      <c r="G343" s="243"/>
      <c r="H343" s="247">
        <v>4.2569999999999997</v>
      </c>
      <c r="I343" s="248"/>
      <c r="J343" s="243"/>
      <c r="K343" s="243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189</v>
      </c>
      <c r="AU343" s="253" t="s">
        <v>86</v>
      </c>
      <c r="AV343" s="13" t="s">
        <v>86</v>
      </c>
      <c r="AW343" s="13" t="s">
        <v>33</v>
      </c>
      <c r="AX343" s="13" t="s">
        <v>84</v>
      </c>
      <c r="AY343" s="253" t="s">
        <v>181</v>
      </c>
    </row>
    <row r="344" s="12" customFormat="1" ht="22.8" customHeight="1">
      <c r="A344" s="12"/>
      <c r="B344" s="212"/>
      <c r="C344" s="213"/>
      <c r="D344" s="214" t="s">
        <v>77</v>
      </c>
      <c r="E344" s="226" t="s">
        <v>478</v>
      </c>
      <c r="F344" s="226" t="s">
        <v>479</v>
      </c>
      <c r="G344" s="213"/>
      <c r="H344" s="213"/>
      <c r="I344" s="216"/>
      <c r="J344" s="227">
        <f>BK344</f>
        <v>0</v>
      </c>
      <c r="K344" s="213"/>
      <c r="L344" s="218"/>
      <c r="M344" s="219"/>
      <c r="N344" s="220"/>
      <c r="O344" s="220"/>
      <c r="P344" s="221">
        <f>SUM(P345:P389)</f>
        <v>0</v>
      </c>
      <c r="Q344" s="220"/>
      <c r="R344" s="221">
        <f>SUM(R345:R389)</f>
        <v>3.9160671100000002</v>
      </c>
      <c r="S344" s="220"/>
      <c r="T344" s="222">
        <f>SUM(T345:T389)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3" t="s">
        <v>84</v>
      </c>
      <c r="AT344" s="224" t="s">
        <v>77</v>
      </c>
      <c r="AU344" s="224" t="s">
        <v>84</v>
      </c>
      <c r="AY344" s="223" t="s">
        <v>181</v>
      </c>
      <c r="BK344" s="225">
        <f>SUM(BK345:BK389)</f>
        <v>0</v>
      </c>
    </row>
    <row r="345" s="2" customFormat="1" ht="16.5" customHeight="1">
      <c r="A345" s="39"/>
      <c r="B345" s="40"/>
      <c r="C345" s="228" t="s">
        <v>522</v>
      </c>
      <c r="D345" s="228" t="s">
        <v>183</v>
      </c>
      <c r="E345" s="229" t="s">
        <v>2112</v>
      </c>
      <c r="F345" s="230" t="s">
        <v>2113</v>
      </c>
      <c r="G345" s="231" t="s">
        <v>186</v>
      </c>
      <c r="H345" s="232">
        <v>78.469999999999999</v>
      </c>
      <c r="I345" s="233"/>
      <c r="J345" s="234">
        <f>ROUND(I345*H345,2)</f>
        <v>0</v>
      </c>
      <c r="K345" s="235"/>
      <c r="L345" s="45"/>
      <c r="M345" s="236" t="s">
        <v>1</v>
      </c>
      <c r="N345" s="237" t="s">
        <v>43</v>
      </c>
      <c r="O345" s="92"/>
      <c r="P345" s="238">
        <f>O345*H345</f>
        <v>0</v>
      </c>
      <c r="Q345" s="238">
        <v>0.00025999999999999998</v>
      </c>
      <c r="R345" s="238">
        <f>Q345*H345</f>
        <v>0.020402199999999999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187</v>
      </c>
      <c r="AT345" s="240" t="s">
        <v>183</v>
      </c>
      <c r="AU345" s="240" t="s">
        <v>86</v>
      </c>
      <c r="AY345" s="18" t="s">
        <v>181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84</v>
      </c>
      <c r="BK345" s="241">
        <f>ROUND(I345*H345,2)</f>
        <v>0</v>
      </c>
      <c r="BL345" s="18" t="s">
        <v>187</v>
      </c>
      <c r="BM345" s="240" t="s">
        <v>2114</v>
      </c>
    </row>
    <row r="346" s="13" customFormat="1">
      <c r="A346" s="13"/>
      <c r="B346" s="242"/>
      <c r="C346" s="243"/>
      <c r="D346" s="244" t="s">
        <v>189</v>
      </c>
      <c r="E346" s="245" t="s">
        <v>1</v>
      </c>
      <c r="F346" s="246" t="s">
        <v>2115</v>
      </c>
      <c r="G346" s="243"/>
      <c r="H346" s="247">
        <v>78.469999999999999</v>
      </c>
      <c r="I346" s="248"/>
      <c r="J346" s="243"/>
      <c r="K346" s="243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189</v>
      </c>
      <c r="AU346" s="253" t="s">
        <v>86</v>
      </c>
      <c r="AV346" s="13" t="s">
        <v>86</v>
      </c>
      <c r="AW346" s="13" t="s">
        <v>33</v>
      </c>
      <c r="AX346" s="13" t="s">
        <v>84</v>
      </c>
      <c r="AY346" s="253" t="s">
        <v>181</v>
      </c>
    </row>
    <row r="347" s="2" customFormat="1" ht="16.5" customHeight="1">
      <c r="A347" s="39"/>
      <c r="B347" s="40"/>
      <c r="C347" s="228" t="s">
        <v>533</v>
      </c>
      <c r="D347" s="228" t="s">
        <v>183</v>
      </c>
      <c r="E347" s="229" t="s">
        <v>481</v>
      </c>
      <c r="F347" s="230" t="s">
        <v>482</v>
      </c>
      <c r="G347" s="231" t="s">
        <v>186</v>
      </c>
      <c r="H347" s="232">
        <v>259.05200000000002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43</v>
      </c>
      <c r="O347" s="92"/>
      <c r="P347" s="238">
        <f>O347*H347</f>
        <v>0</v>
      </c>
      <c r="Q347" s="238">
        <v>0.00025999999999999998</v>
      </c>
      <c r="R347" s="238">
        <f>Q347*H347</f>
        <v>0.06735352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187</v>
      </c>
      <c r="AT347" s="240" t="s">
        <v>183</v>
      </c>
      <c r="AU347" s="240" t="s">
        <v>86</v>
      </c>
      <c r="AY347" s="18" t="s">
        <v>181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84</v>
      </c>
      <c r="BK347" s="241">
        <f>ROUND(I347*H347,2)</f>
        <v>0</v>
      </c>
      <c r="BL347" s="18" t="s">
        <v>187</v>
      </c>
      <c r="BM347" s="240" t="s">
        <v>2116</v>
      </c>
    </row>
    <row r="348" s="13" customFormat="1">
      <c r="A348" s="13"/>
      <c r="B348" s="242"/>
      <c r="C348" s="243"/>
      <c r="D348" s="244" t="s">
        <v>189</v>
      </c>
      <c r="E348" s="245" t="s">
        <v>1</v>
      </c>
      <c r="F348" s="246" t="s">
        <v>2117</v>
      </c>
      <c r="G348" s="243"/>
      <c r="H348" s="247">
        <v>259.05200000000002</v>
      </c>
      <c r="I348" s="248"/>
      <c r="J348" s="243"/>
      <c r="K348" s="243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189</v>
      </c>
      <c r="AU348" s="253" t="s">
        <v>86</v>
      </c>
      <c r="AV348" s="13" t="s">
        <v>86</v>
      </c>
      <c r="AW348" s="13" t="s">
        <v>33</v>
      </c>
      <c r="AX348" s="13" t="s">
        <v>84</v>
      </c>
      <c r="AY348" s="253" t="s">
        <v>181</v>
      </c>
    </row>
    <row r="349" s="2" customFormat="1" ht="21.75" customHeight="1">
      <c r="A349" s="39"/>
      <c r="B349" s="40"/>
      <c r="C349" s="228" t="s">
        <v>551</v>
      </c>
      <c r="D349" s="228" t="s">
        <v>183</v>
      </c>
      <c r="E349" s="229" t="s">
        <v>486</v>
      </c>
      <c r="F349" s="230" t="s">
        <v>487</v>
      </c>
      <c r="G349" s="231" t="s">
        <v>186</v>
      </c>
      <c r="H349" s="232">
        <v>24.129000000000001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43</v>
      </c>
      <c r="O349" s="92"/>
      <c r="P349" s="238">
        <f>O349*H349</f>
        <v>0</v>
      </c>
      <c r="Q349" s="238">
        <v>0.015400000000000001</v>
      </c>
      <c r="R349" s="238">
        <f>Q349*H349</f>
        <v>0.37158660000000004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187</v>
      </c>
      <c r="AT349" s="240" t="s">
        <v>183</v>
      </c>
      <c r="AU349" s="240" t="s">
        <v>86</v>
      </c>
      <c r="AY349" s="18" t="s">
        <v>181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84</v>
      </c>
      <c r="BK349" s="241">
        <f>ROUND(I349*H349,2)</f>
        <v>0</v>
      </c>
      <c r="BL349" s="18" t="s">
        <v>187</v>
      </c>
      <c r="BM349" s="240" t="s">
        <v>2118</v>
      </c>
    </row>
    <row r="350" s="14" customFormat="1">
      <c r="A350" s="14"/>
      <c r="B350" s="254"/>
      <c r="C350" s="255"/>
      <c r="D350" s="244" t="s">
        <v>189</v>
      </c>
      <c r="E350" s="256" t="s">
        <v>1</v>
      </c>
      <c r="F350" s="257" t="s">
        <v>489</v>
      </c>
      <c r="G350" s="255"/>
      <c r="H350" s="256" t="s">
        <v>1</v>
      </c>
      <c r="I350" s="258"/>
      <c r="J350" s="255"/>
      <c r="K350" s="255"/>
      <c r="L350" s="259"/>
      <c r="M350" s="260"/>
      <c r="N350" s="261"/>
      <c r="O350" s="261"/>
      <c r="P350" s="261"/>
      <c r="Q350" s="261"/>
      <c r="R350" s="261"/>
      <c r="S350" s="261"/>
      <c r="T350" s="26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3" t="s">
        <v>189</v>
      </c>
      <c r="AU350" s="263" t="s">
        <v>86</v>
      </c>
      <c r="AV350" s="14" t="s">
        <v>84</v>
      </c>
      <c r="AW350" s="14" t="s">
        <v>33</v>
      </c>
      <c r="AX350" s="14" t="s">
        <v>78</v>
      </c>
      <c r="AY350" s="263" t="s">
        <v>181</v>
      </c>
    </row>
    <row r="351" s="14" customFormat="1">
      <c r="A351" s="14"/>
      <c r="B351" s="254"/>
      <c r="C351" s="255"/>
      <c r="D351" s="244" t="s">
        <v>189</v>
      </c>
      <c r="E351" s="256" t="s">
        <v>1</v>
      </c>
      <c r="F351" s="257" t="s">
        <v>490</v>
      </c>
      <c r="G351" s="255"/>
      <c r="H351" s="256" t="s">
        <v>1</v>
      </c>
      <c r="I351" s="258"/>
      <c r="J351" s="255"/>
      <c r="K351" s="255"/>
      <c r="L351" s="259"/>
      <c r="M351" s="260"/>
      <c r="N351" s="261"/>
      <c r="O351" s="261"/>
      <c r="P351" s="261"/>
      <c r="Q351" s="261"/>
      <c r="R351" s="261"/>
      <c r="S351" s="261"/>
      <c r="T351" s="26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3" t="s">
        <v>189</v>
      </c>
      <c r="AU351" s="263" t="s">
        <v>86</v>
      </c>
      <c r="AV351" s="14" t="s">
        <v>84</v>
      </c>
      <c r="AW351" s="14" t="s">
        <v>33</v>
      </c>
      <c r="AX351" s="14" t="s">
        <v>78</v>
      </c>
      <c r="AY351" s="263" t="s">
        <v>181</v>
      </c>
    </row>
    <row r="352" s="13" customFormat="1">
      <c r="A352" s="13"/>
      <c r="B352" s="242"/>
      <c r="C352" s="243"/>
      <c r="D352" s="244" t="s">
        <v>189</v>
      </c>
      <c r="E352" s="245" t="s">
        <v>1</v>
      </c>
      <c r="F352" s="246" t="s">
        <v>2119</v>
      </c>
      <c r="G352" s="243"/>
      <c r="H352" s="247">
        <v>21.105</v>
      </c>
      <c r="I352" s="248"/>
      <c r="J352" s="243"/>
      <c r="K352" s="243"/>
      <c r="L352" s="249"/>
      <c r="M352" s="250"/>
      <c r="N352" s="251"/>
      <c r="O352" s="251"/>
      <c r="P352" s="251"/>
      <c r="Q352" s="251"/>
      <c r="R352" s="251"/>
      <c r="S352" s="251"/>
      <c r="T352" s="25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3" t="s">
        <v>189</v>
      </c>
      <c r="AU352" s="253" t="s">
        <v>86</v>
      </c>
      <c r="AV352" s="13" t="s">
        <v>86</v>
      </c>
      <c r="AW352" s="13" t="s">
        <v>33</v>
      </c>
      <c r="AX352" s="13" t="s">
        <v>78</v>
      </c>
      <c r="AY352" s="253" t="s">
        <v>181</v>
      </c>
    </row>
    <row r="353" s="13" customFormat="1">
      <c r="A353" s="13"/>
      <c r="B353" s="242"/>
      <c r="C353" s="243"/>
      <c r="D353" s="244" t="s">
        <v>189</v>
      </c>
      <c r="E353" s="245" t="s">
        <v>1</v>
      </c>
      <c r="F353" s="246" t="s">
        <v>2120</v>
      </c>
      <c r="G353" s="243"/>
      <c r="H353" s="247">
        <v>3.024</v>
      </c>
      <c r="I353" s="248"/>
      <c r="J353" s="243"/>
      <c r="K353" s="243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189</v>
      </c>
      <c r="AU353" s="253" t="s">
        <v>86</v>
      </c>
      <c r="AV353" s="13" t="s">
        <v>86</v>
      </c>
      <c r="AW353" s="13" t="s">
        <v>33</v>
      </c>
      <c r="AX353" s="13" t="s">
        <v>78</v>
      </c>
      <c r="AY353" s="253" t="s">
        <v>181</v>
      </c>
    </row>
    <row r="354" s="15" customFormat="1">
      <c r="A354" s="15"/>
      <c r="B354" s="264"/>
      <c r="C354" s="265"/>
      <c r="D354" s="244" t="s">
        <v>189</v>
      </c>
      <c r="E354" s="266" t="s">
        <v>1</v>
      </c>
      <c r="F354" s="267" t="s">
        <v>206</v>
      </c>
      <c r="G354" s="265"/>
      <c r="H354" s="268">
        <v>24.129000000000001</v>
      </c>
      <c r="I354" s="269"/>
      <c r="J354" s="265"/>
      <c r="K354" s="265"/>
      <c r="L354" s="270"/>
      <c r="M354" s="271"/>
      <c r="N354" s="272"/>
      <c r="O354" s="272"/>
      <c r="P354" s="272"/>
      <c r="Q354" s="272"/>
      <c r="R354" s="272"/>
      <c r="S354" s="272"/>
      <c r="T354" s="273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74" t="s">
        <v>189</v>
      </c>
      <c r="AU354" s="274" t="s">
        <v>86</v>
      </c>
      <c r="AV354" s="15" t="s">
        <v>187</v>
      </c>
      <c r="AW354" s="15" t="s">
        <v>33</v>
      </c>
      <c r="AX354" s="15" t="s">
        <v>84</v>
      </c>
      <c r="AY354" s="274" t="s">
        <v>181</v>
      </c>
    </row>
    <row r="355" s="2" customFormat="1" ht="16.5" customHeight="1">
      <c r="A355" s="39"/>
      <c r="B355" s="40"/>
      <c r="C355" s="228" t="s">
        <v>555</v>
      </c>
      <c r="D355" s="228" t="s">
        <v>183</v>
      </c>
      <c r="E355" s="229" t="s">
        <v>2121</v>
      </c>
      <c r="F355" s="230" t="s">
        <v>2122</v>
      </c>
      <c r="G355" s="231" t="s">
        <v>186</v>
      </c>
      <c r="H355" s="232">
        <v>78.469999999999999</v>
      </c>
      <c r="I355" s="233"/>
      <c r="J355" s="234">
        <f>ROUND(I355*H355,2)</f>
        <v>0</v>
      </c>
      <c r="K355" s="235"/>
      <c r="L355" s="45"/>
      <c r="M355" s="236" t="s">
        <v>1</v>
      </c>
      <c r="N355" s="237" t="s">
        <v>43</v>
      </c>
      <c r="O355" s="92"/>
      <c r="P355" s="238">
        <f>O355*H355</f>
        <v>0</v>
      </c>
      <c r="Q355" s="238">
        <v>0.01103</v>
      </c>
      <c r="R355" s="238">
        <f>Q355*H355</f>
        <v>0.86552410000000002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187</v>
      </c>
      <c r="AT355" s="240" t="s">
        <v>183</v>
      </c>
      <c r="AU355" s="240" t="s">
        <v>86</v>
      </c>
      <c r="AY355" s="18" t="s">
        <v>181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84</v>
      </c>
      <c r="BK355" s="241">
        <f>ROUND(I355*H355,2)</f>
        <v>0</v>
      </c>
      <c r="BL355" s="18" t="s">
        <v>187</v>
      </c>
      <c r="BM355" s="240" t="s">
        <v>2123</v>
      </c>
    </row>
    <row r="356" s="13" customFormat="1">
      <c r="A356" s="13"/>
      <c r="B356" s="242"/>
      <c r="C356" s="243"/>
      <c r="D356" s="244" t="s">
        <v>189</v>
      </c>
      <c r="E356" s="245" t="s">
        <v>1</v>
      </c>
      <c r="F356" s="246" t="s">
        <v>2124</v>
      </c>
      <c r="G356" s="243"/>
      <c r="H356" s="247">
        <v>31.670000000000002</v>
      </c>
      <c r="I356" s="248"/>
      <c r="J356" s="243"/>
      <c r="K356" s="243"/>
      <c r="L356" s="249"/>
      <c r="M356" s="250"/>
      <c r="N356" s="251"/>
      <c r="O356" s="251"/>
      <c r="P356" s="251"/>
      <c r="Q356" s="251"/>
      <c r="R356" s="251"/>
      <c r="S356" s="251"/>
      <c r="T356" s="25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3" t="s">
        <v>189</v>
      </c>
      <c r="AU356" s="253" t="s">
        <v>86</v>
      </c>
      <c r="AV356" s="13" t="s">
        <v>86</v>
      </c>
      <c r="AW356" s="13" t="s">
        <v>33</v>
      </c>
      <c r="AX356" s="13" t="s">
        <v>78</v>
      </c>
      <c r="AY356" s="253" t="s">
        <v>181</v>
      </c>
    </row>
    <row r="357" s="13" customFormat="1">
      <c r="A357" s="13"/>
      <c r="B357" s="242"/>
      <c r="C357" s="243"/>
      <c r="D357" s="244" t="s">
        <v>189</v>
      </c>
      <c r="E357" s="245" t="s">
        <v>1</v>
      </c>
      <c r="F357" s="246" t="s">
        <v>2125</v>
      </c>
      <c r="G357" s="243"/>
      <c r="H357" s="247">
        <v>7.5999999999999996</v>
      </c>
      <c r="I357" s="248"/>
      <c r="J357" s="243"/>
      <c r="K357" s="243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189</v>
      </c>
      <c r="AU357" s="253" t="s">
        <v>86</v>
      </c>
      <c r="AV357" s="13" t="s">
        <v>86</v>
      </c>
      <c r="AW357" s="13" t="s">
        <v>33</v>
      </c>
      <c r="AX357" s="13" t="s">
        <v>78</v>
      </c>
      <c r="AY357" s="253" t="s">
        <v>181</v>
      </c>
    </row>
    <row r="358" s="13" customFormat="1">
      <c r="A358" s="13"/>
      <c r="B358" s="242"/>
      <c r="C358" s="243"/>
      <c r="D358" s="244" t="s">
        <v>189</v>
      </c>
      <c r="E358" s="245" t="s">
        <v>1</v>
      </c>
      <c r="F358" s="246" t="s">
        <v>2126</v>
      </c>
      <c r="G358" s="243"/>
      <c r="H358" s="247">
        <v>12.74</v>
      </c>
      <c r="I358" s="248"/>
      <c r="J358" s="243"/>
      <c r="K358" s="243"/>
      <c r="L358" s="249"/>
      <c r="M358" s="250"/>
      <c r="N358" s="251"/>
      <c r="O358" s="251"/>
      <c r="P358" s="251"/>
      <c r="Q358" s="251"/>
      <c r="R358" s="251"/>
      <c r="S358" s="251"/>
      <c r="T358" s="25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3" t="s">
        <v>189</v>
      </c>
      <c r="AU358" s="253" t="s">
        <v>86</v>
      </c>
      <c r="AV358" s="13" t="s">
        <v>86</v>
      </c>
      <c r="AW358" s="13" t="s">
        <v>33</v>
      </c>
      <c r="AX358" s="13" t="s">
        <v>78</v>
      </c>
      <c r="AY358" s="253" t="s">
        <v>181</v>
      </c>
    </row>
    <row r="359" s="13" customFormat="1">
      <c r="A359" s="13"/>
      <c r="B359" s="242"/>
      <c r="C359" s="243"/>
      <c r="D359" s="244" t="s">
        <v>189</v>
      </c>
      <c r="E359" s="245" t="s">
        <v>1</v>
      </c>
      <c r="F359" s="246" t="s">
        <v>2127</v>
      </c>
      <c r="G359" s="243"/>
      <c r="H359" s="247">
        <v>12.74</v>
      </c>
      <c r="I359" s="248"/>
      <c r="J359" s="243"/>
      <c r="K359" s="243"/>
      <c r="L359" s="249"/>
      <c r="M359" s="250"/>
      <c r="N359" s="251"/>
      <c r="O359" s="251"/>
      <c r="P359" s="251"/>
      <c r="Q359" s="251"/>
      <c r="R359" s="251"/>
      <c r="S359" s="251"/>
      <c r="T359" s="25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3" t="s">
        <v>189</v>
      </c>
      <c r="AU359" s="253" t="s">
        <v>86</v>
      </c>
      <c r="AV359" s="13" t="s">
        <v>86</v>
      </c>
      <c r="AW359" s="13" t="s">
        <v>33</v>
      </c>
      <c r="AX359" s="13" t="s">
        <v>78</v>
      </c>
      <c r="AY359" s="253" t="s">
        <v>181</v>
      </c>
    </row>
    <row r="360" s="13" customFormat="1">
      <c r="A360" s="13"/>
      <c r="B360" s="242"/>
      <c r="C360" s="243"/>
      <c r="D360" s="244" t="s">
        <v>189</v>
      </c>
      <c r="E360" s="245" t="s">
        <v>1</v>
      </c>
      <c r="F360" s="246" t="s">
        <v>2128</v>
      </c>
      <c r="G360" s="243"/>
      <c r="H360" s="247">
        <v>13.720000000000001</v>
      </c>
      <c r="I360" s="248"/>
      <c r="J360" s="243"/>
      <c r="K360" s="243"/>
      <c r="L360" s="249"/>
      <c r="M360" s="250"/>
      <c r="N360" s="251"/>
      <c r="O360" s="251"/>
      <c r="P360" s="251"/>
      <c r="Q360" s="251"/>
      <c r="R360" s="251"/>
      <c r="S360" s="251"/>
      <c r="T360" s="25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3" t="s">
        <v>189</v>
      </c>
      <c r="AU360" s="253" t="s">
        <v>86</v>
      </c>
      <c r="AV360" s="13" t="s">
        <v>86</v>
      </c>
      <c r="AW360" s="13" t="s">
        <v>33</v>
      </c>
      <c r="AX360" s="13" t="s">
        <v>78</v>
      </c>
      <c r="AY360" s="253" t="s">
        <v>181</v>
      </c>
    </row>
    <row r="361" s="15" customFormat="1">
      <c r="A361" s="15"/>
      <c r="B361" s="264"/>
      <c r="C361" s="265"/>
      <c r="D361" s="244" t="s">
        <v>189</v>
      </c>
      <c r="E361" s="266" t="s">
        <v>1</v>
      </c>
      <c r="F361" s="267" t="s">
        <v>206</v>
      </c>
      <c r="G361" s="265"/>
      <c r="H361" s="268">
        <v>78.469999999999999</v>
      </c>
      <c r="I361" s="269"/>
      <c r="J361" s="265"/>
      <c r="K361" s="265"/>
      <c r="L361" s="270"/>
      <c r="M361" s="271"/>
      <c r="N361" s="272"/>
      <c r="O361" s="272"/>
      <c r="P361" s="272"/>
      <c r="Q361" s="272"/>
      <c r="R361" s="272"/>
      <c r="S361" s="272"/>
      <c r="T361" s="27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4" t="s">
        <v>189</v>
      </c>
      <c r="AU361" s="274" t="s">
        <v>86</v>
      </c>
      <c r="AV361" s="15" t="s">
        <v>187</v>
      </c>
      <c r="AW361" s="15" t="s">
        <v>33</v>
      </c>
      <c r="AX361" s="15" t="s">
        <v>84</v>
      </c>
      <c r="AY361" s="274" t="s">
        <v>181</v>
      </c>
    </row>
    <row r="362" s="2" customFormat="1" ht="16.5" customHeight="1">
      <c r="A362" s="39"/>
      <c r="B362" s="40"/>
      <c r="C362" s="228" t="s">
        <v>563</v>
      </c>
      <c r="D362" s="228" t="s">
        <v>183</v>
      </c>
      <c r="E362" s="229" t="s">
        <v>494</v>
      </c>
      <c r="F362" s="230" t="s">
        <v>495</v>
      </c>
      <c r="G362" s="231" t="s">
        <v>186</v>
      </c>
      <c r="H362" s="232">
        <v>234.923</v>
      </c>
      <c r="I362" s="233"/>
      <c r="J362" s="234">
        <f>ROUND(I362*H362,2)</f>
        <v>0</v>
      </c>
      <c r="K362" s="235"/>
      <c r="L362" s="45"/>
      <c r="M362" s="236" t="s">
        <v>1</v>
      </c>
      <c r="N362" s="237" t="s">
        <v>43</v>
      </c>
      <c r="O362" s="92"/>
      <c r="P362" s="238">
        <f>O362*H362</f>
        <v>0</v>
      </c>
      <c r="Q362" s="238">
        <v>0.01103</v>
      </c>
      <c r="R362" s="238">
        <f>Q362*H362</f>
        <v>2.59120069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187</v>
      </c>
      <c r="AT362" s="240" t="s">
        <v>183</v>
      </c>
      <c r="AU362" s="240" t="s">
        <v>86</v>
      </c>
      <c r="AY362" s="18" t="s">
        <v>181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84</v>
      </c>
      <c r="BK362" s="241">
        <f>ROUND(I362*H362,2)</f>
        <v>0</v>
      </c>
      <c r="BL362" s="18" t="s">
        <v>187</v>
      </c>
      <c r="BM362" s="240" t="s">
        <v>2129</v>
      </c>
    </row>
    <row r="363" s="14" customFormat="1">
      <c r="A363" s="14"/>
      <c r="B363" s="254"/>
      <c r="C363" s="255"/>
      <c r="D363" s="244" t="s">
        <v>189</v>
      </c>
      <c r="E363" s="256" t="s">
        <v>1</v>
      </c>
      <c r="F363" s="257" t="s">
        <v>497</v>
      </c>
      <c r="G363" s="255"/>
      <c r="H363" s="256" t="s">
        <v>1</v>
      </c>
      <c r="I363" s="258"/>
      <c r="J363" s="255"/>
      <c r="K363" s="255"/>
      <c r="L363" s="259"/>
      <c r="M363" s="260"/>
      <c r="N363" s="261"/>
      <c r="O363" s="261"/>
      <c r="P363" s="261"/>
      <c r="Q363" s="261"/>
      <c r="R363" s="261"/>
      <c r="S363" s="261"/>
      <c r="T363" s="26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3" t="s">
        <v>189</v>
      </c>
      <c r="AU363" s="263" t="s">
        <v>86</v>
      </c>
      <c r="AV363" s="14" t="s">
        <v>84</v>
      </c>
      <c r="AW363" s="14" t="s">
        <v>33</v>
      </c>
      <c r="AX363" s="14" t="s">
        <v>78</v>
      </c>
      <c r="AY363" s="263" t="s">
        <v>181</v>
      </c>
    </row>
    <row r="364" s="13" customFormat="1">
      <c r="A364" s="13"/>
      <c r="B364" s="242"/>
      <c r="C364" s="243"/>
      <c r="D364" s="244" t="s">
        <v>189</v>
      </c>
      <c r="E364" s="245" t="s">
        <v>1</v>
      </c>
      <c r="F364" s="246" t="s">
        <v>2130</v>
      </c>
      <c r="G364" s="243"/>
      <c r="H364" s="247">
        <v>78.198999999999998</v>
      </c>
      <c r="I364" s="248"/>
      <c r="J364" s="243"/>
      <c r="K364" s="243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189</v>
      </c>
      <c r="AU364" s="253" t="s">
        <v>86</v>
      </c>
      <c r="AV364" s="13" t="s">
        <v>86</v>
      </c>
      <c r="AW364" s="13" t="s">
        <v>33</v>
      </c>
      <c r="AX364" s="13" t="s">
        <v>78</v>
      </c>
      <c r="AY364" s="253" t="s">
        <v>181</v>
      </c>
    </row>
    <row r="365" s="13" customFormat="1">
      <c r="A365" s="13"/>
      <c r="B365" s="242"/>
      <c r="C365" s="243"/>
      <c r="D365" s="244" t="s">
        <v>189</v>
      </c>
      <c r="E365" s="245" t="s">
        <v>1</v>
      </c>
      <c r="F365" s="246" t="s">
        <v>2131</v>
      </c>
      <c r="G365" s="243"/>
      <c r="H365" s="247">
        <v>-25.335999999999999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189</v>
      </c>
      <c r="AU365" s="253" t="s">
        <v>86</v>
      </c>
      <c r="AV365" s="13" t="s">
        <v>86</v>
      </c>
      <c r="AW365" s="13" t="s">
        <v>33</v>
      </c>
      <c r="AX365" s="13" t="s">
        <v>78</v>
      </c>
      <c r="AY365" s="253" t="s">
        <v>181</v>
      </c>
    </row>
    <row r="366" s="13" customFormat="1">
      <c r="A366" s="13"/>
      <c r="B366" s="242"/>
      <c r="C366" s="243"/>
      <c r="D366" s="244" t="s">
        <v>189</v>
      </c>
      <c r="E366" s="245" t="s">
        <v>1</v>
      </c>
      <c r="F366" s="246" t="s">
        <v>2132</v>
      </c>
      <c r="G366" s="243"/>
      <c r="H366" s="247">
        <v>74.831999999999994</v>
      </c>
      <c r="I366" s="248"/>
      <c r="J366" s="243"/>
      <c r="K366" s="243"/>
      <c r="L366" s="249"/>
      <c r="M366" s="250"/>
      <c r="N366" s="251"/>
      <c r="O366" s="251"/>
      <c r="P366" s="251"/>
      <c r="Q366" s="251"/>
      <c r="R366" s="251"/>
      <c r="S366" s="251"/>
      <c r="T366" s="25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3" t="s">
        <v>189</v>
      </c>
      <c r="AU366" s="253" t="s">
        <v>86</v>
      </c>
      <c r="AV366" s="13" t="s">
        <v>86</v>
      </c>
      <c r="AW366" s="13" t="s">
        <v>33</v>
      </c>
      <c r="AX366" s="13" t="s">
        <v>78</v>
      </c>
      <c r="AY366" s="253" t="s">
        <v>181</v>
      </c>
    </row>
    <row r="367" s="13" customFormat="1">
      <c r="A367" s="13"/>
      <c r="B367" s="242"/>
      <c r="C367" s="243"/>
      <c r="D367" s="244" t="s">
        <v>189</v>
      </c>
      <c r="E367" s="245" t="s">
        <v>1</v>
      </c>
      <c r="F367" s="246" t="s">
        <v>2133</v>
      </c>
      <c r="G367" s="243"/>
      <c r="H367" s="247">
        <v>-14.089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189</v>
      </c>
      <c r="AU367" s="253" t="s">
        <v>86</v>
      </c>
      <c r="AV367" s="13" t="s">
        <v>86</v>
      </c>
      <c r="AW367" s="13" t="s">
        <v>33</v>
      </c>
      <c r="AX367" s="13" t="s">
        <v>78</v>
      </c>
      <c r="AY367" s="253" t="s">
        <v>181</v>
      </c>
    </row>
    <row r="368" s="13" customFormat="1">
      <c r="A368" s="13"/>
      <c r="B368" s="242"/>
      <c r="C368" s="243"/>
      <c r="D368" s="244" t="s">
        <v>189</v>
      </c>
      <c r="E368" s="245" t="s">
        <v>1</v>
      </c>
      <c r="F368" s="246" t="s">
        <v>2134</v>
      </c>
      <c r="G368" s="243"/>
      <c r="H368" s="247">
        <v>-6.5359999999999996</v>
      </c>
      <c r="I368" s="248"/>
      <c r="J368" s="243"/>
      <c r="K368" s="243"/>
      <c r="L368" s="249"/>
      <c r="M368" s="250"/>
      <c r="N368" s="251"/>
      <c r="O368" s="251"/>
      <c r="P368" s="251"/>
      <c r="Q368" s="251"/>
      <c r="R368" s="251"/>
      <c r="S368" s="251"/>
      <c r="T368" s="25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3" t="s">
        <v>189</v>
      </c>
      <c r="AU368" s="253" t="s">
        <v>86</v>
      </c>
      <c r="AV368" s="13" t="s">
        <v>86</v>
      </c>
      <c r="AW368" s="13" t="s">
        <v>33</v>
      </c>
      <c r="AX368" s="13" t="s">
        <v>78</v>
      </c>
      <c r="AY368" s="253" t="s">
        <v>181</v>
      </c>
    </row>
    <row r="369" s="13" customFormat="1">
      <c r="A369" s="13"/>
      <c r="B369" s="242"/>
      <c r="C369" s="243"/>
      <c r="D369" s="244" t="s">
        <v>189</v>
      </c>
      <c r="E369" s="245" t="s">
        <v>1</v>
      </c>
      <c r="F369" s="246" t="s">
        <v>2135</v>
      </c>
      <c r="G369" s="243"/>
      <c r="H369" s="247">
        <v>-6.1310000000000002</v>
      </c>
      <c r="I369" s="248"/>
      <c r="J369" s="243"/>
      <c r="K369" s="243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189</v>
      </c>
      <c r="AU369" s="253" t="s">
        <v>86</v>
      </c>
      <c r="AV369" s="13" t="s">
        <v>86</v>
      </c>
      <c r="AW369" s="13" t="s">
        <v>33</v>
      </c>
      <c r="AX369" s="13" t="s">
        <v>78</v>
      </c>
      <c r="AY369" s="253" t="s">
        <v>181</v>
      </c>
    </row>
    <row r="370" s="13" customFormat="1">
      <c r="A370" s="13"/>
      <c r="B370" s="242"/>
      <c r="C370" s="243"/>
      <c r="D370" s="244" t="s">
        <v>189</v>
      </c>
      <c r="E370" s="245" t="s">
        <v>1</v>
      </c>
      <c r="F370" s="246" t="s">
        <v>2136</v>
      </c>
      <c r="G370" s="243"/>
      <c r="H370" s="247">
        <v>15.129</v>
      </c>
      <c r="I370" s="248"/>
      <c r="J370" s="243"/>
      <c r="K370" s="243"/>
      <c r="L370" s="249"/>
      <c r="M370" s="250"/>
      <c r="N370" s="251"/>
      <c r="O370" s="251"/>
      <c r="P370" s="251"/>
      <c r="Q370" s="251"/>
      <c r="R370" s="251"/>
      <c r="S370" s="251"/>
      <c r="T370" s="25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3" t="s">
        <v>189</v>
      </c>
      <c r="AU370" s="253" t="s">
        <v>86</v>
      </c>
      <c r="AV370" s="13" t="s">
        <v>86</v>
      </c>
      <c r="AW370" s="13" t="s">
        <v>33</v>
      </c>
      <c r="AX370" s="13" t="s">
        <v>78</v>
      </c>
      <c r="AY370" s="253" t="s">
        <v>181</v>
      </c>
    </row>
    <row r="371" s="13" customFormat="1">
      <c r="A371" s="13"/>
      <c r="B371" s="242"/>
      <c r="C371" s="243"/>
      <c r="D371" s="244" t="s">
        <v>189</v>
      </c>
      <c r="E371" s="245" t="s">
        <v>1</v>
      </c>
      <c r="F371" s="246" t="s">
        <v>2137</v>
      </c>
      <c r="G371" s="243"/>
      <c r="H371" s="247">
        <v>-15.129</v>
      </c>
      <c r="I371" s="248"/>
      <c r="J371" s="243"/>
      <c r="K371" s="243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189</v>
      </c>
      <c r="AU371" s="253" t="s">
        <v>86</v>
      </c>
      <c r="AV371" s="13" t="s">
        <v>86</v>
      </c>
      <c r="AW371" s="13" t="s">
        <v>33</v>
      </c>
      <c r="AX371" s="13" t="s">
        <v>78</v>
      </c>
      <c r="AY371" s="253" t="s">
        <v>181</v>
      </c>
    </row>
    <row r="372" s="13" customFormat="1">
      <c r="A372" s="13"/>
      <c r="B372" s="242"/>
      <c r="C372" s="243"/>
      <c r="D372" s="244" t="s">
        <v>189</v>
      </c>
      <c r="E372" s="245" t="s">
        <v>1</v>
      </c>
      <c r="F372" s="246" t="s">
        <v>2138</v>
      </c>
      <c r="G372" s="243"/>
      <c r="H372" s="247">
        <v>22.738</v>
      </c>
      <c r="I372" s="248"/>
      <c r="J372" s="243"/>
      <c r="K372" s="243"/>
      <c r="L372" s="249"/>
      <c r="M372" s="250"/>
      <c r="N372" s="251"/>
      <c r="O372" s="251"/>
      <c r="P372" s="251"/>
      <c r="Q372" s="251"/>
      <c r="R372" s="251"/>
      <c r="S372" s="251"/>
      <c r="T372" s="25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3" t="s">
        <v>189</v>
      </c>
      <c r="AU372" s="253" t="s">
        <v>86</v>
      </c>
      <c r="AV372" s="13" t="s">
        <v>86</v>
      </c>
      <c r="AW372" s="13" t="s">
        <v>33</v>
      </c>
      <c r="AX372" s="13" t="s">
        <v>78</v>
      </c>
      <c r="AY372" s="253" t="s">
        <v>181</v>
      </c>
    </row>
    <row r="373" s="13" customFormat="1">
      <c r="A373" s="13"/>
      <c r="B373" s="242"/>
      <c r="C373" s="243"/>
      <c r="D373" s="244" t="s">
        <v>189</v>
      </c>
      <c r="E373" s="245" t="s">
        <v>1</v>
      </c>
      <c r="F373" s="246" t="s">
        <v>2139</v>
      </c>
      <c r="G373" s="243"/>
      <c r="H373" s="247">
        <v>-3.9609999999999999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189</v>
      </c>
      <c r="AU373" s="253" t="s">
        <v>86</v>
      </c>
      <c r="AV373" s="13" t="s">
        <v>86</v>
      </c>
      <c r="AW373" s="13" t="s">
        <v>33</v>
      </c>
      <c r="AX373" s="13" t="s">
        <v>78</v>
      </c>
      <c r="AY373" s="253" t="s">
        <v>181</v>
      </c>
    </row>
    <row r="374" s="13" customFormat="1">
      <c r="A374" s="13"/>
      <c r="B374" s="242"/>
      <c r="C374" s="243"/>
      <c r="D374" s="244" t="s">
        <v>189</v>
      </c>
      <c r="E374" s="245" t="s">
        <v>1</v>
      </c>
      <c r="F374" s="246" t="s">
        <v>2140</v>
      </c>
      <c r="G374" s="243"/>
      <c r="H374" s="247">
        <v>42.162999999999997</v>
      </c>
      <c r="I374" s="248"/>
      <c r="J374" s="243"/>
      <c r="K374" s="243"/>
      <c r="L374" s="249"/>
      <c r="M374" s="250"/>
      <c r="N374" s="251"/>
      <c r="O374" s="251"/>
      <c r="P374" s="251"/>
      <c r="Q374" s="251"/>
      <c r="R374" s="251"/>
      <c r="S374" s="251"/>
      <c r="T374" s="25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3" t="s">
        <v>189</v>
      </c>
      <c r="AU374" s="253" t="s">
        <v>86</v>
      </c>
      <c r="AV374" s="13" t="s">
        <v>86</v>
      </c>
      <c r="AW374" s="13" t="s">
        <v>33</v>
      </c>
      <c r="AX374" s="13" t="s">
        <v>78</v>
      </c>
      <c r="AY374" s="253" t="s">
        <v>181</v>
      </c>
    </row>
    <row r="375" s="13" customFormat="1">
      <c r="A375" s="13"/>
      <c r="B375" s="242"/>
      <c r="C375" s="243"/>
      <c r="D375" s="244" t="s">
        <v>189</v>
      </c>
      <c r="E375" s="245" t="s">
        <v>1</v>
      </c>
      <c r="F375" s="246" t="s">
        <v>2141</v>
      </c>
      <c r="G375" s="243"/>
      <c r="H375" s="247">
        <v>-6.5650000000000004</v>
      </c>
      <c r="I375" s="248"/>
      <c r="J375" s="243"/>
      <c r="K375" s="243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189</v>
      </c>
      <c r="AU375" s="253" t="s">
        <v>86</v>
      </c>
      <c r="AV375" s="13" t="s">
        <v>86</v>
      </c>
      <c r="AW375" s="13" t="s">
        <v>33</v>
      </c>
      <c r="AX375" s="13" t="s">
        <v>78</v>
      </c>
      <c r="AY375" s="253" t="s">
        <v>181</v>
      </c>
    </row>
    <row r="376" s="13" customFormat="1">
      <c r="A376" s="13"/>
      <c r="B376" s="242"/>
      <c r="C376" s="243"/>
      <c r="D376" s="244" t="s">
        <v>189</v>
      </c>
      <c r="E376" s="245" t="s">
        <v>1</v>
      </c>
      <c r="F376" s="246" t="s">
        <v>2142</v>
      </c>
      <c r="G376" s="243"/>
      <c r="H376" s="247">
        <v>42.162999999999997</v>
      </c>
      <c r="I376" s="248"/>
      <c r="J376" s="243"/>
      <c r="K376" s="243"/>
      <c r="L376" s="249"/>
      <c r="M376" s="250"/>
      <c r="N376" s="251"/>
      <c r="O376" s="251"/>
      <c r="P376" s="251"/>
      <c r="Q376" s="251"/>
      <c r="R376" s="251"/>
      <c r="S376" s="251"/>
      <c r="T376" s="25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3" t="s">
        <v>189</v>
      </c>
      <c r="AU376" s="253" t="s">
        <v>86</v>
      </c>
      <c r="AV376" s="13" t="s">
        <v>86</v>
      </c>
      <c r="AW376" s="13" t="s">
        <v>33</v>
      </c>
      <c r="AX376" s="13" t="s">
        <v>78</v>
      </c>
      <c r="AY376" s="253" t="s">
        <v>181</v>
      </c>
    </row>
    <row r="377" s="13" customFormat="1">
      <c r="A377" s="13"/>
      <c r="B377" s="242"/>
      <c r="C377" s="243"/>
      <c r="D377" s="244" t="s">
        <v>189</v>
      </c>
      <c r="E377" s="245" t="s">
        <v>1</v>
      </c>
      <c r="F377" s="246" t="s">
        <v>2143</v>
      </c>
      <c r="G377" s="243"/>
      <c r="H377" s="247">
        <v>-6.5650000000000004</v>
      </c>
      <c r="I377" s="248"/>
      <c r="J377" s="243"/>
      <c r="K377" s="243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189</v>
      </c>
      <c r="AU377" s="253" t="s">
        <v>86</v>
      </c>
      <c r="AV377" s="13" t="s">
        <v>86</v>
      </c>
      <c r="AW377" s="13" t="s">
        <v>33</v>
      </c>
      <c r="AX377" s="13" t="s">
        <v>78</v>
      </c>
      <c r="AY377" s="253" t="s">
        <v>181</v>
      </c>
    </row>
    <row r="378" s="13" customFormat="1">
      <c r="A378" s="13"/>
      <c r="B378" s="242"/>
      <c r="C378" s="243"/>
      <c r="D378" s="244" t="s">
        <v>189</v>
      </c>
      <c r="E378" s="245" t="s">
        <v>1</v>
      </c>
      <c r="F378" s="246" t="s">
        <v>2144</v>
      </c>
      <c r="G378" s="243"/>
      <c r="H378" s="247">
        <v>42.084000000000003</v>
      </c>
      <c r="I378" s="248"/>
      <c r="J378" s="243"/>
      <c r="K378" s="243"/>
      <c r="L378" s="249"/>
      <c r="M378" s="250"/>
      <c r="N378" s="251"/>
      <c r="O378" s="251"/>
      <c r="P378" s="251"/>
      <c r="Q378" s="251"/>
      <c r="R378" s="251"/>
      <c r="S378" s="251"/>
      <c r="T378" s="25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3" t="s">
        <v>189</v>
      </c>
      <c r="AU378" s="253" t="s">
        <v>86</v>
      </c>
      <c r="AV378" s="13" t="s">
        <v>86</v>
      </c>
      <c r="AW378" s="13" t="s">
        <v>33</v>
      </c>
      <c r="AX378" s="13" t="s">
        <v>78</v>
      </c>
      <c r="AY378" s="253" t="s">
        <v>181</v>
      </c>
    </row>
    <row r="379" s="13" customFormat="1">
      <c r="A379" s="13"/>
      <c r="B379" s="242"/>
      <c r="C379" s="243"/>
      <c r="D379" s="244" t="s">
        <v>189</v>
      </c>
      <c r="E379" s="245" t="s">
        <v>1</v>
      </c>
      <c r="F379" s="246" t="s">
        <v>2141</v>
      </c>
      <c r="G379" s="243"/>
      <c r="H379" s="247">
        <v>-6.5650000000000004</v>
      </c>
      <c r="I379" s="248"/>
      <c r="J379" s="243"/>
      <c r="K379" s="243"/>
      <c r="L379" s="249"/>
      <c r="M379" s="250"/>
      <c r="N379" s="251"/>
      <c r="O379" s="251"/>
      <c r="P379" s="251"/>
      <c r="Q379" s="251"/>
      <c r="R379" s="251"/>
      <c r="S379" s="251"/>
      <c r="T379" s="25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3" t="s">
        <v>189</v>
      </c>
      <c r="AU379" s="253" t="s">
        <v>86</v>
      </c>
      <c r="AV379" s="13" t="s">
        <v>86</v>
      </c>
      <c r="AW379" s="13" t="s">
        <v>33</v>
      </c>
      <c r="AX379" s="13" t="s">
        <v>78</v>
      </c>
      <c r="AY379" s="253" t="s">
        <v>181</v>
      </c>
    </row>
    <row r="380" s="13" customFormat="1">
      <c r="A380" s="13"/>
      <c r="B380" s="242"/>
      <c r="C380" s="243"/>
      <c r="D380" s="244" t="s">
        <v>189</v>
      </c>
      <c r="E380" s="245" t="s">
        <v>1</v>
      </c>
      <c r="F380" s="246" t="s">
        <v>2145</v>
      </c>
      <c r="G380" s="243"/>
      <c r="H380" s="247">
        <v>11.516</v>
      </c>
      <c r="I380" s="248"/>
      <c r="J380" s="243"/>
      <c r="K380" s="243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189</v>
      </c>
      <c r="AU380" s="253" t="s">
        <v>86</v>
      </c>
      <c r="AV380" s="13" t="s">
        <v>86</v>
      </c>
      <c r="AW380" s="13" t="s">
        <v>33</v>
      </c>
      <c r="AX380" s="13" t="s">
        <v>78</v>
      </c>
      <c r="AY380" s="253" t="s">
        <v>181</v>
      </c>
    </row>
    <row r="381" s="13" customFormat="1">
      <c r="A381" s="13"/>
      <c r="B381" s="242"/>
      <c r="C381" s="243"/>
      <c r="D381" s="244" t="s">
        <v>189</v>
      </c>
      <c r="E381" s="245" t="s">
        <v>1</v>
      </c>
      <c r="F381" s="246" t="s">
        <v>2146</v>
      </c>
      <c r="G381" s="243"/>
      <c r="H381" s="247">
        <v>-3.024</v>
      </c>
      <c r="I381" s="248"/>
      <c r="J381" s="243"/>
      <c r="K381" s="243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189</v>
      </c>
      <c r="AU381" s="253" t="s">
        <v>86</v>
      </c>
      <c r="AV381" s="13" t="s">
        <v>86</v>
      </c>
      <c r="AW381" s="13" t="s">
        <v>33</v>
      </c>
      <c r="AX381" s="13" t="s">
        <v>78</v>
      </c>
      <c r="AY381" s="253" t="s">
        <v>181</v>
      </c>
    </row>
    <row r="382" s="15" customFormat="1">
      <c r="A382" s="15"/>
      <c r="B382" s="264"/>
      <c r="C382" s="265"/>
      <c r="D382" s="244" t="s">
        <v>189</v>
      </c>
      <c r="E382" s="266" t="s">
        <v>1</v>
      </c>
      <c r="F382" s="267" t="s">
        <v>206</v>
      </c>
      <c r="G382" s="265"/>
      <c r="H382" s="268">
        <v>234.923</v>
      </c>
      <c r="I382" s="269"/>
      <c r="J382" s="265"/>
      <c r="K382" s="265"/>
      <c r="L382" s="270"/>
      <c r="M382" s="271"/>
      <c r="N382" s="272"/>
      <c r="O382" s="272"/>
      <c r="P382" s="272"/>
      <c r="Q382" s="272"/>
      <c r="R382" s="272"/>
      <c r="S382" s="272"/>
      <c r="T382" s="27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4" t="s">
        <v>189</v>
      </c>
      <c r="AU382" s="274" t="s">
        <v>86</v>
      </c>
      <c r="AV382" s="15" t="s">
        <v>187</v>
      </c>
      <c r="AW382" s="15" t="s">
        <v>33</v>
      </c>
      <c r="AX382" s="15" t="s">
        <v>84</v>
      </c>
      <c r="AY382" s="274" t="s">
        <v>181</v>
      </c>
    </row>
    <row r="383" s="2" customFormat="1" ht="16.5" customHeight="1">
      <c r="A383" s="39"/>
      <c r="B383" s="40"/>
      <c r="C383" s="228" t="s">
        <v>568</v>
      </c>
      <c r="D383" s="228" t="s">
        <v>183</v>
      </c>
      <c r="E383" s="229" t="s">
        <v>523</v>
      </c>
      <c r="F383" s="230" t="s">
        <v>524</v>
      </c>
      <c r="G383" s="231" t="s">
        <v>186</v>
      </c>
      <c r="H383" s="232">
        <v>66.153999999999996</v>
      </c>
      <c r="I383" s="233"/>
      <c r="J383" s="234">
        <f>ROUND(I383*H383,2)</f>
        <v>0</v>
      </c>
      <c r="K383" s="235"/>
      <c r="L383" s="45"/>
      <c r="M383" s="236" t="s">
        <v>1</v>
      </c>
      <c r="N383" s="237" t="s">
        <v>43</v>
      </c>
      <c r="O383" s="92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0" t="s">
        <v>187</v>
      </c>
      <c r="AT383" s="240" t="s">
        <v>183</v>
      </c>
      <c r="AU383" s="240" t="s">
        <v>86</v>
      </c>
      <c r="AY383" s="18" t="s">
        <v>181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84</v>
      </c>
      <c r="BK383" s="241">
        <f>ROUND(I383*H383,2)</f>
        <v>0</v>
      </c>
      <c r="BL383" s="18" t="s">
        <v>187</v>
      </c>
      <c r="BM383" s="240" t="s">
        <v>2147</v>
      </c>
    </row>
    <row r="384" s="14" customFormat="1">
      <c r="A384" s="14"/>
      <c r="B384" s="254"/>
      <c r="C384" s="255"/>
      <c r="D384" s="244" t="s">
        <v>189</v>
      </c>
      <c r="E384" s="256" t="s">
        <v>1</v>
      </c>
      <c r="F384" s="257" t="s">
        <v>526</v>
      </c>
      <c r="G384" s="255"/>
      <c r="H384" s="256" t="s">
        <v>1</v>
      </c>
      <c r="I384" s="258"/>
      <c r="J384" s="255"/>
      <c r="K384" s="255"/>
      <c r="L384" s="259"/>
      <c r="M384" s="260"/>
      <c r="N384" s="261"/>
      <c r="O384" s="261"/>
      <c r="P384" s="261"/>
      <c r="Q384" s="261"/>
      <c r="R384" s="261"/>
      <c r="S384" s="261"/>
      <c r="T384" s="26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3" t="s">
        <v>189</v>
      </c>
      <c r="AU384" s="263" t="s">
        <v>86</v>
      </c>
      <c r="AV384" s="14" t="s">
        <v>84</v>
      </c>
      <c r="AW384" s="14" t="s">
        <v>33</v>
      </c>
      <c r="AX384" s="14" t="s">
        <v>78</v>
      </c>
      <c r="AY384" s="263" t="s">
        <v>181</v>
      </c>
    </row>
    <row r="385" s="13" customFormat="1">
      <c r="A385" s="13"/>
      <c r="B385" s="242"/>
      <c r="C385" s="243"/>
      <c r="D385" s="244" t="s">
        <v>189</v>
      </c>
      <c r="E385" s="245" t="s">
        <v>1</v>
      </c>
      <c r="F385" s="246" t="s">
        <v>2148</v>
      </c>
      <c r="G385" s="243"/>
      <c r="H385" s="247">
        <v>40.075000000000003</v>
      </c>
      <c r="I385" s="248"/>
      <c r="J385" s="243"/>
      <c r="K385" s="243"/>
      <c r="L385" s="249"/>
      <c r="M385" s="250"/>
      <c r="N385" s="251"/>
      <c r="O385" s="251"/>
      <c r="P385" s="251"/>
      <c r="Q385" s="251"/>
      <c r="R385" s="251"/>
      <c r="S385" s="251"/>
      <c r="T385" s="25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3" t="s">
        <v>189</v>
      </c>
      <c r="AU385" s="253" t="s">
        <v>86</v>
      </c>
      <c r="AV385" s="13" t="s">
        <v>86</v>
      </c>
      <c r="AW385" s="13" t="s">
        <v>33</v>
      </c>
      <c r="AX385" s="13" t="s">
        <v>78</v>
      </c>
      <c r="AY385" s="253" t="s">
        <v>181</v>
      </c>
    </row>
    <row r="386" s="14" customFormat="1">
      <c r="A386" s="14"/>
      <c r="B386" s="254"/>
      <c r="C386" s="255"/>
      <c r="D386" s="244" t="s">
        <v>189</v>
      </c>
      <c r="E386" s="256" t="s">
        <v>1</v>
      </c>
      <c r="F386" s="257" t="s">
        <v>528</v>
      </c>
      <c r="G386" s="255"/>
      <c r="H386" s="256" t="s">
        <v>1</v>
      </c>
      <c r="I386" s="258"/>
      <c r="J386" s="255"/>
      <c r="K386" s="255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189</v>
      </c>
      <c r="AU386" s="263" t="s">
        <v>86</v>
      </c>
      <c r="AV386" s="14" t="s">
        <v>84</v>
      </c>
      <c r="AW386" s="14" t="s">
        <v>33</v>
      </c>
      <c r="AX386" s="14" t="s">
        <v>78</v>
      </c>
      <c r="AY386" s="263" t="s">
        <v>181</v>
      </c>
    </row>
    <row r="387" s="13" customFormat="1">
      <c r="A387" s="13"/>
      <c r="B387" s="242"/>
      <c r="C387" s="243"/>
      <c r="D387" s="244" t="s">
        <v>189</v>
      </c>
      <c r="E387" s="245" t="s">
        <v>1</v>
      </c>
      <c r="F387" s="246" t="s">
        <v>2119</v>
      </c>
      <c r="G387" s="243"/>
      <c r="H387" s="247">
        <v>21.105</v>
      </c>
      <c r="I387" s="248"/>
      <c r="J387" s="243"/>
      <c r="K387" s="243"/>
      <c r="L387" s="249"/>
      <c r="M387" s="250"/>
      <c r="N387" s="251"/>
      <c r="O387" s="251"/>
      <c r="P387" s="251"/>
      <c r="Q387" s="251"/>
      <c r="R387" s="251"/>
      <c r="S387" s="251"/>
      <c r="T387" s="25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3" t="s">
        <v>189</v>
      </c>
      <c r="AU387" s="253" t="s">
        <v>86</v>
      </c>
      <c r="AV387" s="13" t="s">
        <v>86</v>
      </c>
      <c r="AW387" s="13" t="s">
        <v>33</v>
      </c>
      <c r="AX387" s="13" t="s">
        <v>78</v>
      </c>
      <c r="AY387" s="253" t="s">
        <v>181</v>
      </c>
    </row>
    <row r="388" s="13" customFormat="1">
      <c r="A388" s="13"/>
      <c r="B388" s="242"/>
      <c r="C388" s="243"/>
      <c r="D388" s="244" t="s">
        <v>189</v>
      </c>
      <c r="E388" s="245" t="s">
        <v>1</v>
      </c>
      <c r="F388" s="246" t="s">
        <v>2149</v>
      </c>
      <c r="G388" s="243"/>
      <c r="H388" s="247">
        <v>4.9740000000000002</v>
      </c>
      <c r="I388" s="248"/>
      <c r="J388" s="243"/>
      <c r="K388" s="243"/>
      <c r="L388" s="249"/>
      <c r="M388" s="250"/>
      <c r="N388" s="251"/>
      <c r="O388" s="251"/>
      <c r="P388" s="251"/>
      <c r="Q388" s="251"/>
      <c r="R388" s="251"/>
      <c r="S388" s="251"/>
      <c r="T388" s="25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3" t="s">
        <v>189</v>
      </c>
      <c r="AU388" s="253" t="s">
        <v>86</v>
      </c>
      <c r="AV388" s="13" t="s">
        <v>86</v>
      </c>
      <c r="AW388" s="13" t="s">
        <v>33</v>
      </c>
      <c r="AX388" s="13" t="s">
        <v>78</v>
      </c>
      <c r="AY388" s="253" t="s">
        <v>181</v>
      </c>
    </row>
    <row r="389" s="15" customFormat="1">
      <c r="A389" s="15"/>
      <c r="B389" s="264"/>
      <c r="C389" s="265"/>
      <c r="D389" s="244" t="s">
        <v>189</v>
      </c>
      <c r="E389" s="266" t="s">
        <v>1</v>
      </c>
      <c r="F389" s="267" t="s">
        <v>206</v>
      </c>
      <c r="G389" s="265"/>
      <c r="H389" s="268">
        <v>66.153999999999996</v>
      </c>
      <c r="I389" s="269"/>
      <c r="J389" s="265"/>
      <c r="K389" s="265"/>
      <c r="L389" s="270"/>
      <c r="M389" s="271"/>
      <c r="N389" s="272"/>
      <c r="O389" s="272"/>
      <c r="P389" s="272"/>
      <c r="Q389" s="272"/>
      <c r="R389" s="272"/>
      <c r="S389" s="272"/>
      <c r="T389" s="273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4" t="s">
        <v>189</v>
      </c>
      <c r="AU389" s="274" t="s">
        <v>86</v>
      </c>
      <c r="AV389" s="15" t="s">
        <v>187</v>
      </c>
      <c r="AW389" s="15" t="s">
        <v>33</v>
      </c>
      <c r="AX389" s="15" t="s">
        <v>84</v>
      </c>
      <c r="AY389" s="274" t="s">
        <v>181</v>
      </c>
    </row>
    <row r="390" s="12" customFormat="1" ht="22.8" customHeight="1">
      <c r="A390" s="12"/>
      <c r="B390" s="212"/>
      <c r="C390" s="213"/>
      <c r="D390" s="214" t="s">
        <v>77</v>
      </c>
      <c r="E390" s="226" t="s">
        <v>531</v>
      </c>
      <c r="F390" s="226" t="s">
        <v>532</v>
      </c>
      <c r="G390" s="213"/>
      <c r="H390" s="213"/>
      <c r="I390" s="216"/>
      <c r="J390" s="227">
        <f>BK390</f>
        <v>0</v>
      </c>
      <c r="K390" s="213"/>
      <c r="L390" s="218"/>
      <c r="M390" s="219"/>
      <c r="N390" s="220"/>
      <c r="O390" s="220"/>
      <c r="P390" s="221">
        <f>SUM(P391:P567)</f>
        <v>0</v>
      </c>
      <c r="Q390" s="220"/>
      <c r="R390" s="221">
        <f>SUM(R391:R567)</f>
        <v>12.064204569999999</v>
      </c>
      <c r="S390" s="220"/>
      <c r="T390" s="222">
        <f>SUM(T391:T567)</f>
        <v>0.00040075000000000006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3" t="s">
        <v>84</v>
      </c>
      <c r="AT390" s="224" t="s">
        <v>77</v>
      </c>
      <c r="AU390" s="224" t="s">
        <v>84</v>
      </c>
      <c r="AY390" s="223" t="s">
        <v>181</v>
      </c>
      <c r="BK390" s="225">
        <f>SUM(BK391:BK567)</f>
        <v>0</v>
      </c>
    </row>
    <row r="391" s="2" customFormat="1" ht="16.5" customHeight="1">
      <c r="A391" s="39"/>
      <c r="B391" s="40"/>
      <c r="C391" s="228" t="s">
        <v>573</v>
      </c>
      <c r="D391" s="228" t="s">
        <v>183</v>
      </c>
      <c r="E391" s="229" t="s">
        <v>534</v>
      </c>
      <c r="F391" s="230" t="s">
        <v>535</v>
      </c>
      <c r="G391" s="231" t="s">
        <v>186</v>
      </c>
      <c r="H391" s="232">
        <v>293.83600000000001</v>
      </c>
      <c r="I391" s="233"/>
      <c r="J391" s="234">
        <f>ROUND(I391*H391,2)</f>
        <v>0</v>
      </c>
      <c r="K391" s="235"/>
      <c r="L391" s="45"/>
      <c r="M391" s="236" t="s">
        <v>1</v>
      </c>
      <c r="N391" s="237" t="s">
        <v>43</v>
      </c>
      <c r="O391" s="92"/>
      <c r="P391" s="238">
        <f>O391*H391</f>
        <v>0</v>
      </c>
      <c r="Q391" s="238">
        <v>0.00025999999999999998</v>
      </c>
      <c r="R391" s="238">
        <f>Q391*H391</f>
        <v>0.076397359999999997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187</v>
      </c>
      <c r="AT391" s="240" t="s">
        <v>183</v>
      </c>
      <c r="AU391" s="240" t="s">
        <v>86</v>
      </c>
      <c r="AY391" s="18" t="s">
        <v>181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84</v>
      </c>
      <c r="BK391" s="241">
        <f>ROUND(I391*H391,2)</f>
        <v>0</v>
      </c>
      <c r="BL391" s="18" t="s">
        <v>187</v>
      </c>
      <c r="BM391" s="240" t="s">
        <v>2150</v>
      </c>
    </row>
    <row r="392" s="14" customFormat="1">
      <c r="A392" s="14"/>
      <c r="B392" s="254"/>
      <c r="C392" s="255"/>
      <c r="D392" s="244" t="s">
        <v>189</v>
      </c>
      <c r="E392" s="256" t="s">
        <v>1</v>
      </c>
      <c r="F392" s="257" t="s">
        <v>537</v>
      </c>
      <c r="G392" s="255"/>
      <c r="H392" s="256" t="s">
        <v>1</v>
      </c>
      <c r="I392" s="258"/>
      <c r="J392" s="255"/>
      <c r="K392" s="255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189</v>
      </c>
      <c r="AU392" s="263" t="s">
        <v>86</v>
      </c>
      <c r="AV392" s="14" t="s">
        <v>84</v>
      </c>
      <c r="AW392" s="14" t="s">
        <v>33</v>
      </c>
      <c r="AX392" s="14" t="s">
        <v>78</v>
      </c>
      <c r="AY392" s="263" t="s">
        <v>181</v>
      </c>
    </row>
    <row r="393" s="13" customFormat="1">
      <c r="A393" s="13"/>
      <c r="B393" s="242"/>
      <c r="C393" s="243"/>
      <c r="D393" s="244" t="s">
        <v>189</v>
      </c>
      <c r="E393" s="245" t="s">
        <v>1</v>
      </c>
      <c r="F393" s="246" t="s">
        <v>2151</v>
      </c>
      <c r="G393" s="243"/>
      <c r="H393" s="247">
        <v>44.369999999999997</v>
      </c>
      <c r="I393" s="248"/>
      <c r="J393" s="243"/>
      <c r="K393" s="243"/>
      <c r="L393" s="249"/>
      <c r="M393" s="250"/>
      <c r="N393" s="251"/>
      <c r="O393" s="251"/>
      <c r="P393" s="251"/>
      <c r="Q393" s="251"/>
      <c r="R393" s="251"/>
      <c r="S393" s="251"/>
      <c r="T393" s="25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3" t="s">
        <v>189</v>
      </c>
      <c r="AU393" s="253" t="s">
        <v>86</v>
      </c>
      <c r="AV393" s="13" t="s">
        <v>86</v>
      </c>
      <c r="AW393" s="13" t="s">
        <v>33</v>
      </c>
      <c r="AX393" s="13" t="s">
        <v>78</v>
      </c>
      <c r="AY393" s="253" t="s">
        <v>181</v>
      </c>
    </row>
    <row r="394" s="14" customFormat="1">
      <c r="A394" s="14"/>
      <c r="B394" s="254"/>
      <c r="C394" s="255"/>
      <c r="D394" s="244" t="s">
        <v>189</v>
      </c>
      <c r="E394" s="256" t="s">
        <v>1</v>
      </c>
      <c r="F394" s="257" t="s">
        <v>539</v>
      </c>
      <c r="G394" s="255"/>
      <c r="H394" s="256" t="s">
        <v>1</v>
      </c>
      <c r="I394" s="258"/>
      <c r="J394" s="255"/>
      <c r="K394" s="255"/>
      <c r="L394" s="259"/>
      <c r="M394" s="260"/>
      <c r="N394" s="261"/>
      <c r="O394" s="261"/>
      <c r="P394" s="261"/>
      <c r="Q394" s="261"/>
      <c r="R394" s="261"/>
      <c r="S394" s="261"/>
      <c r="T394" s="26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3" t="s">
        <v>189</v>
      </c>
      <c r="AU394" s="263" t="s">
        <v>86</v>
      </c>
      <c r="AV394" s="14" t="s">
        <v>84</v>
      </c>
      <c r="AW394" s="14" t="s">
        <v>33</v>
      </c>
      <c r="AX394" s="14" t="s">
        <v>78</v>
      </c>
      <c r="AY394" s="263" t="s">
        <v>181</v>
      </c>
    </row>
    <row r="395" s="13" customFormat="1">
      <c r="A395" s="13"/>
      <c r="B395" s="242"/>
      <c r="C395" s="243"/>
      <c r="D395" s="244" t="s">
        <v>189</v>
      </c>
      <c r="E395" s="245" t="s">
        <v>1</v>
      </c>
      <c r="F395" s="246" t="s">
        <v>2152</v>
      </c>
      <c r="G395" s="243"/>
      <c r="H395" s="247">
        <v>25.577999999999999</v>
      </c>
      <c r="I395" s="248"/>
      <c r="J395" s="243"/>
      <c r="K395" s="243"/>
      <c r="L395" s="249"/>
      <c r="M395" s="250"/>
      <c r="N395" s="251"/>
      <c r="O395" s="251"/>
      <c r="P395" s="251"/>
      <c r="Q395" s="251"/>
      <c r="R395" s="251"/>
      <c r="S395" s="251"/>
      <c r="T395" s="25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3" t="s">
        <v>189</v>
      </c>
      <c r="AU395" s="253" t="s">
        <v>86</v>
      </c>
      <c r="AV395" s="13" t="s">
        <v>86</v>
      </c>
      <c r="AW395" s="13" t="s">
        <v>33</v>
      </c>
      <c r="AX395" s="13" t="s">
        <v>78</v>
      </c>
      <c r="AY395" s="253" t="s">
        <v>181</v>
      </c>
    </row>
    <row r="396" s="13" customFormat="1">
      <c r="A396" s="13"/>
      <c r="B396" s="242"/>
      <c r="C396" s="243"/>
      <c r="D396" s="244" t="s">
        <v>189</v>
      </c>
      <c r="E396" s="245" t="s">
        <v>1</v>
      </c>
      <c r="F396" s="246" t="s">
        <v>2153</v>
      </c>
      <c r="G396" s="243"/>
      <c r="H396" s="247">
        <v>4.859</v>
      </c>
      <c r="I396" s="248"/>
      <c r="J396" s="243"/>
      <c r="K396" s="243"/>
      <c r="L396" s="249"/>
      <c r="M396" s="250"/>
      <c r="N396" s="251"/>
      <c r="O396" s="251"/>
      <c r="P396" s="251"/>
      <c r="Q396" s="251"/>
      <c r="R396" s="251"/>
      <c r="S396" s="251"/>
      <c r="T396" s="25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3" t="s">
        <v>189</v>
      </c>
      <c r="AU396" s="253" t="s">
        <v>86</v>
      </c>
      <c r="AV396" s="13" t="s">
        <v>86</v>
      </c>
      <c r="AW396" s="13" t="s">
        <v>33</v>
      </c>
      <c r="AX396" s="13" t="s">
        <v>78</v>
      </c>
      <c r="AY396" s="253" t="s">
        <v>181</v>
      </c>
    </row>
    <row r="397" s="14" customFormat="1">
      <c r="A397" s="14"/>
      <c r="B397" s="254"/>
      <c r="C397" s="255"/>
      <c r="D397" s="244" t="s">
        <v>189</v>
      </c>
      <c r="E397" s="256" t="s">
        <v>1</v>
      </c>
      <c r="F397" s="257" t="s">
        <v>541</v>
      </c>
      <c r="G397" s="255"/>
      <c r="H397" s="256" t="s">
        <v>1</v>
      </c>
      <c r="I397" s="258"/>
      <c r="J397" s="255"/>
      <c r="K397" s="255"/>
      <c r="L397" s="259"/>
      <c r="M397" s="260"/>
      <c r="N397" s="261"/>
      <c r="O397" s="261"/>
      <c r="P397" s="261"/>
      <c r="Q397" s="261"/>
      <c r="R397" s="261"/>
      <c r="S397" s="261"/>
      <c r="T397" s="26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3" t="s">
        <v>189</v>
      </c>
      <c r="AU397" s="263" t="s">
        <v>86</v>
      </c>
      <c r="AV397" s="14" t="s">
        <v>84</v>
      </c>
      <c r="AW397" s="14" t="s">
        <v>33</v>
      </c>
      <c r="AX397" s="14" t="s">
        <v>78</v>
      </c>
      <c r="AY397" s="263" t="s">
        <v>181</v>
      </c>
    </row>
    <row r="398" s="13" customFormat="1">
      <c r="A398" s="13"/>
      <c r="B398" s="242"/>
      <c r="C398" s="243"/>
      <c r="D398" s="244" t="s">
        <v>189</v>
      </c>
      <c r="E398" s="245" t="s">
        <v>1</v>
      </c>
      <c r="F398" s="246" t="s">
        <v>2154</v>
      </c>
      <c r="G398" s="243"/>
      <c r="H398" s="247">
        <v>3.1859999999999999</v>
      </c>
      <c r="I398" s="248"/>
      <c r="J398" s="243"/>
      <c r="K398" s="243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189</v>
      </c>
      <c r="AU398" s="253" t="s">
        <v>86</v>
      </c>
      <c r="AV398" s="13" t="s">
        <v>86</v>
      </c>
      <c r="AW398" s="13" t="s">
        <v>33</v>
      </c>
      <c r="AX398" s="13" t="s">
        <v>78</v>
      </c>
      <c r="AY398" s="253" t="s">
        <v>181</v>
      </c>
    </row>
    <row r="399" s="13" customFormat="1">
      <c r="A399" s="13"/>
      <c r="B399" s="242"/>
      <c r="C399" s="243"/>
      <c r="D399" s="244" t="s">
        <v>189</v>
      </c>
      <c r="E399" s="245" t="s">
        <v>1</v>
      </c>
      <c r="F399" s="246" t="s">
        <v>2155</v>
      </c>
      <c r="G399" s="243"/>
      <c r="H399" s="247">
        <v>3.1859999999999999</v>
      </c>
      <c r="I399" s="248"/>
      <c r="J399" s="243"/>
      <c r="K399" s="243"/>
      <c r="L399" s="249"/>
      <c r="M399" s="250"/>
      <c r="N399" s="251"/>
      <c r="O399" s="251"/>
      <c r="P399" s="251"/>
      <c r="Q399" s="251"/>
      <c r="R399" s="251"/>
      <c r="S399" s="251"/>
      <c r="T399" s="25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3" t="s">
        <v>189</v>
      </c>
      <c r="AU399" s="253" t="s">
        <v>86</v>
      </c>
      <c r="AV399" s="13" t="s">
        <v>86</v>
      </c>
      <c r="AW399" s="13" t="s">
        <v>33</v>
      </c>
      <c r="AX399" s="13" t="s">
        <v>78</v>
      </c>
      <c r="AY399" s="253" t="s">
        <v>181</v>
      </c>
    </row>
    <row r="400" s="13" customFormat="1">
      <c r="A400" s="13"/>
      <c r="B400" s="242"/>
      <c r="C400" s="243"/>
      <c r="D400" s="244" t="s">
        <v>189</v>
      </c>
      <c r="E400" s="245" t="s">
        <v>1</v>
      </c>
      <c r="F400" s="246" t="s">
        <v>2156</v>
      </c>
      <c r="G400" s="243"/>
      <c r="H400" s="247">
        <v>45.796999999999997</v>
      </c>
      <c r="I400" s="248"/>
      <c r="J400" s="243"/>
      <c r="K400" s="243"/>
      <c r="L400" s="249"/>
      <c r="M400" s="250"/>
      <c r="N400" s="251"/>
      <c r="O400" s="251"/>
      <c r="P400" s="251"/>
      <c r="Q400" s="251"/>
      <c r="R400" s="251"/>
      <c r="S400" s="251"/>
      <c r="T400" s="25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3" t="s">
        <v>189</v>
      </c>
      <c r="AU400" s="253" t="s">
        <v>86</v>
      </c>
      <c r="AV400" s="13" t="s">
        <v>86</v>
      </c>
      <c r="AW400" s="13" t="s">
        <v>33</v>
      </c>
      <c r="AX400" s="13" t="s">
        <v>78</v>
      </c>
      <c r="AY400" s="253" t="s">
        <v>181</v>
      </c>
    </row>
    <row r="401" s="13" customFormat="1">
      <c r="A401" s="13"/>
      <c r="B401" s="242"/>
      <c r="C401" s="243"/>
      <c r="D401" s="244" t="s">
        <v>189</v>
      </c>
      <c r="E401" s="245" t="s">
        <v>1</v>
      </c>
      <c r="F401" s="246" t="s">
        <v>2157</v>
      </c>
      <c r="G401" s="243"/>
      <c r="H401" s="247">
        <v>6.3890000000000002</v>
      </c>
      <c r="I401" s="248"/>
      <c r="J401" s="243"/>
      <c r="K401" s="243"/>
      <c r="L401" s="249"/>
      <c r="M401" s="250"/>
      <c r="N401" s="251"/>
      <c r="O401" s="251"/>
      <c r="P401" s="251"/>
      <c r="Q401" s="251"/>
      <c r="R401" s="251"/>
      <c r="S401" s="251"/>
      <c r="T401" s="25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3" t="s">
        <v>189</v>
      </c>
      <c r="AU401" s="253" t="s">
        <v>86</v>
      </c>
      <c r="AV401" s="13" t="s">
        <v>86</v>
      </c>
      <c r="AW401" s="13" t="s">
        <v>33</v>
      </c>
      <c r="AX401" s="13" t="s">
        <v>78</v>
      </c>
      <c r="AY401" s="253" t="s">
        <v>181</v>
      </c>
    </row>
    <row r="402" s="14" customFormat="1">
      <c r="A402" s="14"/>
      <c r="B402" s="254"/>
      <c r="C402" s="255"/>
      <c r="D402" s="244" t="s">
        <v>189</v>
      </c>
      <c r="E402" s="256" t="s">
        <v>1</v>
      </c>
      <c r="F402" s="257" t="s">
        <v>2158</v>
      </c>
      <c r="G402" s="255"/>
      <c r="H402" s="256" t="s">
        <v>1</v>
      </c>
      <c r="I402" s="258"/>
      <c r="J402" s="255"/>
      <c r="K402" s="255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189</v>
      </c>
      <c r="AU402" s="263" t="s">
        <v>86</v>
      </c>
      <c r="AV402" s="14" t="s">
        <v>84</v>
      </c>
      <c r="AW402" s="14" t="s">
        <v>33</v>
      </c>
      <c r="AX402" s="14" t="s">
        <v>78</v>
      </c>
      <c r="AY402" s="263" t="s">
        <v>181</v>
      </c>
    </row>
    <row r="403" s="13" customFormat="1">
      <c r="A403" s="13"/>
      <c r="B403" s="242"/>
      <c r="C403" s="243"/>
      <c r="D403" s="244" t="s">
        <v>189</v>
      </c>
      <c r="E403" s="245" t="s">
        <v>1</v>
      </c>
      <c r="F403" s="246" t="s">
        <v>2159</v>
      </c>
      <c r="G403" s="243"/>
      <c r="H403" s="247">
        <v>1.23</v>
      </c>
      <c r="I403" s="248"/>
      <c r="J403" s="243"/>
      <c r="K403" s="243"/>
      <c r="L403" s="249"/>
      <c r="M403" s="250"/>
      <c r="N403" s="251"/>
      <c r="O403" s="251"/>
      <c r="P403" s="251"/>
      <c r="Q403" s="251"/>
      <c r="R403" s="251"/>
      <c r="S403" s="251"/>
      <c r="T403" s="25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3" t="s">
        <v>189</v>
      </c>
      <c r="AU403" s="253" t="s">
        <v>86</v>
      </c>
      <c r="AV403" s="13" t="s">
        <v>86</v>
      </c>
      <c r="AW403" s="13" t="s">
        <v>33</v>
      </c>
      <c r="AX403" s="13" t="s">
        <v>78</v>
      </c>
      <c r="AY403" s="253" t="s">
        <v>181</v>
      </c>
    </row>
    <row r="404" s="13" customFormat="1">
      <c r="A404" s="13"/>
      <c r="B404" s="242"/>
      <c r="C404" s="243"/>
      <c r="D404" s="244" t="s">
        <v>189</v>
      </c>
      <c r="E404" s="245" t="s">
        <v>1</v>
      </c>
      <c r="F404" s="246" t="s">
        <v>2160</v>
      </c>
      <c r="G404" s="243"/>
      <c r="H404" s="247">
        <v>8.5449999999999999</v>
      </c>
      <c r="I404" s="248"/>
      <c r="J404" s="243"/>
      <c r="K404" s="243"/>
      <c r="L404" s="249"/>
      <c r="M404" s="250"/>
      <c r="N404" s="251"/>
      <c r="O404" s="251"/>
      <c r="P404" s="251"/>
      <c r="Q404" s="251"/>
      <c r="R404" s="251"/>
      <c r="S404" s="251"/>
      <c r="T404" s="25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3" t="s">
        <v>189</v>
      </c>
      <c r="AU404" s="253" t="s">
        <v>86</v>
      </c>
      <c r="AV404" s="13" t="s">
        <v>86</v>
      </c>
      <c r="AW404" s="13" t="s">
        <v>33</v>
      </c>
      <c r="AX404" s="13" t="s">
        <v>78</v>
      </c>
      <c r="AY404" s="253" t="s">
        <v>181</v>
      </c>
    </row>
    <row r="405" s="14" customFormat="1">
      <c r="A405" s="14"/>
      <c r="B405" s="254"/>
      <c r="C405" s="255"/>
      <c r="D405" s="244" t="s">
        <v>189</v>
      </c>
      <c r="E405" s="256" t="s">
        <v>1</v>
      </c>
      <c r="F405" s="257" t="s">
        <v>549</v>
      </c>
      <c r="G405" s="255"/>
      <c r="H405" s="256" t="s">
        <v>1</v>
      </c>
      <c r="I405" s="258"/>
      <c r="J405" s="255"/>
      <c r="K405" s="255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189</v>
      </c>
      <c r="AU405" s="263" t="s">
        <v>86</v>
      </c>
      <c r="AV405" s="14" t="s">
        <v>84</v>
      </c>
      <c r="AW405" s="14" t="s">
        <v>33</v>
      </c>
      <c r="AX405" s="14" t="s">
        <v>78</v>
      </c>
      <c r="AY405" s="263" t="s">
        <v>181</v>
      </c>
    </row>
    <row r="406" s="13" customFormat="1">
      <c r="A406" s="13"/>
      <c r="B406" s="242"/>
      <c r="C406" s="243"/>
      <c r="D406" s="244" t="s">
        <v>189</v>
      </c>
      <c r="E406" s="245" t="s">
        <v>1</v>
      </c>
      <c r="F406" s="246" t="s">
        <v>2161</v>
      </c>
      <c r="G406" s="243"/>
      <c r="H406" s="247">
        <v>0.34999999999999998</v>
      </c>
      <c r="I406" s="248"/>
      <c r="J406" s="243"/>
      <c r="K406" s="243"/>
      <c r="L406" s="249"/>
      <c r="M406" s="250"/>
      <c r="N406" s="251"/>
      <c r="O406" s="251"/>
      <c r="P406" s="251"/>
      <c r="Q406" s="251"/>
      <c r="R406" s="251"/>
      <c r="S406" s="251"/>
      <c r="T406" s="25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3" t="s">
        <v>189</v>
      </c>
      <c r="AU406" s="253" t="s">
        <v>86</v>
      </c>
      <c r="AV406" s="13" t="s">
        <v>86</v>
      </c>
      <c r="AW406" s="13" t="s">
        <v>33</v>
      </c>
      <c r="AX406" s="13" t="s">
        <v>78</v>
      </c>
      <c r="AY406" s="253" t="s">
        <v>181</v>
      </c>
    </row>
    <row r="407" s="14" customFormat="1">
      <c r="A407" s="14"/>
      <c r="B407" s="254"/>
      <c r="C407" s="255"/>
      <c r="D407" s="244" t="s">
        <v>189</v>
      </c>
      <c r="E407" s="256" t="s">
        <v>1</v>
      </c>
      <c r="F407" s="257" t="s">
        <v>2162</v>
      </c>
      <c r="G407" s="255"/>
      <c r="H407" s="256" t="s">
        <v>1</v>
      </c>
      <c r="I407" s="258"/>
      <c r="J407" s="255"/>
      <c r="K407" s="255"/>
      <c r="L407" s="259"/>
      <c r="M407" s="260"/>
      <c r="N407" s="261"/>
      <c r="O407" s="261"/>
      <c r="P407" s="261"/>
      <c r="Q407" s="261"/>
      <c r="R407" s="261"/>
      <c r="S407" s="261"/>
      <c r="T407" s="26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3" t="s">
        <v>189</v>
      </c>
      <c r="AU407" s="263" t="s">
        <v>86</v>
      </c>
      <c r="AV407" s="14" t="s">
        <v>84</v>
      </c>
      <c r="AW407" s="14" t="s">
        <v>33</v>
      </c>
      <c r="AX407" s="14" t="s">
        <v>78</v>
      </c>
      <c r="AY407" s="263" t="s">
        <v>181</v>
      </c>
    </row>
    <row r="408" s="13" customFormat="1">
      <c r="A408" s="13"/>
      <c r="B408" s="242"/>
      <c r="C408" s="243"/>
      <c r="D408" s="244" t="s">
        <v>189</v>
      </c>
      <c r="E408" s="245" t="s">
        <v>1</v>
      </c>
      <c r="F408" s="246" t="s">
        <v>2163</v>
      </c>
      <c r="G408" s="243"/>
      <c r="H408" s="247">
        <v>3.629</v>
      </c>
      <c r="I408" s="248"/>
      <c r="J408" s="243"/>
      <c r="K408" s="243"/>
      <c r="L408" s="249"/>
      <c r="M408" s="250"/>
      <c r="N408" s="251"/>
      <c r="O408" s="251"/>
      <c r="P408" s="251"/>
      <c r="Q408" s="251"/>
      <c r="R408" s="251"/>
      <c r="S408" s="251"/>
      <c r="T408" s="25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3" t="s">
        <v>189</v>
      </c>
      <c r="AU408" s="253" t="s">
        <v>86</v>
      </c>
      <c r="AV408" s="13" t="s">
        <v>86</v>
      </c>
      <c r="AW408" s="13" t="s">
        <v>33</v>
      </c>
      <c r="AX408" s="13" t="s">
        <v>78</v>
      </c>
      <c r="AY408" s="253" t="s">
        <v>181</v>
      </c>
    </row>
    <row r="409" s="14" customFormat="1">
      <c r="A409" s="14"/>
      <c r="B409" s="254"/>
      <c r="C409" s="255"/>
      <c r="D409" s="244" t="s">
        <v>189</v>
      </c>
      <c r="E409" s="256" t="s">
        <v>1</v>
      </c>
      <c r="F409" s="257" t="s">
        <v>2158</v>
      </c>
      <c r="G409" s="255"/>
      <c r="H409" s="256" t="s">
        <v>1</v>
      </c>
      <c r="I409" s="258"/>
      <c r="J409" s="255"/>
      <c r="K409" s="255"/>
      <c r="L409" s="259"/>
      <c r="M409" s="260"/>
      <c r="N409" s="261"/>
      <c r="O409" s="261"/>
      <c r="P409" s="261"/>
      <c r="Q409" s="261"/>
      <c r="R409" s="261"/>
      <c r="S409" s="261"/>
      <c r="T409" s="26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3" t="s">
        <v>189</v>
      </c>
      <c r="AU409" s="263" t="s">
        <v>86</v>
      </c>
      <c r="AV409" s="14" t="s">
        <v>84</v>
      </c>
      <c r="AW409" s="14" t="s">
        <v>33</v>
      </c>
      <c r="AX409" s="14" t="s">
        <v>78</v>
      </c>
      <c r="AY409" s="263" t="s">
        <v>181</v>
      </c>
    </row>
    <row r="410" s="13" customFormat="1">
      <c r="A410" s="13"/>
      <c r="B410" s="242"/>
      <c r="C410" s="243"/>
      <c r="D410" s="244" t="s">
        <v>189</v>
      </c>
      <c r="E410" s="245" t="s">
        <v>1</v>
      </c>
      <c r="F410" s="246" t="s">
        <v>2164</v>
      </c>
      <c r="G410" s="243"/>
      <c r="H410" s="247">
        <v>1.4350000000000001</v>
      </c>
      <c r="I410" s="248"/>
      <c r="J410" s="243"/>
      <c r="K410" s="243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189</v>
      </c>
      <c r="AU410" s="253" t="s">
        <v>86</v>
      </c>
      <c r="AV410" s="13" t="s">
        <v>86</v>
      </c>
      <c r="AW410" s="13" t="s">
        <v>33</v>
      </c>
      <c r="AX410" s="13" t="s">
        <v>78</v>
      </c>
      <c r="AY410" s="253" t="s">
        <v>181</v>
      </c>
    </row>
    <row r="411" s="14" customFormat="1">
      <c r="A411" s="14"/>
      <c r="B411" s="254"/>
      <c r="C411" s="255"/>
      <c r="D411" s="244" t="s">
        <v>189</v>
      </c>
      <c r="E411" s="256" t="s">
        <v>1</v>
      </c>
      <c r="F411" s="257" t="s">
        <v>2165</v>
      </c>
      <c r="G411" s="255"/>
      <c r="H411" s="256" t="s">
        <v>1</v>
      </c>
      <c r="I411" s="258"/>
      <c r="J411" s="255"/>
      <c r="K411" s="255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189</v>
      </c>
      <c r="AU411" s="263" t="s">
        <v>86</v>
      </c>
      <c r="AV411" s="14" t="s">
        <v>84</v>
      </c>
      <c r="AW411" s="14" t="s">
        <v>33</v>
      </c>
      <c r="AX411" s="14" t="s">
        <v>78</v>
      </c>
      <c r="AY411" s="263" t="s">
        <v>181</v>
      </c>
    </row>
    <row r="412" s="13" customFormat="1">
      <c r="A412" s="13"/>
      <c r="B412" s="242"/>
      <c r="C412" s="243"/>
      <c r="D412" s="244" t="s">
        <v>189</v>
      </c>
      <c r="E412" s="245" t="s">
        <v>1</v>
      </c>
      <c r="F412" s="246" t="s">
        <v>2166</v>
      </c>
      <c r="G412" s="243"/>
      <c r="H412" s="247">
        <v>45.457000000000001</v>
      </c>
      <c r="I412" s="248"/>
      <c r="J412" s="243"/>
      <c r="K412" s="243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189</v>
      </c>
      <c r="AU412" s="253" t="s">
        <v>86</v>
      </c>
      <c r="AV412" s="13" t="s">
        <v>86</v>
      </c>
      <c r="AW412" s="13" t="s">
        <v>33</v>
      </c>
      <c r="AX412" s="13" t="s">
        <v>78</v>
      </c>
      <c r="AY412" s="253" t="s">
        <v>181</v>
      </c>
    </row>
    <row r="413" s="14" customFormat="1">
      <c r="A413" s="14"/>
      <c r="B413" s="254"/>
      <c r="C413" s="255"/>
      <c r="D413" s="244" t="s">
        <v>189</v>
      </c>
      <c r="E413" s="256" t="s">
        <v>1</v>
      </c>
      <c r="F413" s="257" t="s">
        <v>547</v>
      </c>
      <c r="G413" s="255"/>
      <c r="H413" s="256" t="s">
        <v>1</v>
      </c>
      <c r="I413" s="258"/>
      <c r="J413" s="255"/>
      <c r="K413" s="255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189</v>
      </c>
      <c r="AU413" s="263" t="s">
        <v>86</v>
      </c>
      <c r="AV413" s="14" t="s">
        <v>84</v>
      </c>
      <c r="AW413" s="14" t="s">
        <v>33</v>
      </c>
      <c r="AX413" s="14" t="s">
        <v>78</v>
      </c>
      <c r="AY413" s="263" t="s">
        <v>181</v>
      </c>
    </row>
    <row r="414" s="13" customFormat="1">
      <c r="A414" s="13"/>
      <c r="B414" s="242"/>
      <c r="C414" s="243"/>
      <c r="D414" s="244" t="s">
        <v>189</v>
      </c>
      <c r="E414" s="245" t="s">
        <v>1</v>
      </c>
      <c r="F414" s="246" t="s">
        <v>2167</v>
      </c>
      <c r="G414" s="243"/>
      <c r="H414" s="247">
        <v>1.7150000000000001</v>
      </c>
      <c r="I414" s="248"/>
      <c r="J414" s="243"/>
      <c r="K414" s="243"/>
      <c r="L414" s="249"/>
      <c r="M414" s="250"/>
      <c r="N414" s="251"/>
      <c r="O414" s="251"/>
      <c r="P414" s="251"/>
      <c r="Q414" s="251"/>
      <c r="R414" s="251"/>
      <c r="S414" s="251"/>
      <c r="T414" s="25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3" t="s">
        <v>189</v>
      </c>
      <c r="AU414" s="253" t="s">
        <v>86</v>
      </c>
      <c r="AV414" s="13" t="s">
        <v>86</v>
      </c>
      <c r="AW414" s="13" t="s">
        <v>33</v>
      </c>
      <c r="AX414" s="13" t="s">
        <v>78</v>
      </c>
      <c r="AY414" s="253" t="s">
        <v>181</v>
      </c>
    </row>
    <row r="415" s="14" customFormat="1">
      <c r="A415" s="14"/>
      <c r="B415" s="254"/>
      <c r="C415" s="255"/>
      <c r="D415" s="244" t="s">
        <v>189</v>
      </c>
      <c r="E415" s="256" t="s">
        <v>1</v>
      </c>
      <c r="F415" s="257" t="s">
        <v>2162</v>
      </c>
      <c r="G415" s="255"/>
      <c r="H415" s="256" t="s">
        <v>1</v>
      </c>
      <c r="I415" s="258"/>
      <c r="J415" s="255"/>
      <c r="K415" s="255"/>
      <c r="L415" s="259"/>
      <c r="M415" s="260"/>
      <c r="N415" s="261"/>
      <c r="O415" s="261"/>
      <c r="P415" s="261"/>
      <c r="Q415" s="261"/>
      <c r="R415" s="261"/>
      <c r="S415" s="261"/>
      <c r="T415" s="26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3" t="s">
        <v>189</v>
      </c>
      <c r="AU415" s="263" t="s">
        <v>86</v>
      </c>
      <c r="AV415" s="14" t="s">
        <v>84</v>
      </c>
      <c r="AW415" s="14" t="s">
        <v>33</v>
      </c>
      <c r="AX415" s="14" t="s">
        <v>78</v>
      </c>
      <c r="AY415" s="263" t="s">
        <v>181</v>
      </c>
    </row>
    <row r="416" s="13" customFormat="1">
      <c r="A416" s="13"/>
      <c r="B416" s="242"/>
      <c r="C416" s="243"/>
      <c r="D416" s="244" t="s">
        <v>189</v>
      </c>
      <c r="E416" s="245" t="s">
        <v>1</v>
      </c>
      <c r="F416" s="246" t="s">
        <v>2163</v>
      </c>
      <c r="G416" s="243"/>
      <c r="H416" s="247">
        <v>3.629</v>
      </c>
      <c r="I416" s="248"/>
      <c r="J416" s="243"/>
      <c r="K416" s="243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189</v>
      </c>
      <c r="AU416" s="253" t="s">
        <v>86</v>
      </c>
      <c r="AV416" s="13" t="s">
        <v>86</v>
      </c>
      <c r="AW416" s="13" t="s">
        <v>33</v>
      </c>
      <c r="AX416" s="13" t="s">
        <v>78</v>
      </c>
      <c r="AY416" s="253" t="s">
        <v>181</v>
      </c>
    </row>
    <row r="417" s="14" customFormat="1">
      <c r="A417" s="14"/>
      <c r="B417" s="254"/>
      <c r="C417" s="255"/>
      <c r="D417" s="244" t="s">
        <v>189</v>
      </c>
      <c r="E417" s="256" t="s">
        <v>1</v>
      </c>
      <c r="F417" s="257" t="s">
        <v>547</v>
      </c>
      <c r="G417" s="255"/>
      <c r="H417" s="256" t="s">
        <v>1</v>
      </c>
      <c r="I417" s="258"/>
      <c r="J417" s="255"/>
      <c r="K417" s="255"/>
      <c r="L417" s="259"/>
      <c r="M417" s="260"/>
      <c r="N417" s="261"/>
      <c r="O417" s="261"/>
      <c r="P417" s="261"/>
      <c r="Q417" s="261"/>
      <c r="R417" s="261"/>
      <c r="S417" s="261"/>
      <c r="T417" s="26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3" t="s">
        <v>189</v>
      </c>
      <c r="AU417" s="263" t="s">
        <v>86</v>
      </c>
      <c r="AV417" s="14" t="s">
        <v>84</v>
      </c>
      <c r="AW417" s="14" t="s">
        <v>33</v>
      </c>
      <c r="AX417" s="14" t="s">
        <v>78</v>
      </c>
      <c r="AY417" s="263" t="s">
        <v>181</v>
      </c>
    </row>
    <row r="418" s="13" customFormat="1">
      <c r="A418" s="13"/>
      <c r="B418" s="242"/>
      <c r="C418" s="243"/>
      <c r="D418" s="244" t="s">
        <v>189</v>
      </c>
      <c r="E418" s="245" t="s">
        <v>1</v>
      </c>
      <c r="F418" s="246" t="s">
        <v>2167</v>
      </c>
      <c r="G418" s="243"/>
      <c r="H418" s="247">
        <v>1.7150000000000001</v>
      </c>
      <c r="I418" s="248"/>
      <c r="J418" s="243"/>
      <c r="K418" s="243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189</v>
      </c>
      <c r="AU418" s="253" t="s">
        <v>86</v>
      </c>
      <c r="AV418" s="13" t="s">
        <v>86</v>
      </c>
      <c r="AW418" s="13" t="s">
        <v>33</v>
      </c>
      <c r="AX418" s="13" t="s">
        <v>78</v>
      </c>
      <c r="AY418" s="253" t="s">
        <v>181</v>
      </c>
    </row>
    <row r="419" s="14" customFormat="1">
      <c r="A419" s="14"/>
      <c r="B419" s="254"/>
      <c r="C419" s="255"/>
      <c r="D419" s="244" t="s">
        <v>189</v>
      </c>
      <c r="E419" s="256" t="s">
        <v>1</v>
      </c>
      <c r="F419" s="257" t="s">
        <v>543</v>
      </c>
      <c r="G419" s="255"/>
      <c r="H419" s="256" t="s">
        <v>1</v>
      </c>
      <c r="I419" s="258"/>
      <c r="J419" s="255"/>
      <c r="K419" s="255"/>
      <c r="L419" s="259"/>
      <c r="M419" s="260"/>
      <c r="N419" s="261"/>
      <c r="O419" s="261"/>
      <c r="P419" s="261"/>
      <c r="Q419" s="261"/>
      <c r="R419" s="261"/>
      <c r="S419" s="261"/>
      <c r="T419" s="26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3" t="s">
        <v>189</v>
      </c>
      <c r="AU419" s="263" t="s">
        <v>86</v>
      </c>
      <c r="AV419" s="14" t="s">
        <v>84</v>
      </c>
      <c r="AW419" s="14" t="s">
        <v>33</v>
      </c>
      <c r="AX419" s="14" t="s">
        <v>78</v>
      </c>
      <c r="AY419" s="263" t="s">
        <v>181</v>
      </c>
    </row>
    <row r="420" s="13" customFormat="1">
      <c r="A420" s="13"/>
      <c r="B420" s="242"/>
      <c r="C420" s="243"/>
      <c r="D420" s="244" t="s">
        <v>189</v>
      </c>
      <c r="E420" s="245" t="s">
        <v>1</v>
      </c>
      <c r="F420" s="246" t="s">
        <v>2168</v>
      </c>
      <c r="G420" s="243"/>
      <c r="H420" s="247">
        <v>23.486999999999998</v>
      </c>
      <c r="I420" s="248"/>
      <c r="J420" s="243"/>
      <c r="K420" s="243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189</v>
      </c>
      <c r="AU420" s="253" t="s">
        <v>86</v>
      </c>
      <c r="AV420" s="13" t="s">
        <v>86</v>
      </c>
      <c r="AW420" s="13" t="s">
        <v>33</v>
      </c>
      <c r="AX420" s="13" t="s">
        <v>78</v>
      </c>
      <c r="AY420" s="253" t="s">
        <v>181</v>
      </c>
    </row>
    <row r="421" s="13" customFormat="1">
      <c r="A421" s="13"/>
      <c r="B421" s="242"/>
      <c r="C421" s="243"/>
      <c r="D421" s="244" t="s">
        <v>189</v>
      </c>
      <c r="E421" s="245" t="s">
        <v>1</v>
      </c>
      <c r="F421" s="246" t="s">
        <v>2169</v>
      </c>
      <c r="G421" s="243"/>
      <c r="H421" s="247">
        <v>21.172000000000001</v>
      </c>
      <c r="I421" s="248"/>
      <c r="J421" s="243"/>
      <c r="K421" s="243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189</v>
      </c>
      <c r="AU421" s="253" t="s">
        <v>86</v>
      </c>
      <c r="AV421" s="13" t="s">
        <v>86</v>
      </c>
      <c r="AW421" s="13" t="s">
        <v>33</v>
      </c>
      <c r="AX421" s="13" t="s">
        <v>78</v>
      </c>
      <c r="AY421" s="253" t="s">
        <v>181</v>
      </c>
    </row>
    <row r="422" s="13" customFormat="1">
      <c r="A422" s="13"/>
      <c r="B422" s="242"/>
      <c r="C422" s="243"/>
      <c r="D422" s="244" t="s">
        <v>189</v>
      </c>
      <c r="E422" s="245" t="s">
        <v>1</v>
      </c>
      <c r="F422" s="246" t="s">
        <v>2170</v>
      </c>
      <c r="G422" s="243"/>
      <c r="H422" s="247">
        <v>14.233000000000001</v>
      </c>
      <c r="I422" s="248"/>
      <c r="J422" s="243"/>
      <c r="K422" s="243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189</v>
      </c>
      <c r="AU422" s="253" t="s">
        <v>86</v>
      </c>
      <c r="AV422" s="13" t="s">
        <v>86</v>
      </c>
      <c r="AW422" s="13" t="s">
        <v>33</v>
      </c>
      <c r="AX422" s="13" t="s">
        <v>78</v>
      </c>
      <c r="AY422" s="253" t="s">
        <v>181</v>
      </c>
    </row>
    <row r="423" s="13" customFormat="1">
      <c r="A423" s="13"/>
      <c r="B423" s="242"/>
      <c r="C423" s="243"/>
      <c r="D423" s="244" t="s">
        <v>189</v>
      </c>
      <c r="E423" s="245" t="s">
        <v>1</v>
      </c>
      <c r="F423" s="246" t="s">
        <v>2171</v>
      </c>
      <c r="G423" s="243"/>
      <c r="H423" s="247">
        <v>33.874000000000002</v>
      </c>
      <c r="I423" s="248"/>
      <c r="J423" s="243"/>
      <c r="K423" s="243"/>
      <c r="L423" s="249"/>
      <c r="M423" s="250"/>
      <c r="N423" s="251"/>
      <c r="O423" s="251"/>
      <c r="P423" s="251"/>
      <c r="Q423" s="251"/>
      <c r="R423" s="251"/>
      <c r="S423" s="251"/>
      <c r="T423" s="25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3" t="s">
        <v>189</v>
      </c>
      <c r="AU423" s="253" t="s">
        <v>86</v>
      </c>
      <c r="AV423" s="13" t="s">
        <v>86</v>
      </c>
      <c r="AW423" s="13" t="s">
        <v>33</v>
      </c>
      <c r="AX423" s="13" t="s">
        <v>78</v>
      </c>
      <c r="AY423" s="253" t="s">
        <v>181</v>
      </c>
    </row>
    <row r="424" s="15" customFormat="1">
      <c r="A424" s="15"/>
      <c r="B424" s="264"/>
      <c r="C424" s="265"/>
      <c r="D424" s="244" t="s">
        <v>189</v>
      </c>
      <c r="E424" s="266" t="s">
        <v>1</v>
      </c>
      <c r="F424" s="267" t="s">
        <v>206</v>
      </c>
      <c r="G424" s="265"/>
      <c r="H424" s="268">
        <v>293.83600000000001</v>
      </c>
      <c r="I424" s="269"/>
      <c r="J424" s="265"/>
      <c r="K424" s="265"/>
      <c r="L424" s="270"/>
      <c r="M424" s="271"/>
      <c r="N424" s="272"/>
      <c r="O424" s="272"/>
      <c r="P424" s="272"/>
      <c r="Q424" s="272"/>
      <c r="R424" s="272"/>
      <c r="S424" s="272"/>
      <c r="T424" s="27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4" t="s">
        <v>189</v>
      </c>
      <c r="AU424" s="274" t="s">
        <v>86</v>
      </c>
      <c r="AV424" s="15" t="s">
        <v>187</v>
      </c>
      <c r="AW424" s="15" t="s">
        <v>33</v>
      </c>
      <c r="AX424" s="15" t="s">
        <v>84</v>
      </c>
      <c r="AY424" s="274" t="s">
        <v>181</v>
      </c>
    </row>
    <row r="425" s="2" customFormat="1" ht="16.5" customHeight="1">
      <c r="A425" s="39"/>
      <c r="B425" s="40"/>
      <c r="C425" s="228" t="s">
        <v>577</v>
      </c>
      <c r="D425" s="228" t="s">
        <v>183</v>
      </c>
      <c r="E425" s="229" t="s">
        <v>552</v>
      </c>
      <c r="F425" s="230" t="s">
        <v>553</v>
      </c>
      <c r="G425" s="231" t="s">
        <v>186</v>
      </c>
      <c r="H425" s="232">
        <v>293.83600000000001</v>
      </c>
      <c r="I425" s="233"/>
      <c r="J425" s="234">
        <f>ROUND(I425*H425,2)</f>
        <v>0</v>
      </c>
      <c r="K425" s="235"/>
      <c r="L425" s="45"/>
      <c r="M425" s="236" t="s">
        <v>1</v>
      </c>
      <c r="N425" s="237" t="s">
        <v>43</v>
      </c>
      <c r="O425" s="92"/>
      <c r="P425" s="238">
        <f>O425*H425</f>
        <v>0</v>
      </c>
      <c r="Q425" s="238">
        <v>0.0043800000000000002</v>
      </c>
      <c r="R425" s="238">
        <f>Q425*H425</f>
        <v>1.2870016800000002</v>
      </c>
      <c r="S425" s="238">
        <v>0</v>
      </c>
      <c r="T425" s="23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0" t="s">
        <v>187</v>
      </c>
      <c r="AT425" s="240" t="s">
        <v>183</v>
      </c>
      <c r="AU425" s="240" t="s">
        <v>86</v>
      </c>
      <c r="AY425" s="18" t="s">
        <v>181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84</v>
      </c>
      <c r="BK425" s="241">
        <f>ROUND(I425*H425,2)</f>
        <v>0</v>
      </c>
      <c r="BL425" s="18" t="s">
        <v>187</v>
      </c>
      <c r="BM425" s="240" t="s">
        <v>2172</v>
      </c>
    </row>
    <row r="426" s="14" customFormat="1">
      <c r="A426" s="14"/>
      <c r="B426" s="254"/>
      <c r="C426" s="255"/>
      <c r="D426" s="244" t="s">
        <v>189</v>
      </c>
      <c r="E426" s="256" t="s">
        <v>1</v>
      </c>
      <c r="F426" s="257" t="s">
        <v>537</v>
      </c>
      <c r="G426" s="255"/>
      <c r="H426" s="256" t="s">
        <v>1</v>
      </c>
      <c r="I426" s="258"/>
      <c r="J426" s="255"/>
      <c r="K426" s="255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189</v>
      </c>
      <c r="AU426" s="263" t="s">
        <v>86</v>
      </c>
      <c r="AV426" s="14" t="s">
        <v>84</v>
      </c>
      <c r="AW426" s="14" t="s">
        <v>33</v>
      </c>
      <c r="AX426" s="14" t="s">
        <v>78</v>
      </c>
      <c r="AY426" s="263" t="s">
        <v>181</v>
      </c>
    </row>
    <row r="427" s="13" customFormat="1">
      <c r="A427" s="13"/>
      <c r="B427" s="242"/>
      <c r="C427" s="243"/>
      <c r="D427" s="244" t="s">
        <v>189</v>
      </c>
      <c r="E427" s="245" t="s">
        <v>1</v>
      </c>
      <c r="F427" s="246" t="s">
        <v>2151</v>
      </c>
      <c r="G427" s="243"/>
      <c r="H427" s="247">
        <v>44.369999999999997</v>
      </c>
      <c r="I427" s="248"/>
      <c r="J427" s="243"/>
      <c r="K427" s="243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189</v>
      </c>
      <c r="AU427" s="253" t="s">
        <v>86</v>
      </c>
      <c r="AV427" s="13" t="s">
        <v>86</v>
      </c>
      <c r="AW427" s="13" t="s">
        <v>33</v>
      </c>
      <c r="AX427" s="13" t="s">
        <v>78</v>
      </c>
      <c r="AY427" s="253" t="s">
        <v>181</v>
      </c>
    </row>
    <row r="428" s="14" customFormat="1">
      <c r="A428" s="14"/>
      <c r="B428" s="254"/>
      <c r="C428" s="255"/>
      <c r="D428" s="244" t="s">
        <v>189</v>
      </c>
      <c r="E428" s="256" t="s">
        <v>1</v>
      </c>
      <c r="F428" s="257" t="s">
        <v>539</v>
      </c>
      <c r="G428" s="255"/>
      <c r="H428" s="256" t="s">
        <v>1</v>
      </c>
      <c r="I428" s="258"/>
      <c r="J428" s="255"/>
      <c r="K428" s="255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189</v>
      </c>
      <c r="AU428" s="263" t="s">
        <v>86</v>
      </c>
      <c r="AV428" s="14" t="s">
        <v>84</v>
      </c>
      <c r="AW428" s="14" t="s">
        <v>33</v>
      </c>
      <c r="AX428" s="14" t="s">
        <v>78</v>
      </c>
      <c r="AY428" s="263" t="s">
        <v>181</v>
      </c>
    </row>
    <row r="429" s="13" customFormat="1">
      <c r="A429" s="13"/>
      <c r="B429" s="242"/>
      <c r="C429" s="243"/>
      <c r="D429" s="244" t="s">
        <v>189</v>
      </c>
      <c r="E429" s="245" t="s">
        <v>1</v>
      </c>
      <c r="F429" s="246" t="s">
        <v>2152</v>
      </c>
      <c r="G429" s="243"/>
      <c r="H429" s="247">
        <v>25.577999999999999</v>
      </c>
      <c r="I429" s="248"/>
      <c r="J429" s="243"/>
      <c r="K429" s="243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189</v>
      </c>
      <c r="AU429" s="253" t="s">
        <v>86</v>
      </c>
      <c r="AV429" s="13" t="s">
        <v>86</v>
      </c>
      <c r="AW429" s="13" t="s">
        <v>33</v>
      </c>
      <c r="AX429" s="13" t="s">
        <v>78</v>
      </c>
      <c r="AY429" s="253" t="s">
        <v>181</v>
      </c>
    </row>
    <row r="430" s="13" customFormat="1">
      <c r="A430" s="13"/>
      <c r="B430" s="242"/>
      <c r="C430" s="243"/>
      <c r="D430" s="244" t="s">
        <v>189</v>
      </c>
      <c r="E430" s="245" t="s">
        <v>1</v>
      </c>
      <c r="F430" s="246" t="s">
        <v>2153</v>
      </c>
      <c r="G430" s="243"/>
      <c r="H430" s="247">
        <v>4.859</v>
      </c>
      <c r="I430" s="248"/>
      <c r="J430" s="243"/>
      <c r="K430" s="243"/>
      <c r="L430" s="249"/>
      <c r="M430" s="250"/>
      <c r="N430" s="251"/>
      <c r="O430" s="251"/>
      <c r="P430" s="251"/>
      <c r="Q430" s="251"/>
      <c r="R430" s="251"/>
      <c r="S430" s="251"/>
      <c r="T430" s="25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3" t="s">
        <v>189</v>
      </c>
      <c r="AU430" s="253" t="s">
        <v>86</v>
      </c>
      <c r="AV430" s="13" t="s">
        <v>86</v>
      </c>
      <c r="AW430" s="13" t="s">
        <v>33</v>
      </c>
      <c r="AX430" s="13" t="s">
        <v>78</v>
      </c>
      <c r="AY430" s="253" t="s">
        <v>181</v>
      </c>
    </row>
    <row r="431" s="14" customFormat="1">
      <c r="A431" s="14"/>
      <c r="B431" s="254"/>
      <c r="C431" s="255"/>
      <c r="D431" s="244" t="s">
        <v>189</v>
      </c>
      <c r="E431" s="256" t="s">
        <v>1</v>
      </c>
      <c r="F431" s="257" t="s">
        <v>541</v>
      </c>
      <c r="G431" s="255"/>
      <c r="H431" s="256" t="s">
        <v>1</v>
      </c>
      <c r="I431" s="258"/>
      <c r="J431" s="255"/>
      <c r="K431" s="255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189</v>
      </c>
      <c r="AU431" s="263" t="s">
        <v>86</v>
      </c>
      <c r="AV431" s="14" t="s">
        <v>84</v>
      </c>
      <c r="AW431" s="14" t="s">
        <v>33</v>
      </c>
      <c r="AX431" s="14" t="s">
        <v>78</v>
      </c>
      <c r="AY431" s="263" t="s">
        <v>181</v>
      </c>
    </row>
    <row r="432" s="13" customFormat="1">
      <c r="A432" s="13"/>
      <c r="B432" s="242"/>
      <c r="C432" s="243"/>
      <c r="D432" s="244" t="s">
        <v>189</v>
      </c>
      <c r="E432" s="245" t="s">
        <v>1</v>
      </c>
      <c r="F432" s="246" t="s">
        <v>2154</v>
      </c>
      <c r="G432" s="243"/>
      <c r="H432" s="247">
        <v>3.1859999999999999</v>
      </c>
      <c r="I432" s="248"/>
      <c r="J432" s="243"/>
      <c r="K432" s="243"/>
      <c r="L432" s="249"/>
      <c r="M432" s="250"/>
      <c r="N432" s="251"/>
      <c r="O432" s="251"/>
      <c r="P432" s="251"/>
      <c r="Q432" s="251"/>
      <c r="R432" s="251"/>
      <c r="S432" s="251"/>
      <c r="T432" s="25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3" t="s">
        <v>189</v>
      </c>
      <c r="AU432" s="253" t="s">
        <v>86</v>
      </c>
      <c r="AV432" s="13" t="s">
        <v>86</v>
      </c>
      <c r="AW432" s="13" t="s">
        <v>33</v>
      </c>
      <c r="AX432" s="13" t="s">
        <v>78</v>
      </c>
      <c r="AY432" s="253" t="s">
        <v>181</v>
      </c>
    </row>
    <row r="433" s="13" customFormat="1">
      <c r="A433" s="13"/>
      <c r="B433" s="242"/>
      <c r="C433" s="243"/>
      <c r="D433" s="244" t="s">
        <v>189</v>
      </c>
      <c r="E433" s="245" t="s">
        <v>1</v>
      </c>
      <c r="F433" s="246" t="s">
        <v>2155</v>
      </c>
      <c r="G433" s="243"/>
      <c r="H433" s="247">
        <v>3.1859999999999999</v>
      </c>
      <c r="I433" s="248"/>
      <c r="J433" s="243"/>
      <c r="K433" s="243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189</v>
      </c>
      <c r="AU433" s="253" t="s">
        <v>86</v>
      </c>
      <c r="AV433" s="13" t="s">
        <v>86</v>
      </c>
      <c r="AW433" s="13" t="s">
        <v>33</v>
      </c>
      <c r="AX433" s="13" t="s">
        <v>78</v>
      </c>
      <c r="AY433" s="253" t="s">
        <v>181</v>
      </c>
    </row>
    <row r="434" s="13" customFormat="1">
      <c r="A434" s="13"/>
      <c r="B434" s="242"/>
      <c r="C434" s="243"/>
      <c r="D434" s="244" t="s">
        <v>189</v>
      </c>
      <c r="E434" s="245" t="s">
        <v>1</v>
      </c>
      <c r="F434" s="246" t="s">
        <v>2156</v>
      </c>
      <c r="G434" s="243"/>
      <c r="H434" s="247">
        <v>45.796999999999997</v>
      </c>
      <c r="I434" s="248"/>
      <c r="J434" s="243"/>
      <c r="K434" s="243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189</v>
      </c>
      <c r="AU434" s="253" t="s">
        <v>86</v>
      </c>
      <c r="AV434" s="13" t="s">
        <v>86</v>
      </c>
      <c r="AW434" s="13" t="s">
        <v>33</v>
      </c>
      <c r="AX434" s="13" t="s">
        <v>78</v>
      </c>
      <c r="AY434" s="253" t="s">
        <v>181</v>
      </c>
    </row>
    <row r="435" s="13" customFormat="1">
      <c r="A435" s="13"/>
      <c r="B435" s="242"/>
      <c r="C435" s="243"/>
      <c r="D435" s="244" t="s">
        <v>189</v>
      </c>
      <c r="E435" s="245" t="s">
        <v>1</v>
      </c>
      <c r="F435" s="246" t="s">
        <v>2157</v>
      </c>
      <c r="G435" s="243"/>
      <c r="H435" s="247">
        <v>6.3890000000000002</v>
      </c>
      <c r="I435" s="248"/>
      <c r="J435" s="243"/>
      <c r="K435" s="243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189</v>
      </c>
      <c r="AU435" s="253" t="s">
        <v>86</v>
      </c>
      <c r="AV435" s="13" t="s">
        <v>86</v>
      </c>
      <c r="AW435" s="13" t="s">
        <v>33</v>
      </c>
      <c r="AX435" s="13" t="s">
        <v>78</v>
      </c>
      <c r="AY435" s="253" t="s">
        <v>181</v>
      </c>
    </row>
    <row r="436" s="14" customFormat="1">
      <c r="A436" s="14"/>
      <c r="B436" s="254"/>
      <c r="C436" s="255"/>
      <c r="D436" s="244" t="s">
        <v>189</v>
      </c>
      <c r="E436" s="256" t="s">
        <v>1</v>
      </c>
      <c r="F436" s="257" t="s">
        <v>2158</v>
      </c>
      <c r="G436" s="255"/>
      <c r="H436" s="256" t="s">
        <v>1</v>
      </c>
      <c r="I436" s="258"/>
      <c r="J436" s="255"/>
      <c r="K436" s="255"/>
      <c r="L436" s="259"/>
      <c r="M436" s="260"/>
      <c r="N436" s="261"/>
      <c r="O436" s="261"/>
      <c r="P436" s="261"/>
      <c r="Q436" s="261"/>
      <c r="R436" s="261"/>
      <c r="S436" s="261"/>
      <c r="T436" s="26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3" t="s">
        <v>189</v>
      </c>
      <c r="AU436" s="263" t="s">
        <v>86</v>
      </c>
      <c r="AV436" s="14" t="s">
        <v>84</v>
      </c>
      <c r="AW436" s="14" t="s">
        <v>33</v>
      </c>
      <c r="AX436" s="14" t="s">
        <v>78</v>
      </c>
      <c r="AY436" s="263" t="s">
        <v>181</v>
      </c>
    </row>
    <row r="437" s="13" customFormat="1">
      <c r="A437" s="13"/>
      <c r="B437" s="242"/>
      <c r="C437" s="243"/>
      <c r="D437" s="244" t="s">
        <v>189</v>
      </c>
      <c r="E437" s="245" t="s">
        <v>1</v>
      </c>
      <c r="F437" s="246" t="s">
        <v>2159</v>
      </c>
      <c r="G437" s="243"/>
      <c r="H437" s="247">
        <v>1.23</v>
      </c>
      <c r="I437" s="248"/>
      <c r="J437" s="243"/>
      <c r="K437" s="243"/>
      <c r="L437" s="249"/>
      <c r="M437" s="250"/>
      <c r="N437" s="251"/>
      <c r="O437" s="251"/>
      <c r="P437" s="251"/>
      <c r="Q437" s="251"/>
      <c r="R437" s="251"/>
      <c r="S437" s="251"/>
      <c r="T437" s="25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3" t="s">
        <v>189</v>
      </c>
      <c r="AU437" s="253" t="s">
        <v>86</v>
      </c>
      <c r="AV437" s="13" t="s">
        <v>86</v>
      </c>
      <c r="AW437" s="13" t="s">
        <v>33</v>
      </c>
      <c r="AX437" s="13" t="s">
        <v>78</v>
      </c>
      <c r="AY437" s="253" t="s">
        <v>181</v>
      </c>
    </row>
    <row r="438" s="13" customFormat="1">
      <c r="A438" s="13"/>
      <c r="B438" s="242"/>
      <c r="C438" s="243"/>
      <c r="D438" s="244" t="s">
        <v>189</v>
      </c>
      <c r="E438" s="245" t="s">
        <v>1</v>
      </c>
      <c r="F438" s="246" t="s">
        <v>2160</v>
      </c>
      <c r="G438" s="243"/>
      <c r="H438" s="247">
        <v>8.5449999999999999</v>
      </c>
      <c r="I438" s="248"/>
      <c r="J438" s="243"/>
      <c r="K438" s="243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189</v>
      </c>
      <c r="AU438" s="253" t="s">
        <v>86</v>
      </c>
      <c r="AV438" s="13" t="s">
        <v>86</v>
      </c>
      <c r="AW438" s="13" t="s">
        <v>33</v>
      </c>
      <c r="AX438" s="13" t="s">
        <v>78</v>
      </c>
      <c r="AY438" s="253" t="s">
        <v>181</v>
      </c>
    </row>
    <row r="439" s="14" customFormat="1">
      <c r="A439" s="14"/>
      <c r="B439" s="254"/>
      <c r="C439" s="255"/>
      <c r="D439" s="244" t="s">
        <v>189</v>
      </c>
      <c r="E439" s="256" t="s">
        <v>1</v>
      </c>
      <c r="F439" s="257" t="s">
        <v>549</v>
      </c>
      <c r="G439" s="255"/>
      <c r="H439" s="256" t="s">
        <v>1</v>
      </c>
      <c r="I439" s="258"/>
      <c r="J439" s="255"/>
      <c r="K439" s="255"/>
      <c r="L439" s="259"/>
      <c r="M439" s="260"/>
      <c r="N439" s="261"/>
      <c r="O439" s="261"/>
      <c r="P439" s="261"/>
      <c r="Q439" s="261"/>
      <c r="R439" s="261"/>
      <c r="S439" s="261"/>
      <c r="T439" s="26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3" t="s">
        <v>189</v>
      </c>
      <c r="AU439" s="263" t="s">
        <v>86</v>
      </c>
      <c r="AV439" s="14" t="s">
        <v>84</v>
      </c>
      <c r="AW439" s="14" t="s">
        <v>33</v>
      </c>
      <c r="AX439" s="14" t="s">
        <v>78</v>
      </c>
      <c r="AY439" s="263" t="s">
        <v>181</v>
      </c>
    </row>
    <row r="440" s="13" customFormat="1">
      <c r="A440" s="13"/>
      <c r="B440" s="242"/>
      <c r="C440" s="243"/>
      <c r="D440" s="244" t="s">
        <v>189</v>
      </c>
      <c r="E440" s="245" t="s">
        <v>1</v>
      </c>
      <c r="F440" s="246" t="s">
        <v>2161</v>
      </c>
      <c r="G440" s="243"/>
      <c r="H440" s="247">
        <v>0.34999999999999998</v>
      </c>
      <c r="I440" s="248"/>
      <c r="J440" s="243"/>
      <c r="K440" s="243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189</v>
      </c>
      <c r="AU440" s="253" t="s">
        <v>86</v>
      </c>
      <c r="AV440" s="13" t="s">
        <v>86</v>
      </c>
      <c r="AW440" s="13" t="s">
        <v>33</v>
      </c>
      <c r="AX440" s="13" t="s">
        <v>78</v>
      </c>
      <c r="AY440" s="253" t="s">
        <v>181</v>
      </c>
    </row>
    <row r="441" s="14" customFormat="1">
      <c r="A441" s="14"/>
      <c r="B441" s="254"/>
      <c r="C441" s="255"/>
      <c r="D441" s="244" t="s">
        <v>189</v>
      </c>
      <c r="E441" s="256" t="s">
        <v>1</v>
      </c>
      <c r="F441" s="257" t="s">
        <v>2162</v>
      </c>
      <c r="G441" s="255"/>
      <c r="H441" s="256" t="s">
        <v>1</v>
      </c>
      <c r="I441" s="258"/>
      <c r="J441" s="255"/>
      <c r="K441" s="255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189</v>
      </c>
      <c r="AU441" s="263" t="s">
        <v>86</v>
      </c>
      <c r="AV441" s="14" t="s">
        <v>84</v>
      </c>
      <c r="AW441" s="14" t="s">
        <v>33</v>
      </c>
      <c r="AX441" s="14" t="s">
        <v>78</v>
      </c>
      <c r="AY441" s="263" t="s">
        <v>181</v>
      </c>
    </row>
    <row r="442" s="13" customFormat="1">
      <c r="A442" s="13"/>
      <c r="B442" s="242"/>
      <c r="C442" s="243"/>
      <c r="D442" s="244" t="s">
        <v>189</v>
      </c>
      <c r="E442" s="245" t="s">
        <v>1</v>
      </c>
      <c r="F442" s="246" t="s">
        <v>2163</v>
      </c>
      <c r="G442" s="243"/>
      <c r="H442" s="247">
        <v>3.629</v>
      </c>
      <c r="I442" s="248"/>
      <c r="J442" s="243"/>
      <c r="K442" s="243"/>
      <c r="L442" s="249"/>
      <c r="M442" s="250"/>
      <c r="N442" s="251"/>
      <c r="O442" s="251"/>
      <c r="P442" s="251"/>
      <c r="Q442" s="251"/>
      <c r="R442" s="251"/>
      <c r="S442" s="251"/>
      <c r="T442" s="25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3" t="s">
        <v>189</v>
      </c>
      <c r="AU442" s="253" t="s">
        <v>86</v>
      </c>
      <c r="AV442" s="13" t="s">
        <v>86</v>
      </c>
      <c r="AW442" s="13" t="s">
        <v>33</v>
      </c>
      <c r="AX442" s="13" t="s">
        <v>78</v>
      </c>
      <c r="AY442" s="253" t="s">
        <v>181</v>
      </c>
    </row>
    <row r="443" s="14" customFormat="1">
      <c r="A443" s="14"/>
      <c r="B443" s="254"/>
      <c r="C443" s="255"/>
      <c r="D443" s="244" t="s">
        <v>189</v>
      </c>
      <c r="E443" s="256" t="s">
        <v>1</v>
      </c>
      <c r="F443" s="257" t="s">
        <v>2158</v>
      </c>
      <c r="G443" s="255"/>
      <c r="H443" s="256" t="s">
        <v>1</v>
      </c>
      <c r="I443" s="258"/>
      <c r="J443" s="255"/>
      <c r="K443" s="255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189</v>
      </c>
      <c r="AU443" s="263" t="s">
        <v>86</v>
      </c>
      <c r="AV443" s="14" t="s">
        <v>84</v>
      </c>
      <c r="AW443" s="14" t="s">
        <v>33</v>
      </c>
      <c r="AX443" s="14" t="s">
        <v>78</v>
      </c>
      <c r="AY443" s="263" t="s">
        <v>181</v>
      </c>
    </row>
    <row r="444" s="13" customFormat="1">
      <c r="A444" s="13"/>
      <c r="B444" s="242"/>
      <c r="C444" s="243"/>
      <c r="D444" s="244" t="s">
        <v>189</v>
      </c>
      <c r="E444" s="245" t="s">
        <v>1</v>
      </c>
      <c r="F444" s="246" t="s">
        <v>2164</v>
      </c>
      <c r="G444" s="243"/>
      <c r="H444" s="247">
        <v>1.4350000000000001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189</v>
      </c>
      <c r="AU444" s="253" t="s">
        <v>86</v>
      </c>
      <c r="AV444" s="13" t="s">
        <v>86</v>
      </c>
      <c r="AW444" s="13" t="s">
        <v>33</v>
      </c>
      <c r="AX444" s="13" t="s">
        <v>78</v>
      </c>
      <c r="AY444" s="253" t="s">
        <v>181</v>
      </c>
    </row>
    <row r="445" s="14" customFormat="1">
      <c r="A445" s="14"/>
      <c r="B445" s="254"/>
      <c r="C445" s="255"/>
      <c r="D445" s="244" t="s">
        <v>189</v>
      </c>
      <c r="E445" s="256" t="s">
        <v>1</v>
      </c>
      <c r="F445" s="257" t="s">
        <v>2165</v>
      </c>
      <c r="G445" s="255"/>
      <c r="H445" s="256" t="s">
        <v>1</v>
      </c>
      <c r="I445" s="258"/>
      <c r="J445" s="255"/>
      <c r="K445" s="255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189</v>
      </c>
      <c r="AU445" s="263" t="s">
        <v>86</v>
      </c>
      <c r="AV445" s="14" t="s">
        <v>84</v>
      </c>
      <c r="AW445" s="14" t="s">
        <v>33</v>
      </c>
      <c r="AX445" s="14" t="s">
        <v>78</v>
      </c>
      <c r="AY445" s="263" t="s">
        <v>181</v>
      </c>
    </row>
    <row r="446" s="13" customFormat="1">
      <c r="A446" s="13"/>
      <c r="B446" s="242"/>
      <c r="C446" s="243"/>
      <c r="D446" s="244" t="s">
        <v>189</v>
      </c>
      <c r="E446" s="245" t="s">
        <v>1</v>
      </c>
      <c r="F446" s="246" t="s">
        <v>2166</v>
      </c>
      <c r="G446" s="243"/>
      <c r="H446" s="247">
        <v>45.457000000000001</v>
      </c>
      <c r="I446" s="248"/>
      <c r="J446" s="243"/>
      <c r="K446" s="243"/>
      <c r="L446" s="249"/>
      <c r="M446" s="250"/>
      <c r="N446" s="251"/>
      <c r="O446" s="251"/>
      <c r="P446" s="251"/>
      <c r="Q446" s="251"/>
      <c r="R446" s="251"/>
      <c r="S446" s="251"/>
      <c r="T446" s="25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3" t="s">
        <v>189</v>
      </c>
      <c r="AU446" s="253" t="s">
        <v>86</v>
      </c>
      <c r="AV446" s="13" t="s">
        <v>86</v>
      </c>
      <c r="AW446" s="13" t="s">
        <v>33</v>
      </c>
      <c r="AX446" s="13" t="s">
        <v>78</v>
      </c>
      <c r="AY446" s="253" t="s">
        <v>181</v>
      </c>
    </row>
    <row r="447" s="14" customFormat="1">
      <c r="A447" s="14"/>
      <c r="B447" s="254"/>
      <c r="C447" s="255"/>
      <c r="D447" s="244" t="s">
        <v>189</v>
      </c>
      <c r="E447" s="256" t="s">
        <v>1</v>
      </c>
      <c r="F447" s="257" t="s">
        <v>547</v>
      </c>
      <c r="G447" s="255"/>
      <c r="H447" s="256" t="s">
        <v>1</v>
      </c>
      <c r="I447" s="258"/>
      <c r="J447" s="255"/>
      <c r="K447" s="255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189</v>
      </c>
      <c r="AU447" s="263" t="s">
        <v>86</v>
      </c>
      <c r="AV447" s="14" t="s">
        <v>84</v>
      </c>
      <c r="AW447" s="14" t="s">
        <v>33</v>
      </c>
      <c r="AX447" s="14" t="s">
        <v>78</v>
      </c>
      <c r="AY447" s="263" t="s">
        <v>181</v>
      </c>
    </row>
    <row r="448" s="13" customFormat="1">
      <c r="A448" s="13"/>
      <c r="B448" s="242"/>
      <c r="C448" s="243"/>
      <c r="D448" s="244" t="s">
        <v>189</v>
      </c>
      <c r="E448" s="245" t="s">
        <v>1</v>
      </c>
      <c r="F448" s="246" t="s">
        <v>2167</v>
      </c>
      <c r="G448" s="243"/>
      <c r="H448" s="247">
        <v>1.7150000000000001</v>
      </c>
      <c r="I448" s="248"/>
      <c r="J448" s="243"/>
      <c r="K448" s="243"/>
      <c r="L448" s="249"/>
      <c r="M448" s="250"/>
      <c r="N448" s="251"/>
      <c r="O448" s="251"/>
      <c r="P448" s="251"/>
      <c r="Q448" s="251"/>
      <c r="R448" s="251"/>
      <c r="S448" s="251"/>
      <c r="T448" s="25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3" t="s">
        <v>189</v>
      </c>
      <c r="AU448" s="253" t="s">
        <v>86</v>
      </c>
      <c r="AV448" s="13" t="s">
        <v>86</v>
      </c>
      <c r="AW448" s="13" t="s">
        <v>33</v>
      </c>
      <c r="AX448" s="13" t="s">
        <v>78</v>
      </c>
      <c r="AY448" s="253" t="s">
        <v>181</v>
      </c>
    </row>
    <row r="449" s="14" customFormat="1">
      <c r="A449" s="14"/>
      <c r="B449" s="254"/>
      <c r="C449" s="255"/>
      <c r="D449" s="244" t="s">
        <v>189</v>
      </c>
      <c r="E449" s="256" t="s">
        <v>1</v>
      </c>
      <c r="F449" s="257" t="s">
        <v>2162</v>
      </c>
      <c r="G449" s="255"/>
      <c r="H449" s="256" t="s">
        <v>1</v>
      </c>
      <c r="I449" s="258"/>
      <c r="J449" s="255"/>
      <c r="K449" s="255"/>
      <c r="L449" s="259"/>
      <c r="M449" s="260"/>
      <c r="N449" s="261"/>
      <c r="O449" s="261"/>
      <c r="P449" s="261"/>
      <c r="Q449" s="261"/>
      <c r="R449" s="261"/>
      <c r="S449" s="261"/>
      <c r="T449" s="26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3" t="s">
        <v>189</v>
      </c>
      <c r="AU449" s="263" t="s">
        <v>86</v>
      </c>
      <c r="AV449" s="14" t="s">
        <v>84</v>
      </c>
      <c r="AW449" s="14" t="s">
        <v>33</v>
      </c>
      <c r="AX449" s="14" t="s">
        <v>78</v>
      </c>
      <c r="AY449" s="263" t="s">
        <v>181</v>
      </c>
    </row>
    <row r="450" s="13" customFormat="1">
      <c r="A450" s="13"/>
      <c r="B450" s="242"/>
      <c r="C450" s="243"/>
      <c r="D450" s="244" t="s">
        <v>189</v>
      </c>
      <c r="E450" s="245" t="s">
        <v>1</v>
      </c>
      <c r="F450" s="246" t="s">
        <v>2163</v>
      </c>
      <c r="G450" s="243"/>
      <c r="H450" s="247">
        <v>3.629</v>
      </c>
      <c r="I450" s="248"/>
      <c r="J450" s="243"/>
      <c r="K450" s="243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189</v>
      </c>
      <c r="AU450" s="253" t="s">
        <v>86</v>
      </c>
      <c r="AV450" s="13" t="s">
        <v>86</v>
      </c>
      <c r="AW450" s="13" t="s">
        <v>33</v>
      </c>
      <c r="AX450" s="13" t="s">
        <v>78</v>
      </c>
      <c r="AY450" s="253" t="s">
        <v>181</v>
      </c>
    </row>
    <row r="451" s="14" customFormat="1">
      <c r="A451" s="14"/>
      <c r="B451" s="254"/>
      <c r="C451" s="255"/>
      <c r="D451" s="244" t="s">
        <v>189</v>
      </c>
      <c r="E451" s="256" t="s">
        <v>1</v>
      </c>
      <c r="F451" s="257" t="s">
        <v>547</v>
      </c>
      <c r="G451" s="255"/>
      <c r="H451" s="256" t="s">
        <v>1</v>
      </c>
      <c r="I451" s="258"/>
      <c r="J451" s="255"/>
      <c r="K451" s="255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189</v>
      </c>
      <c r="AU451" s="263" t="s">
        <v>86</v>
      </c>
      <c r="AV451" s="14" t="s">
        <v>84</v>
      </c>
      <c r="AW451" s="14" t="s">
        <v>33</v>
      </c>
      <c r="AX451" s="14" t="s">
        <v>78</v>
      </c>
      <c r="AY451" s="263" t="s">
        <v>181</v>
      </c>
    </row>
    <row r="452" s="13" customFormat="1">
      <c r="A452" s="13"/>
      <c r="B452" s="242"/>
      <c r="C452" s="243"/>
      <c r="D452" s="244" t="s">
        <v>189</v>
      </c>
      <c r="E452" s="245" t="s">
        <v>1</v>
      </c>
      <c r="F452" s="246" t="s">
        <v>2167</v>
      </c>
      <c r="G452" s="243"/>
      <c r="H452" s="247">
        <v>1.7150000000000001</v>
      </c>
      <c r="I452" s="248"/>
      <c r="J452" s="243"/>
      <c r="K452" s="243"/>
      <c r="L452" s="249"/>
      <c r="M452" s="250"/>
      <c r="N452" s="251"/>
      <c r="O452" s="251"/>
      <c r="P452" s="251"/>
      <c r="Q452" s="251"/>
      <c r="R452" s="251"/>
      <c r="S452" s="251"/>
      <c r="T452" s="25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3" t="s">
        <v>189</v>
      </c>
      <c r="AU452" s="253" t="s">
        <v>86</v>
      </c>
      <c r="AV452" s="13" t="s">
        <v>86</v>
      </c>
      <c r="AW452" s="13" t="s">
        <v>33</v>
      </c>
      <c r="AX452" s="13" t="s">
        <v>78</v>
      </c>
      <c r="AY452" s="253" t="s">
        <v>181</v>
      </c>
    </row>
    <row r="453" s="14" customFormat="1">
      <c r="A453" s="14"/>
      <c r="B453" s="254"/>
      <c r="C453" s="255"/>
      <c r="D453" s="244" t="s">
        <v>189</v>
      </c>
      <c r="E453" s="256" t="s">
        <v>1</v>
      </c>
      <c r="F453" s="257" t="s">
        <v>543</v>
      </c>
      <c r="G453" s="255"/>
      <c r="H453" s="256" t="s">
        <v>1</v>
      </c>
      <c r="I453" s="258"/>
      <c r="J453" s="255"/>
      <c r="K453" s="255"/>
      <c r="L453" s="259"/>
      <c r="M453" s="260"/>
      <c r="N453" s="261"/>
      <c r="O453" s="261"/>
      <c r="P453" s="261"/>
      <c r="Q453" s="261"/>
      <c r="R453" s="261"/>
      <c r="S453" s="261"/>
      <c r="T453" s="26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3" t="s">
        <v>189</v>
      </c>
      <c r="AU453" s="263" t="s">
        <v>86</v>
      </c>
      <c r="AV453" s="14" t="s">
        <v>84</v>
      </c>
      <c r="AW453" s="14" t="s">
        <v>33</v>
      </c>
      <c r="AX453" s="14" t="s">
        <v>78</v>
      </c>
      <c r="AY453" s="263" t="s">
        <v>181</v>
      </c>
    </row>
    <row r="454" s="13" customFormat="1">
      <c r="A454" s="13"/>
      <c r="B454" s="242"/>
      <c r="C454" s="243"/>
      <c r="D454" s="244" t="s">
        <v>189</v>
      </c>
      <c r="E454" s="245" t="s">
        <v>1</v>
      </c>
      <c r="F454" s="246" t="s">
        <v>2168</v>
      </c>
      <c r="G454" s="243"/>
      <c r="H454" s="247">
        <v>23.486999999999998</v>
      </c>
      <c r="I454" s="248"/>
      <c r="J454" s="243"/>
      <c r="K454" s="243"/>
      <c r="L454" s="249"/>
      <c r="M454" s="250"/>
      <c r="N454" s="251"/>
      <c r="O454" s="251"/>
      <c r="P454" s="251"/>
      <c r="Q454" s="251"/>
      <c r="R454" s="251"/>
      <c r="S454" s="251"/>
      <c r="T454" s="25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3" t="s">
        <v>189</v>
      </c>
      <c r="AU454" s="253" t="s">
        <v>86</v>
      </c>
      <c r="AV454" s="13" t="s">
        <v>86</v>
      </c>
      <c r="AW454" s="13" t="s">
        <v>33</v>
      </c>
      <c r="AX454" s="13" t="s">
        <v>78</v>
      </c>
      <c r="AY454" s="253" t="s">
        <v>181</v>
      </c>
    </row>
    <row r="455" s="13" customFormat="1">
      <c r="A455" s="13"/>
      <c r="B455" s="242"/>
      <c r="C455" s="243"/>
      <c r="D455" s="244" t="s">
        <v>189</v>
      </c>
      <c r="E455" s="245" t="s">
        <v>1</v>
      </c>
      <c r="F455" s="246" t="s">
        <v>2169</v>
      </c>
      <c r="G455" s="243"/>
      <c r="H455" s="247">
        <v>21.172000000000001</v>
      </c>
      <c r="I455" s="248"/>
      <c r="J455" s="243"/>
      <c r="K455" s="243"/>
      <c r="L455" s="249"/>
      <c r="M455" s="250"/>
      <c r="N455" s="251"/>
      <c r="O455" s="251"/>
      <c r="P455" s="251"/>
      <c r="Q455" s="251"/>
      <c r="R455" s="251"/>
      <c r="S455" s="251"/>
      <c r="T455" s="25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3" t="s">
        <v>189</v>
      </c>
      <c r="AU455" s="253" t="s">
        <v>86</v>
      </c>
      <c r="AV455" s="13" t="s">
        <v>86</v>
      </c>
      <c r="AW455" s="13" t="s">
        <v>33</v>
      </c>
      <c r="AX455" s="13" t="s">
        <v>78</v>
      </c>
      <c r="AY455" s="253" t="s">
        <v>181</v>
      </c>
    </row>
    <row r="456" s="13" customFormat="1">
      <c r="A456" s="13"/>
      <c r="B456" s="242"/>
      <c r="C456" s="243"/>
      <c r="D456" s="244" t="s">
        <v>189</v>
      </c>
      <c r="E456" s="245" t="s">
        <v>1</v>
      </c>
      <c r="F456" s="246" t="s">
        <v>2170</v>
      </c>
      <c r="G456" s="243"/>
      <c r="H456" s="247">
        <v>14.233000000000001</v>
      </c>
      <c r="I456" s="248"/>
      <c r="J456" s="243"/>
      <c r="K456" s="243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189</v>
      </c>
      <c r="AU456" s="253" t="s">
        <v>86</v>
      </c>
      <c r="AV456" s="13" t="s">
        <v>86</v>
      </c>
      <c r="AW456" s="13" t="s">
        <v>33</v>
      </c>
      <c r="AX456" s="13" t="s">
        <v>78</v>
      </c>
      <c r="AY456" s="253" t="s">
        <v>181</v>
      </c>
    </row>
    <row r="457" s="13" customFormat="1">
      <c r="A457" s="13"/>
      <c r="B457" s="242"/>
      <c r="C457" s="243"/>
      <c r="D457" s="244" t="s">
        <v>189</v>
      </c>
      <c r="E457" s="245" t="s">
        <v>1</v>
      </c>
      <c r="F457" s="246" t="s">
        <v>2171</v>
      </c>
      <c r="G457" s="243"/>
      <c r="H457" s="247">
        <v>33.874000000000002</v>
      </c>
      <c r="I457" s="248"/>
      <c r="J457" s="243"/>
      <c r="K457" s="243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189</v>
      </c>
      <c r="AU457" s="253" t="s">
        <v>86</v>
      </c>
      <c r="AV457" s="13" t="s">
        <v>86</v>
      </c>
      <c r="AW457" s="13" t="s">
        <v>33</v>
      </c>
      <c r="AX457" s="13" t="s">
        <v>78</v>
      </c>
      <c r="AY457" s="253" t="s">
        <v>181</v>
      </c>
    </row>
    <row r="458" s="15" customFormat="1">
      <c r="A458" s="15"/>
      <c r="B458" s="264"/>
      <c r="C458" s="265"/>
      <c r="D458" s="244" t="s">
        <v>189</v>
      </c>
      <c r="E458" s="266" t="s">
        <v>1</v>
      </c>
      <c r="F458" s="267" t="s">
        <v>206</v>
      </c>
      <c r="G458" s="265"/>
      <c r="H458" s="268">
        <v>293.83600000000001</v>
      </c>
      <c r="I458" s="269"/>
      <c r="J458" s="265"/>
      <c r="K458" s="265"/>
      <c r="L458" s="270"/>
      <c r="M458" s="271"/>
      <c r="N458" s="272"/>
      <c r="O458" s="272"/>
      <c r="P458" s="272"/>
      <c r="Q458" s="272"/>
      <c r="R458" s="272"/>
      <c r="S458" s="272"/>
      <c r="T458" s="273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74" t="s">
        <v>189</v>
      </c>
      <c r="AU458" s="274" t="s">
        <v>86</v>
      </c>
      <c r="AV458" s="15" t="s">
        <v>187</v>
      </c>
      <c r="AW458" s="15" t="s">
        <v>33</v>
      </c>
      <c r="AX458" s="15" t="s">
        <v>84</v>
      </c>
      <c r="AY458" s="274" t="s">
        <v>181</v>
      </c>
    </row>
    <row r="459" s="2" customFormat="1" ht="16.5" customHeight="1">
      <c r="A459" s="39"/>
      <c r="B459" s="40"/>
      <c r="C459" s="228" t="s">
        <v>478</v>
      </c>
      <c r="D459" s="228" t="s">
        <v>183</v>
      </c>
      <c r="E459" s="229" t="s">
        <v>556</v>
      </c>
      <c r="F459" s="230" t="s">
        <v>557</v>
      </c>
      <c r="G459" s="231" t="s">
        <v>186</v>
      </c>
      <c r="H459" s="232">
        <v>6.7560000000000002</v>
      </c>
      <c r="I459" s="233"/>
      <c r="J459" s="234">
        <f>ROUND(I459*H459,2)</f>
        <v>0</v>
      </c>
      <c r="K459" s="235"/>
      <c r="L459" s="45"/>
      <c r="M459" s="236" t="s">
        <v>1</v>
      </c>
      <c r="N459" s="237" t="s">
        <v>43</v>
      </c>
      <c r="O459" s="92"/>
      <c r="P459" s="238">
        <f>O459*H459</f>
        <v>0</v>
      </c>
      <c r="Q459" s="238">
        <v>0.00018000000000000001</v>
      </c>
      <c r="R459" s="238">
        <f>Q459*H459</f>
        <v>0.00121608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187</v>
      </c>
      <c r="AT459" s="240" t="s">
        <v>183</v>
      </c>
      <c r="AU459" s="240" t="s">
        <v>86</v>
      </c>
      <c r="AY459" s="18" t="s">
        <v>181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84</v>
      </c>
      <c r="BK459" s="241">
        <f>ROUND(I459*H459,2)</f>
        <v>0</v>
      </c>
      <c r="BL459" s="18" t="s">
        <v>187</v>
      </c>
      <c r="BM459" s="240" t="s">
        <v>2173</v>
      </c>
    </row>
    <row r="460" s="14" customFormat="1">
      <c r="A460" s="14"/>
      <c r="B460" s="254"/>
      <c r="C460" s="255"/>
      <c r="D460" s="244" t="s">
        <v>189</v>
      </c>
      <c r="E460" s="256" t="s">
        <v>1</v>
      </c>
      <c r="F460" s="257" t="s">
        <v>2174</v>
      </c>
      <c r="G460" s="255"/>
      <c r="H460" s="256" t="s">
        <v>1</v>
      </c>
      <c r="I460" s="258"/>
      <c r="J460" s="255"/>
      <c r="K460" s="255"/>
      <c r="L460" s="259"/>
      <c r="M460" s="260"/>
      <c r="N460" s="261"/>
      <c r="O460" s="261"/>
      <c r="P460" s="261"/>
      <c r="Q460" s="261"/>
      <c r="R460" s="261"/>
      <c r="S460" s="261"/>
      <c r="T460" s="26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3" t="s">
        <v>189</v>
      </c>
      <c r="AU460" s="263" t="s">
        <v>86</v>
      </c>
      <c r="AV460" s="14" t="s">
        <v>84</v>
      </c>
      <c r="AW460" s="14" t="s">
        <v>33</v>
      </c>
      <c r="AX460" s="14" t="s">
        <v>78</v>
      </c>
      <c r="AY460" s="263" t="s">
        <v>181</v>
      </c>
    </row>
    <row r="461" s="13" customFormat="1">
      <c r="A461" s="13"/>
      <c r="B461" s="242"/>
      <c r="C461" s="243"/>
      <c r="D461" s="244" t="s">
        <v>189</v>
      </c>
      <c r="E461" s="245" t="s">
        <v>1</v>
      </c>
      <c r="F461" s="246" t="s">
        <v>2175</v>
      </c>
      <c r="G461" s="243"/>
      <c r="H461" s="247">
        <v>1.4059999999999999</v>
      </c>
      <c r="I461" s="248"/>
      <c r="J461" s="243"/>
      <c r="K461" s="243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189</v>
      </c>
      <c r="AU461" s="253" t="s">
        <v>86</v>
      </c>
      <c r="AV461" s="13" t="s">
        <v>86</v>
      </c>
      <c r="AW461" s="13" t="s">
        <v>33</v>
      </c>
      <c r="AX461" s="13" t="s">
        <v>78</v>
      </c>
      <c r="AY461" s="253" t="s">
        <v>181</v>
      </c>
    </row>
    <row r="462" s="13" customFormat="1">
      <c r="A462" s="13"/>
      <c r="B462" s="242"/>
      <c r="C462" s="243"/>
      <c r="D462" s="244" t="s">
        <v>189</v>
      </c>
      <c r="E462" s="245" t="s">
        <v>1</v>
      </c>
      <c r="F462" s="246" t="s">
        <v>2176</v>
      </c>
      <c r="G462" s="243"/>
      <c r="H462" s="247">
        <v>1.4059999999999999</v>
      </c>
      <c r="I462" s="248"/>
      <c r="J462" s="243"/>
      <c r="K462" s="243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189</v>
      </c>
      <c r="AU462" s="253" t="s">
        <v>86</v>
      </c>
      <c r="AV462" s="13" t="s">
        <v>86</v>
      </c>
      <c r="AW462" s="13" t="s">
        <v>33</v>
      </c>
      <c r="AX462" s="13" t="s">
        <v>78</v>
      </c>
      <c r="AY462" s="253" t="s">
        <v>181</v>
      </c>
    </row>
    <row r="463" s="13" customFormat="1">
      <c r="A463" s="13"/>
      <c r="B463" s="242"/>
      <c r="C463" s="243"/>
      <c r="D463" s="244" t="s">
        <v>189</v>
      </c>
      <c r="E463" s="245" t="s">
        <v>1</v>
      </c>
      <c r="F463" s="246" t="s">
        <v>2177</v>
      </c>
      <c r="G463" s="243"/>
      <c r="H463" s="247">
        <v>1.095</v>
      </c>
      <c r="I463" s="248"/>
      <c r="J463" s="243"/>
      <c r="K463" s="243"/>
      <c r="L463" s="249"/>
      <c r="M463" s="250"/>
      <c r="N463" s="251"/>
      <c r="O463" s="251"/>
      <c r="P463" s="251"/>
      <c r="Q463" s="251"/>
      <c r="R463" s="251"/>
      <c r="S463" s="251"/>
      <c r="T463" s="25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3" t="s">
        <v>189</v>
      </c>
      <c r="AU463" s="253" t="s">
        <v>86</v>
      </c>
      <c r="AV463" s="13" t="s">
        <v>86</v>
      </c>
      <c r="AW463" s="13" t="s">
        <v>33</v>
      </c>
      <c r="AX463" s="13" t="s">
        <v>78</v>
      </c>
      <c r="AY463" s="253" t="s">
        <v>181</v>
      </c>
    </row>
    <row r="464" s="13" customFormat="1">
      <c r="A464" s="13"/>
      <c r="B464" s="242"/>
      <c r="C464" s="243"/>
      <c r="D464" s="244" t="s">
        <v>189</v>
      </c>
      <c r="E464" s="245" t="s">
        <v>1</v>
      </c>
      <c r="F464" s="246" t="s">
        <v>2178</v>
      </c>
      <c r="G464" s="243"/>
      <c r="H464" s="247">
        <v>2.8490000000000002</v>
      </c>
      <c r="I464" s="248"/>
      <c r="J464" s="243"/>
      <c r="K464" s="243"/>
      <c r="L464" s="249"/>
      <c r="M464" s="250"/>
      <c r="N464" s="251"/>
      <c r="O464" s="251"/>
      <c r="P464" s="251"/>
      <c r="Q464" s="251"/>
      <c r="R464" s="251"/>
      <c r="S464" s="251"/>
      <c r="T464" s="25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3" t="s">
        <v>189</v>
      </c>
      <c r="AU464" s="253" t="s">
        <v>86</v>
      </c>
      <c r="AV464" s="13" t="s">
        <v>86</v>
      </c>
      <c r="AW464" s="13" t="s">
        <v>33</v>
      </c>
      <c r="AX464" s="13" t="s">
        <v>78</v>
      </c>
      <c r="AY464" s="253" t="s">
        <v>181</v>
      </c>
    </row>
    <row r="465" s="15" customFormat="1">
      <c r="A465" s="15"/>
      <c r="B465" s="264"/>
      <c r="C465" s="265"/>
      <c r="D465" s="244" t="s">
        <v>189</v>
      </c>
      <c r="E465" s="266" t="s">
        <v>1</v>
      </c>
      <c r="F465" s="267" t="s">
        <v>206</v>
      </c>
      <c r="G465" s="265"/>
      <c r="H465" s="268">
        <v>6.7560000000000002</v>
      </c>
      <c r="I465" s="269"/>
      <c r="J465" s="265"/>
      <c r="K465" s="265"/>
      <c r="L465" s="270"/>
      <c r="M465" s="271"/>
      <c r="N465" s="272"/>
      <c r="O465" s="272"/>
      <c r="P465" s="272"/>
      <c r="Q465" s="272"/>
      <c r="R465" s="272"/>
      <c r="S465" s="272"/>
      <c r="T465" s="27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4" t="s">
        <v>189</v>
      </c>
      <c r="AU465" s="274" t="s">
        <v>86</v>
      </c>
      <c r="AV465" s="15" t="s">
        <v>187</v>
      </c>
      <c r="AW465" s="15" t="s">
        <v>33</v>
      </c>
      <c r="AX465" s="15" t="s">
        <v>84</v>
      </c>
      <c r="AY465" s="274" t="s">
        <v>181</v>
      </c>
    </row>
    <row r="466" s="2" customFormat="1" ht="37.8" customHeight="1">
      <c r="A466" s="39"/>
      <c r="B466" s="40"/>
      <c r="C466" s="228" t="s">
        <v>531</v>
      </c>
      <c r="D466" s="228" t="s">
        <v>183</v>
      </c>
      <c r="E466" s="229" t="s">
        <v>2179</v>
      </c>
      <c r="F466" s="230" t="s">
        <v>2180</v>
      </c>
      <c r="G466" s="231" t="s">
        <v>186</v>
      </c>
      <c r="H466" s="232">
        <v>4.859</v>
      </c>
      <c r="I466" s="233"/>
      <c r="J466" s="234">
        <f>ROUND(I466*H466,2)</f>
        <v>0</v>
      </c>
      <c r="K466" s="235"/>
      <c r="L466" s="45"/>
      <c r="M466" s="236" t="s">
        <v>1</v>
      </c>
      <c r="N466" s="237" t="s">
        <v>43</v>
      </c>
      <c r="O466" s="92"/>
      <c r="P466" s="238">
        <f>O466*H466</f>
        <v>0</v>
      </c>
      <c r="Q466" s="238">
        <v>0.01119</v>
      </c>
      <c r="R466" s="238">
        <f>Q466*H466</f>
        <v>0.054372210000000004</v>
      </c>
      <c r="S466" s="238">
        <v>0</v>
      </c>
      <c r="T466" s="23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0" t="s">
        <v>187</v>
      </c>
      <c r="AT466" s="240" t="s">
        <v>183</v>
      </c>
      <c r="AU466" s="240" t="s">
        <v>86</v>
      </c>
      <c r="AY466" s="18" t="s">
        <v>181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84</v>
      </c>
      <c r="BK466" s="241">
        <f>ROUND(I466*H466,2)</f>
        <v>0</v>
      </c>
      <c r="BL466" s="18" t="s">
        <v>187</v>
      </c>
      <c r="BM466" s="240" t="s">
        <v>2181</v>
      </c>
    </row>
    <row r="467" s="13" customFormat="1">
      <c r="A467" s="13"/>
      <c r="B467" s="242"/>
      <c r="C467" s="243"/>
      <c r="D467" s="244" t="s">
        <v>189</v>
      </c>
      <c r="E467" s="245" t="s">
        <v>1</v>
      </c>
      <c r="F467" s="246" t="s">
        <v>2153</v>
      </c>
      <c r="G467" s="243"/>
      <c r="H467" s="247">
        <v>4.859</v>
      </c>
      <c r="I467" s="248"/>
      <c r="J467" s="243"/>
      <c r="K467" s="243"/>
      <c r="L467" s="249"/>
      <c r="M467" s="250"/>
      <c r="N467" s="251"/>
      <c r="O467" s="251"/>
      <c r="P467" s="251"/>
      <c r="Q467" s="251"/>
      <c r="R467" s="251"/>
      <c r="S467" s="251"/>
      <c r="T467" s="25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3" t="s">
        <v>189</v>
      </c>
      <c r="AU467" s="253" t="s">
        <v>86</v>
      </c>
      <c r="AV467" s="13" t="s">
        <v>86</v>
      </c>
      <c r="AW467" s="13" t="s">
        <v>33</v>
      </c>
      <c r="AX467" s="13" t="s">
        <v>84</v>
      </c>
      <c r="AY467" s="253" t="s">
        <v>181</v>
      </c>
    </row>
    <row r="468" s="2" customFormat="1" ht="16.5" customHeight="1">
      <c r="A468" s="39"/>
      <c r="B468" s="40"/>
      <c r="C468" s="275" t="s">
        <v>589</v>
      </c>
      <c r="D468" s="275" t="s">
        <v>363</v>
      </c>
      <c r="E468" s="276" t="s">
        <v>2182</v>
      </c>
      <c r="F468" s="277" t="s">
        <v>2183</v>
      </c>
      <c r="G468" s="278" t="s">
        <v>186</v>
      </c>
      <c r="H468" s="279">
        <v>5.1020000000000003</v>
      </c>
      <c r="I468" s="280"/>
      <c r="J468" s="281">
        <f>ROUND(I468*H468,2)</f>
        <v>0</v>
      </c>
      <c r="K468" s="282"/>
      <c r="L468" s="283"/>
      <c r="M468" s="284" t="s">
        <v>1</v>
      </c>
      <c r="N468" s="285" t="s">
        <v>43</v>
      </c>
      <c r="O468" s="92"/>
      <c r="P468" s="238">
        <f>O468*H468</f>
        <v>0</v>
      </c>
      <c r="Q468" s="238">
        <v>0.0030000000000000001</v>
      </c>
      <c r="R468" s="238">
        <f>Q468*H468</f>
        <v>0.015306000000000002</v>
      </c>
      <c r="S468" s="238">
        <v>0</v>
      </c>
      <c r="T468" s="23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0" t="s">
        <v>228</v>
      </c>
      <c r="AT468" s="240" t="s">
        <v>363</v>
      </c>
      <c r="AU468" s="240" t="s">
        <v>86</v>
      </c>
      <c r="AY468" s="18" t="s">
        <v>181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84</v>
      </c>
      <c r="BK468" s="241">
        <f>ROUND(I468*H468,2)</f>
        <v>0</v>
      </c>
      <c r="BL468" s="18" t="s">
        <v>187</v>
      </c>
      <c r="BM468" s="240" t="s">
        <v>2184</v>
      </c>
    </row>
    <row r="469" s="13" customFormat="1">
      <c r="A469" s="13"/>
      <c r="B469" s="242"/>
      <c r="C469" s="243"/>
      <c r="D469" s="244" t="s">
        <v>189</v>
      </c>
      <c r="E469" s="245" t="s">
        <v>1</v>
      </c>
      <c r="F469" s="246" t="s">
        <v>2185</v>
      </c>
      <c r="G469" s="243"/>
      <c r="H469" s="247">
        <v>5.1020000000000003</v>
      </c>
      <c r="I469" s="248"/>
      <c r="J469" s="243"/>
      <c r="K469" s="243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189</v>
      </c>
      <c r="AU469" s="253" t="s">
        <v>86</v>
      </c>
      <c r="AV469" s="13" t="s">
        <v>86</v>
      </c>
      <c r="AW469" s="13" t="s">
        <v>33</v>
      </c>
      <c r="AX469" s="13" t="s">
        <v>84</v>
      </c>
      <c r="AY469" s="253" t="s">
        <v>181</v>
      </c>
    </row>
    <row r="470" s="2" customFormat="1" ht="37.8" customHeight="1">
      <c r="A470" s="39"/>
      <c r="B470" s="40"/>
      <c r="C470" s="228" t="s">
        <v>593</v>
      </c>
      <c r="D470" s="228" t="s">
        <v>183</v>
      </c>
      <c r="E470" s="229" t="s">
        <v>590</v>
      </c>
      <c r="F470" s="230" t="s">
        <v>591</v>
      </c>
      <c r="G470" s="231" t="s">
        <v>186</v>
      </c>
      <c r="H470" s="232">
        <v>58.558</v>
      </c>
      <c r="I470" s="233"/>
      <c r="J470" s="234">
        <f>ROUND(I470*H470,2)</f>
        <v>0</v>
      </c>
      <c r="K470" s="235"/>
      <c r="L470" s="45"/>
      <c r="M470" s="236" t="s">
        <v>1</v>
      </c>
      <c r="N470" s="237" t="s">
        <v>43</v>
      </c>
      <c r="O470" s="92"/>
      <c r="P470" s="238">
        <f>O470*H470</f>
        <v>0</v>
      </c>
      <c r="Q470" s="238">
        <v>0.0088400000000000006</v>
      </c>
      <c r="R470" s="238">
        <f>Q470*H470</f>
        <v>0.51765272000000007</v>
      </c>
      <c r="S470" s="238">
        <v>0</v>
      </c>
      <c r="T470" s="23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0" t="s">
        <v>187</v>
      </c>
      <c r="AT470" s="240" t="s">
        <v>183</v>
      </c>
      <c r="AU470" s="240" t="s">
        <v>86</v>
      </c>
      <c r="AY470" s="18" t="s">
        <v>181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84</v>
      </c>
      <c r="BK470" s="241">
        <f>ROUND(I470*H470,2)</f>
        <v>0</v>
      </c>
      <c r="BL470" s="18" t="s">
        <v>187</v>
      </c>
      <c r="BM470" s="240" t="s">
        <v>2186</v>
      </c>
    </row>
    <row r="471" s="14" customFormat="1">
      <c r="A471" s="14"/>
      <c r="B471" s="254"/>
      <c r="C471" s="255"/>
      <c r="D471" s="244" t="s">
        <v>189</v>
      </c>
      <c r="E471" s="256" t="s">
        <v>1</v>
      </c>
      <c r="F471" s="257" t="s">
        <v>541</v>
      </c>
      <c r="G471" s="255"/>
      <c r="H471" s="256" t="s">
        <v>1</v>
      </c>
      <c r="I471" s="258"/>
      <c r="J471" s="255"/>
      <c r="K471" s="255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189</v>
      </c>
      <c r="AU471" s="263" t="s">
        <v>86</v>
      </c>
      <c r="AV471" s="14" t="s">
        <v>84</v>
      </c>
      <c r="AW471" s="14" t="s">
        <v>33</v>
      </c>
      <c r="AX471" s="14" t="s">
        <v>78</v>
      </c>
      <c r="AY471" s="263" t="s">
        <v>181</v>
      </c>
    </row>
    <row r="472" s="13" customFormat="1">
      <c r="A472" s="13"/>
      <c r="B472" s="242"/>
      <c r="C472" s="243"/>
      <c r="D472" s="244" t="s">
        <v>189</v>
      </c>
      <c r="E472" s="245" t="s">
        <v>1</v>
      </c>
      <c r="F472" s="246" t="s">
        <v>2154</v>
      </c>
      <c r="G472" s="243"/>
      <c r="H472" s="247">
        <v>3.1859999999999999</v>
      </c>
      <c r="I472" s="248"/>
      <c r="J472" s="243"/>
      <c r="K472" s="243"/>
      <c r="L472" s="249"/>
      <c r="M472" s="250"/>
      <c r="N472" s="251"/>
      <c r="O472" s="251"/>
      <c r="P472" s="251"/>
      <c r="Q472" s="251"/>
      <c r="R472" s="251"/>
      <c r="S472" s="251"/>
      <c r="T472" s="25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3" t="s">
        <v>189</v>
      </c>
      <c r="AU472" s="253" t="s">
        <v>86</v>
      </c>
      <c r="AV472" s="13" t="s">
        <v>86</v>
      </c>
      <c r="AW472" s="13" t="s">
        <v>33</v>
      </c>
      <c r="AX472" s="13" t="s">
        <v>78</v>
      </c>
      <c r="AY472" s="253" t="s">
        <v>181</v>
      </c>
    </row>
    <row r="473" s="13" customFormat="1">
      <c r="A473" s="13"/>
      <c r="B473" s="242"/>
      <c r="C473" s="243"/>
      <c r="D473" s="244" t="s">
        <v>189</v>
      </c>
      <c r="E473" s="245" t="s">
        <v>1</v>
      </c>
      <c r="F473" s="246" t="s">
        <v>2155</v>
      </c>
      <c r="G473" s="243"/>
      <c r="H473" s="247">
        <v>3.1859999999999999</v>
      </c>
      <c r="I473" s="248"/>
      <c r="J473" s="243"/>
      <c r="K473" s="243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189</v>
      </c>
      <c r="AU473" s="253" t="s">
        <v>86</v>
      </c>
      <c r="AV473" s="13" t="s">
        <v>86</v>
      </c>
      <c r="AW473" s="13" t="s">
        <v>33</v>
      </c>
      <c r="AX473" s="13" t="s">
        <v>78</v>
      </c>
      <c r="AY473" s="253" t="s">
        <v>181</v>
      </c>
    </row>
    <row r="474" s="13" customFormat="1">
      <c r="A474" s="13"/>
      <c r="B474" s="242"/>
      <c r="C474" s="243"/>
      <c r="D474" s="244" t="s">
        <v>189</v>
      </c>
      <c r="E474" s="245" t="s">
        <v>1</v>
      </c>
      <c r="F474" s="246" t="s">
        <v>2156</v>
      </c>
      <c r="G474" s="243"/>
      <c r="H474" s="247">
        <v>45.796999999999997</v>
      </c>
      <c r="I474" s="248"/>
      <c r="J474" s="243"/>
      <c r="K474" s="243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189</v>
      </c>
      <c r="AU474" s="253" t="s">
        <v>86</v>
      </c>
      <c r="AV474" s="13" t="s">
        <v>86</v>
      </c>
      <c r="AW474" s="13" t="s">
        <v>33</v>
      </c>
      <c r="AX474" s="13" t="s">
        <v>78</v>
      </c>
      <c r="AY474" s="253" t="s">
        <v>181</v>
      </c>
    </row>
    <row r="475" s="13" customFormat="1">
      <c r="A475" s="13"/>
      <c r="B475" s="242"/>
      <c r="C475" s="243"/>
      <c r="D475" s="244" t="s">
        <v>189</v>
      </c>
      <c r="E475" s="245" t="s">
        <v>1</v>
      </c>
      <c r="F475" s="246" t="s">
        <v>2157</v>
      </c>
      <c r="G475" s="243"/>
      <c r="H475" s="247">
        <v>6.3890000000000002</v>
      </c>
      <c r="I475" s="248"/>
      <c r="J475" s="243"/>
      <c r="K475" s="243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189</v>
      </c>
      <c r="AU475" s="253" t="s">
        <v>86</v>
      </c>
      <c r="AV475" s="13" t="s">
        <v>86</v>
      </c>
      <c r="AW475" s="13" t="s">
        <v>33</v>
      </c>
      <c r="AX475" s="13" t="s">
        <v>78</v>
      </c>
      <c r="AY475" s="253" t="s">
        <v>181</v>
      </c>
    </row>
    <row r="476" s="15" customFormat="1">
      <c r="A476" s="15"/>
      <c r="B476" s="264"/>
      <c r="C476" s="265"/>
      <c r="D476" s="244" t="s">
        <v>189</v>
      </c>
      <c r="E476" s="266" t="s">
        <v>1</v>
      </c>
      <c r="F476" s="267" t="s">
        <v>206</v>
      </c>
      <c r="G476" s="265"/>
      <c r="H476" s="268">
        <v>58.558</v>
      </c>
      <c r="I476" s="269"/>
      <c r="J476" s="265"/>
      <c r="K476" s="265"/>
      <c r="L476" s="270"/>
      <c r="M476" s="271"/>
      <c r="N476" s="272"/>
      <c r="O476" s="272"/>
      <c r="P476" s="272"/>
      <c r="Q476" s="272"/>
      <c r="R476" s="272"/>
      <c r="S476" s="272"/>
      <c r="T476" s="27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4" t="s">
        <v>189</v>
      </c>
      <c r="AU476" s="274" t="s">
        <v>86</v>
      </c>
      <c r="AV476" s="15" t="s">
        <v>187</v>
      </c>
      <c r="AW476" s="15" t="s">
        <v>33</v>
      </c>
      <c r="AX476" s="15" t="s">
        <v>84</v>
      </c>
      <c r="AY476" s="274" t="s">
        <v>181</v>
      </c>
    </row>
    <row r="477" s="2" customFormat="1" ht="16.5" customHeight="1">
      <c r="A477" s="39"/>
      <c r="B477" s="40"/>
      <c r="C477" s="275" t="s">
        <v>598</v>
      </c>
      <c r="D477" s="275" t="s">
        <v>363</v>
      </c>
      <c r="E477" s="276" t="s">
        <v>594</v>
      </c>
      <c r="F477" s="277" t="s">
        <v>595</v>
      </c>
      <c r="G477" s="278" t="s">
        <v>186</v>
      </c>
      <c r="H477" s="279">
        <v>61.485999999999997</v>
      </c>
      <c r="I477" s="280"/>
      <c r="J477" s="281">
        <f>ROUND(I477*H477,2)</f>
        <v>0</v>
      </c>
      <c r="K477" s="282"/>
      <c r="L477" s="283"/>
      <c r="M477" s="284" t="s">
        <v>1</v>
      </c>
      <c r="N477" s="285" t="s">
        <v>43</v>
      </c>
      <c r="O477" s="92"/>
      <c r="P477" s="238">
        <f>O477*H477</f>
        <v>0</v>
      </c>
      <c r="Q477" s="238">
        <v>0.0038999999999999998</v>
      </c>
      <c r="R477" s="238">
        <f>Q477*H477</f>
        <v>0.23979539999999996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228</v>
      </c>
      <c r="AT477" s="240" t="s">
        <v>363</v>
      </c>
      <c r="AU477" s="240" t="s">
        <v>86</v>
      </c>
      <c r="AY477" s="18" t="s">
        <v>181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84</v>
      </c>
      <c r="BK477" s="241">
        <f>ROUND(I477*H477,2)</f>
        <v>0</v>
      </c>
      <c r="BL477" s="18" t="s">
        <v>187</v>
      </c>
      <c r="BM477" s="240" t="s">
        <v>2187</v>
      </c>
    </row>
    <row r="478" s="13" customFormat="1">
      <c r="A478" s="13"/>
      <c r="B478" s="242"/>
      <c r="C478" s="243"/>
      <c r="D478" s="244" t="s">
        <v>189</v>
      </c>
      <c r="E478" s="245" t="s">
        <v>1</v>
      </c>
      <c r="F478" s="246" t="s">
        <v>2188</v>
      </c>
      <c r="G478" s="243"/>
      <c r="H478" s="247">
        <v>61.485999999999997</v>
      </c>
      <c r="I478" s="248"/>
      <c r="J478" s="243"/>
      <c r="K478" s="243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189</v>
      </c>
      <c r="AU478" s="253" t="s">
        <v>86</v>
      </c>
      <c r="AV478" s="13" t="s">
        <v>86</v>
      </c>
      <c r="AW478" s="13" t="s">
        <v>33</v>
      </c>
      <c r="AX478" s="13" t="s">
        <v>84</v>
      </c>
      <c r="AY478" s="253" t="s">
        <v>181</v>
      </c>
    </row>
    <row r="479" s="2" customFormat="1" ht="33" customHeight="1">
      <c r="A479" s="39"/>
      <c r="B479" s="40"/>
      <c r="C479" s="228" t="s">
        <v>605</v>
      </c>
      <c r="D479" s="228" t="s">
        <v>183</v>
      </c>
      <c r="E479" s="229" t="s">
        <v>564</v>
      </c>
      <c r="F479" s="230" t="s">
        <v>2189</v>
      </c>
      <c r="G479" s="231" t="s">
        <v>186</v>
      </c>
      <c r="H479" s="232">
        <v>9.7750000000000004</v>
      </c>
      <c r="I479" s="233"/>
      <c r="J479" s="234">
        <f>ROUND(I479*H479,2)</f>
        <v>0</v>
      </c>
      <c r="K479" s="235"/>
      <c r="L479" s="45"/>
      <c r="M479" s="236" t="s">
        <v>1</v>
      </c>
      <c r="N479" s="237" t="s">
        <v>43</v>
      </c>
      <c r="O479" s="92"/>
      <c r="P479" s="238">
        <f>O479*H479</f>
        <v>0</v>
      </c>
      <c r="Q479" s="238">
        <v>0.01119</v>
      </c>
      <c r="R479" s="238">
        <f>Q479*H479</f>
        <v>0.10938225</v>
      </c>
      <c r="S479" s="238">
        <v>0</v>
      </c>
      <c r="T479" s="23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0" t="s">
        <v>187</v>
      </c>
      <c r="AT479" s="240" t="s">
        <v>183</v>
      </c>
      <c r="AU479" s="240" t="s">
        <v>86</v>
      </c>
      <c r="AY479" s="18" t="s">
        <v>181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84</v>
      </c>
      <c r="BK479" s="241">
        <f>ROUND(I479*H479,2)</f>
        <v>0</v>
      </c>
      <c r="BL479" s="18" t="s">
        <v>187</v>
      </c>
      <c r="BM479" s="240" t="s">
        <v>2190</v>
      </c>
    </row>
    <row r="480" s="14" customFormat="1">
      <c r="A480" s="14"/>
      <c r="B480" s="254"/>
      <c r="C480" s="255"/>
      <c r="D480" s="244" t="s">
        <v>189</v>
      </c>
      <c r="E480" s="256" t="s">
        <v>1</v>
      </c>
      <c r="F480" s="257" t="s">
        <v>2158</v>
      </c>
      <c r="G480" s="255"/>
      <c r="H480" s="256" t="s">
        <v>1</v>
      </c>
      <c r="I480" s="258"/>
      <c r="J480" s="255"/>
      <c r="K480" s="255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189</v>
      </c>
      <c r="AU480" s="263" t="s">
        <v>86</v>
      </c>
      <c r="AV480" s="14" t="s">
        <v>84</v>
      </c>
      <c r="AW480" s="14" t="s">
        <v>33</v>
      </c>
      <c r="AX480" s="14" t="s">
        <v>78</v>
      </c>
      <c r="AY480" s="263" t="s">
        <v>181</v>
      </c>
    </row>
    <row r="481" s="13" customFormat="1">
      <c r="A481" s="13"/>
      <c r="B481" s="242"/>
      <c r="C481" s="243"/>
      <c r="D481" s="244" t="s">
        <v>189</v>
      </c>
      <c r="E481" s="245" t="s">
        <v>1</v>
      </c>
      <c r="F481" s="246" t="s">
        <v>2159</v>
      </c>
      <c r="G481" s="243"/>
      <c r="H481" s="247">
        <v>1.23</v>
      </c>
      <c r="I481" s="248"/>
      <c r="J481" s="243"/>
      <c r="K481" s="243"/>
      <c r="L481" s="249"/>
      <c r="M481" s="250"/>
      <c r="N481" s="251"/>
      <c r="O481" s="251"/>
      <c r="P481" s="251"/>
      <c r="Q481" s="251"/>
      <c r="R481" s="251"/>
      <c r="S481" s="251"/>
      <c r="T481" s="25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3" t="s">
        <v>189</v>
      </c>
      <c r="AU481" s="253" t="s">
        <v>86</v>
      </c>
      <c r="AV481" s="13" t="s">
        <v>86</v>
      </c>
      <c r="AW481" s="13" t="s">
        <v>33</v>
      </c>
      <c r="AX481" s="13" t="s">
        <v>78</v>
      </c>
      <c r="AY481" s="253" t="s">
        <v>181</v>
      </c>
    </row>
    <row r="482" s="13" customFormat="1">
      <c r="A482" s="13"/>
      <c r="B482" s="242"/>
      <c r="C482" s="243"/>
      <c r="D482" s="244" t="s">
        <v>189</v>
      </c>
      <c r="E482" s="245" t="s">
        <v>1</v>
      </c>
      <c r="F482" s="246" t="s">
        <v>2160</v>
      </c>
      <c r="G482" s="243"/>
      <c r="H482" s="247">
        <v>8.5449999999999999</v>
      </c>
      <c r="I482" s="248"/>
      <c r="J482" s="243"/>
      <c r="K482" s="243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189</v>
      </c>
      <c r="AU482" s="253" t="s">
        <v>86</v>
      </c>
      <c r="AV482" s="13" t="s">
        <v>86</v>
      </c>
      <c r="AW482" s="13" t="s">
        <v>33</v>
      </c>
      <c r="AX482" s="13" t="s">
        <v>78</v>
      </c>
      <c r="AY482" s="253" t="s">
        <v>181</v>
      </c>
    </row>
    <row r="483" s="15" customFormat="1">
      <c r="A483" s="15"/>
      <c r="B483" s="264"/>
      <c r="C483" s="265"/>
      <c r="D483" s="244" t="s">
        <v>189</v>
      </c>
      <c r="E483" s="266" t="s">
        <v>1</v>
      </c>
      <c r="F483" s="267" t="s">
        <v>206</v>
      </c>
      <c r="G483" s="265"/>
      <c r="H483" s="268">
        <v>9.7750000000000004</v>
      </c>
      <c r="I483" s="269"/>
      <c r="J483" s="265"/>
      <c r="K483" s="265"/>
      <c r="L483" s="270"/>
      <c r="M483" s="271"/>
      <c r="N483" s="272"/>
      <c r="O483" s="272"/>
      <c r="P483" s="272"/>
      <c r="Q483" s="272"/>
      <c r="R483" s="272"/>
      <c r="S483" s="272"/>
      <c r="T483" s="27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4" t="s">
        <v>189</v>
      </c>
      <c r="AU483" s="274" t="s">
        <v>86</v>
      </c>
      <c r="AV483" s="15" t="s">
        <v>187</v>
      </c>
      <c r="AW483" s="15" t="s">
        <v>33</v>
      </c>
      <c r="AX483" s="15" t="s">
        <v>84</v>
      </c>
      <c r="AY483" s="274" t="s">
        <v>181</v>
      </c>
    </row>
    <row r="484" s="2" customFormat="1" ht="16.5" customHeight="1">
      <c r="A484" s="39"/>
      <c r="B484" s="40"/>
      <c r="C484" s="275" t="s">
        <v>610</v>
      </c>
      <c r="D484" s="275" t="s">
        <v>363</v>
      </c>
      <c r="E484" s="276" t="s">
        <v>2191</v>
      </c>
      <c r="F484" s="277" t="s">
        <v>2192</v>
      </c>
      <c r="G484" s="278" t="s">
        <v>186</v>
      </c>
      <c r="H484" s="279">
        <v>10.263</v>
      </c>
      <c r="I484" s="280"/>
      <c r="J484" s="281">
        <f>ROUND(I484*H484,2)</f>
        <v>0</v>
      </c>
      <c r="K484" s="282"/>
      <c r="L484" s="283"/>
      <c r="M484" s="284" t="s">
        <v>1</v>
      </c>
      <c r="N484" s="285" t="s">
        <v>43</v>
      </c>
      <c r="O484" s="92"/>
      <c r="P484" s="238">
        <f>O484*H484</f>
        <v>0</v>
      </c>
      <c r="Q484" s="238">
        <v>0.00044999999999999999</v>
      </c>
      <c r="R484" s="238">
        <f>Q484*H484</f>
        <v>0.0046183500000000002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228</v>
      </c>
      <c r="AT484" s="240" t="s">
        <v>363</v>
      </c>
      <c r="AU484" s="240" t="s">
        <v>86</v>
      </c>
      <c r="AY484" s="18" t="s">
        <v>181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84</v>
      </c>
      <c r="BK484" s="241">
        <f>ROUND(I484*H484,2)</f>
        <v>0</v>
      </c>
      <c r="BL484" s="18" t="s">
        <v>187</v>
      </c>
      <c r="BM484" s="240" t="s">
        <v>2193</v>
      </c>
    </row>
    <row r="485" s="14" customFormat="1">
      <c r="A485" s="14"/>
      <c r="B485" s="254"/>
      <c r="C485" s="255"/>
      <c r="D485" s="244" t="s">
        <v>189</v>
      </c>
      <c r="E485" s="256" t="s">
        <v>1</v>
      </c>
      <c r="F485" s="257" t="s">
        <v>2158</v>
      </c>
      <c r="G485" s="255"/>
      <c r="H485" s="256" t="s">
        <v>1</v>
      </c>
      <c r="I485" s="258"/>
      <c r="J485" s="255"/>
      <c r="K485" s="255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189</v>
      </c>
      <c r="AU485" s="263" t="s">
        <v>86</v>
      </c>
      <c r="AV485" s="14" t="s">
        <v>84</v>
      </c>
      <c r="AW485" s="14" t="s">
        <v>33</v>
      </c>
      <c r="AX485" s="14" t="s">
        <v>78</v>
      </c>
      <c r="AY485" s="263" t="s">
        <v>181</v>
      </c>
    </row>
    <row r="486" s="13" customFormat="1">
      <c r="A486" s="13"/>
      <c r="B486" s="242"/>
      <c r="C486" s="243"/>
      <c r="D486" s="244" t="s">
        <v>189</v>
      </c>
      <c r="E486" s="245" t="s">
        <v>1</v>
      </c>
      <c r="F486" s="246" t="s">
        <v>2194</v>
      </c>
      <c r="G486" s="243"/>
      <c r="H486" s="247">
        <v>1.2909999999999999</v>
      </c>
      <c r="I486" s="248"/>
      <c r="J486" s="243"/>
      <c r="K486" s="243"/>
      <c r="L486" s="249"/>
      <c r="M486" s="250"/>
      <c r="N486" s="251"/>
      <c r="O486" s="251"/>
      <c r="P486" s="251"/>
      <c r="Q486" s="251"/>
      <c r="R486" s="251"/>
      <c r="S486" s="251"/>
      <c r="T486" s="25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3" t="s">
        <v>189</v>
      </c>
      <c r="AU486" s="253" t="s">
        <v>86</v>
      </c>
      <c r="AV486" s="13" t="s">
        <v>86</v>
      </c>
      <c r="AW486" s="13" t="s">
        <v>33</v>
      </c>
      <c r="AX486" s="13" t="s">
        <v>78</v>
      </c>
      <c r="AY486" s="253" t="s">
        <v>181</v>
      </c>
    </row>
    <row r="487" s="13" customFormat="1">
      <c r="A487" s="13"/>
      <c r="B487" s="242"/>
      <c r="C487" s="243"/>
      <c r="D487" s="244" t="s">
        <v>189</v>
      </c>
      <c r="E487" s="245" t="s">
        <v>1</v>
      </c>
      <c r="F487" s="246" t="s">
        <v>2195</v>
      </c>
      <c r="G487" s="243"/>
      <c r="H487" s="247">
        <v>8.9719999999999995</v>
      </c>
      <c r="I487" s="248"/>
      <c r="J487" s="243"/>
      <c r="K487" s="243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189</v>
      </c>
      <c r="AU487" s="253" t="s">
        <v>86</v>
      </c>
      <c r="AV487" s="13" t="s">
        <v>86</v>
      </c>
      <c r="AW487" s="13" t="s">
        <v>33</v>
      </c>
      <c r="AX487" s="13" t="s">
        <v>78</v>
      </c>
      <c r="AY487" s="253" t="s">
        <v>181</v>
      </c>
    </row>
    <row r="488" s="15" customFormat="1">
      <c r="A488" s="15"/>
      <c r="B488" s="264"/>
      <c r="C488" s="265"/>
      <c r="D488" s="244" t="s">
        <v>189</v>
      </c>
      <c r="E488" s="266" t="s">
        <v>1</v>
      </c>
      <c r="F488" s="267" t="s">
        <v>206</v>
      </c>
      <c r="G488" s="265"/>
      <c r="H488" s="268">
        <v>10.263</v>
      </c>
      <c r="I488" s="269"/>
      <c r="J488" s="265"/>
      <c r="K488" s="265"/>
      <c r="L488" s="270"/>
      <c r="M488" s="271"/>
      <c r="N488" s="272"/>
      <c r="O488" s="272"/>
      <c r="P488" s="272"/>
      <c r="Q488" s="272"/>
      <c r="R488" s="272"/>
      <c r="S488" s="272"/>
      <c r="T488" s="273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4" t="s">
        <v>189</v>
      </c>
      <c r="AU488" s="274" t="s">
        <v>86</v>
      </c>
      <c r="AV488" s="15" t="s">
        <v>187</v>
      </c>
      <c r="AW488" s="15" t="s">
        <v>33</v>
      </c>
      <c r="AX488" s="15" t="s">
        <v>84</v>
      </c>
      <c r="AY488" s="274" t="s">
        <v>181</v>
      </c>
    </row>
    <row r="489" s="2" customFormat="1" ht="37.8" customHeight="1">
      <c r="A489" s="39"/>
      <c r="B489" s="40"/>
      <c r="C489" s="228" t="s">
        <v>615</v>
      </c>
      <c r="D489" s="228" t="s">
        <v>183</v>
      </c>
      <c r="E489" s="229" t="s">
        <v>574</v>
      </c>
      <c r="F489" s="230" t="s">
        <v>575</v>
      </c>
      <c r="G489" s="231" t="s">
        <v>186</v>
      </c>
      <c r="H489" s="232">
        <v>0.34999999999999998</v>
      </c>
      <c r="I489" s="233"/>
      <c r="J489" s="234">
        <f>ROUND(I489*H489,2)</f>
        <v>0</v>
      </c>
      <c r="K489" s="235"/>
      <c r="L489" s="45"/>
      <c r="M489" s="236" t="s">
        <v>1</v>
      </c>
      <c r="N489" s="237" t="s">
        <v>43</v>
      </c>
      <c r="O489" s="92"/>
      <c r="P489" s="238">
        <f>O489*H489</f>
        <v>0</v>
      </c>
      <c r="Q489" s="238">
        <v>0.01119</v>
      </c>
      <c r="R489" s="238">
        <f>Q489*H489</f>
        <v>0.0039164999999999998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187</v>
      </c>
      <c r="AT489" s="240" t="s">
        <v>183</v>
      </c>
      <c r="AU489" s="240" t="s">
        <v>86</v>
      </c>
      <c r="AY489" s="18" t="s">
        <v>181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84</v>
      </c>
      <c r="BK489" s="241">
        <f>ROUND(I489*H489,2)</f>
        <v>0</v>
      </c>
      <c r="BL489" s="18" t="s">
        <v>187</v>
      </c>
      <c r="BM489" s="240" t="s">
        <v>2196</v>
      </c>
    </row>
    <row r="490" s="14" customFormat="1">
      <c r="A490" s="14"/>
      <c r="B490" s="254"/>
      <c r="C490" s="255"/>
      <c r="D490" s="244" t="s">
        <v>189</v>
      </c>
      <c r="E490" s="256" t="s">
        <v>1</v>
      </c>
      <c r="F490" s="257" t="s">
        <v>549</v>
      </c>
      <c r="G490" s="255"/>
      <c r="H490" s="256" t="s">
        <v>1</v>
      </c>
      <c r="I490" s="258"/>
      <c r="J490" s="255"/>
      <c r="K490" s="255"/>
      <c r="L490" s="259"/>
      <c r="M490" s="260"/>
      <c r="N490" s="261"/>
      <c r="O490" s="261"/>
      <c r="P490" s="261"/>
      <c r="Q490" s="261"/>
      <c r="R490" s="261"/>
      <c r="S490" s="261"/>
      <c r="T490" s="26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3" t="s">
        <v>189</v>
      </c>
      <c r="AU490" s="263" t="s">
        <v>86</v>
      </c>
      <c r="AV490" s="14" t="s">
        <v>84</v>
      </c>
      <c r="AW490" s="14" t="s">
        <v>33</v>
      </c>
      <c r="AX490" s="14" t="s">
        <v>78</v>
      </c>
      <c r="AY490" s="263" t="s">
        <v>181</v>
      </c>
    </row>
    <row r="491" s="13" customFormat="1">
      <c r="A491" s="13"/>
      <c r="B491" s="242"/>
      <c r="C491" s="243"/>
      <c r="D491" s="244" t="s">
        <v>189</v>
      </c>
      <c r="E491" s="245" t="s">
        <v>1</v>
      </c>
      <c r="F491" s="246" t="s">
        <v>2161</v>
      </c>
      <c r="G491" s="243"/>
      <c r="H491" s="247">
        <v>0.34999999999999998</v>
      </c>
      <c r="I491" s="248"/>
      <c r="J491" s="243"/>
      <c r="K491" s="243"/>
      <c r="L491" s="249"/>
      <c r="M491" s="250"/>
      <c r="N491" s="251"/>
      <c r="O491" s="251"/>
      <c r="P491" s="251"/>
      <c r="Q491" s="251"/>
      <c r="R491" s="251"/>
      <c r="S491" s="251"/>
      <c r="T491" s="25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3" t="s">
        <v>189</v>
      </c>
      <c r="AU491" s="253" t="s">
        <v>86</v>
      </c>
      <c r="AV491" s="13" t="s">
        <v>86</v>
      </c>
      <c r="AW491" s="13" t="s">
        <v>33</v>
      </c>
      <c r="AX491" s="13" t="s">
        <v>84</v>
      </c>
      <c r="AY491" s="253" t="s">
        <v>181</v>
      </c>
    </row>
    <row r="492" s="2" customFormat="1" ht="37.8" customHeight="1">
      <c r="A492" s="39"/>
      <c r="B492" s="40"/>
      <c r="C492" s="228" t="s">
        <v>619</v>
      </c>
      <c r="D492" s="228" t="s">
        <v>183</v>
      </c>
      <c r="E492" s="229" t="s">
        <v>2197</v>
      </c>
      <c r="F492" s="230" t="s">
        <v>2198</v>
      </c>
      <c r="G492" s="231" t="s">
        <v>186</v>
      </c>
      <c r="H492" s="232">
        <v>5.0640000000000001</v>
      </c>
      <c r="I492" s="233"/>
      <c r="J492" s="234">
        <f>ROUND(I492*H492,2)</f>
        <v>0</v>
      </c>
      <c r="K492" s="235"/>
      <c r="L492" s="45"/>
      <c r="M492" s="236" t="s">
        <v>1</v>
      </c>
      <c r="N492" s="237" t="s">
        <v>43</v>
      </c>
      <c r="O492" s="92"/>
      <c r="P492" s="238">
        <f>O492*H492</f>
        <v>0</v>
      </c>
      <c r="Q492" s="238">
        <v>0.01119</v>
      </c>
      <c r="R492" s="238">
        <f>Q492*H492</f>
        <v>0.05666616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187</v>
      </c>
      <c r="AT492" s="240" t="s">
        <v>183</v>
      </c>
      <c r="AU492" s="240" t="s">
        <v>86</v>
      </c>
      <c r="AY492" s="18" t="s">
        <v>181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84</v>
      </c>
      <c r="BK492" s="241">
        <f>ROUND(I492*H492,2)</f>
        <v>0</v>
      </c>
      <c r="BL492" s="18" t="s">
        <v>187</v>
      </c>
      <c r="BM492" s="240" t="s">
        <v>2199</v>
      </c>
    </row>
    <row r="493" s="14" customFormat="1">
      <c r="A493" s="14"/>
      <c r="B493" s="254"/>
      <c r="C493" s="255"/>
      <c r="D493" s="244" t="s">
        <v>189</v>
      </c>
      <c r="E493" s="256" t="s">
        <v>1</v>
      </c>
      <c r="F493" s="257" t="s">
        <v>2162</v>
      </c>
      <c r="G493" s="255"/>
      <c r="H493" s="256" t="s">
        <v>1</v>
      </c>
      <c r="I493" s="258"/>
      <c r="J493" s="255"/>
      <c r="K493" s="255"/>
      <c r="L493" s="259"/>
      <c r="M493" s="260"/>
      <c r="N493" s="261"/>
      <c r="O493" s="261"/>
      <c r="P493" s="261"/>
      <c r="Q493" s="261"/>
      <c r="R493" s="261"/>
      <c r="S493" s="261"/>
      <c r="T493" s="26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3" t="s">
        <v>189</v>
      </c>
      <c r="AU493" s="263" t="s">
        <v>86</v>
      </c>
      <c r="AV493" s="14" t="s">
        <v>84</v>
      </c>
      <c r="AW493" s="14" t="s">
        <v>33</v>
      </c>
      <c r="AX493" s="14" t="s">
        <v>78</v>
      </c>
      <c r="AY493" s="263" t="s">
        <v>181</v>
      </c>
    </row>
    <row r="494" s="13" customFormat="1">
      <c r="A494" s="13"/>
      <c r="B494" s="242"/>
      <c r="C494" s="243"/>
      <c r="D494" s="244" t="s">
        <v>189</v>
      </c>
      <c r="E494" s="245" t="s">
        <v>1</v>
      </c>
      <c r="F494" s="246" t="s">
        <v>2163</v>
      </c>
      <c r="G494" s="243"/>
      <c r="H494" s="247">
        <v>3.629</v>
      </c>
      <c r="I494" s="248"/>
      <c r="J494" s="243"/>
      <c r="K494" s="243"/>
      <c r="L494" s="249"/>
      <c r="M494" s="250"/>
      <c r="N494" s="251"/>
      <c r="O494" s="251"/>
      <c r="P494" s="251"/>
      <c r="Q494" s="251"/>
      <c r="R494" s="251"/>
      <c r="S494" s="251"/>
      <c r="T494" s="25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3" t="s">
        <v>189</v>
      </c>
      <c r="AU494" s="253" t="s">
        <v>86</v>
      </c>
      <c r="AV494" s="13" t="s">
        <v>86</v>
      </c>
      <c r="AW494" s="13" t="s">
        <v>33</v>
      </c>
      <c r="AX494" s="13" t="s">
        <v>78</v>
      </c>
      <c r="AY494" s="253" t="s">
        <v>181</v>
      </c>
    </row>
    <row r="495" s="14" customFormat="1">
      <c r="A495" s="14"/>
      <c r="B495" s="254"/>
      <c r="C495" s="255"/>
      <c r="D495" s="244" t="s">
        <v>189</v>
      </c>
      <c r="E495" s="256" t="s">
        <v>1</v>
      </c>
      <c r="F495" s="257" t="s">
        <v>2158</v>
      </c>
      <c r="G495" s="255"/>
      <c r="H495" s="256" t="s">
        <v>1</v>
      </c>
      <c r="I495" s="258"/>
      <c r="J495" s="255"/>
      <c r="K495" s="255"/>
      <c r="L495" s="259"/>
      <c r="M495" s="260"/>
      <c r="N495" s="261"/>
      <c r="O495" s="261"/>
      <c r="P495" s="261"/>
      <c r="Q495" s="261"/>
      <c r="R495" s="261"/>
      <c r="S495" s="261"/>
      <c r="T495" s="26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3" t="s">
        <v>189</v>
      </c>
      <c r="AU495" s="263" t="s">
        <v>86</v>
      </c>
      <c r="AV495" s="14" t="s">
        <v>84</v>
      </c>
      <c r="AW495" s="14" t="s">
        <v>33</v>
      </c>
      <c r="AX495" s="14" t="s">
        <v>78</v>
      </c>
      <c r="AY495" s="263" t="s">
        <v>181</v>
      </c>
    </row>
    <row r="496" s="13" customFormat="1">
      <c r="A496" s="13"/>
      <c r="B496" s="242"/>
      <c r="C496" s="243"/>
      <c r="D496" s="244" t="s">
        <v>189</v>
      </c>
      <c r="E496" s="245" t="s">
        <v>1</v>
      </c>
      <c r="F496" s="246" t="s">
        <v>2164</v>
      </c>
      <c r="G496" s="243"/>
      <c r="H496" s="247">
        <v>1.4350000000000001</v>
      </c>
      <c r="I496" s="248"/>
      <c r="J496" s="243"/>
      <c r="K496" s="243"/>
      <c r="L496" s="249"/>
      <c r="M496" s="250"/>
      <c r="N496" s="251"/>
      <c r="O496" s="251"/>
      <c r="P496" s="251"/>
      <c r="Q496" s="251"/>
      <c r="R496" s="251"/>
      <c r="S496" s="251"/>
      <c r="T496" s="25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3" t="s">
        <v>189</v>
      </c>
      <c r="AU496" s="253" t="s">
        <v>86</v>
      </c>
      <c r="AV496" s="13" t="s">
        <v>86</v>
      </c>
      <c r="AW496" s="13" t="s">
        <v>33</v>
      </c>
      <c r="AX496" s="13" t="s">
        <v>78</v>
      </c>
      <c r="AY496" s="253" t="s">
        <v>181</v>
      </c>
    </row>
    <row r="497" s="15" customFormat="1">
      <c r="A497" s="15"/>
      <c r="B497" s="264"/>
      <c r="C497" s="265"/>
      <c r="D497" s="244" t="s">
        <v>189</v>
      </c>
      <c r="E497" s="266" t="s">
        <v>1</v>
      </c>
      <c r="F497" s="267" t="s">
        <v>206</v>
      </c>
      <c r="G497" s="265"/>
      <c r="H497" s="268">
        <v>5.0640000000000001</v>
      </c>
      <c r="I497" s="269"/>
      <c r="J497" s="265"/>
      <c r="K497" s="265"/>
      <c r="L497" s="270"/>
      <c r="M497" s="271"/>
      <c r="N497" s="272"/>
      <c r="O497" s="272"/>
      <c r="P497" s="272"/>
      <c r="Q497" s="272"/>
      <c r="R497" s="272"/>
      <c r="S497" s="272"/>
      <c r="T497" s="273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4" t="s">
        <v>189</v>
      </c>
      <c r="AU497" s="274" t="s">
        <v>86</v>
      </c>
      <c r="AV497" s="15" t="s">
        <v>187</v>
      </c>
      <c r="AW497" s="15" t="s">
        <v>33</v>
      </c>
      <c r="AX497" s="15" t="s">
        <v>84</v>
      </c>
      <c r="AY497" s="274" t="s">
        <v>181</v>
      </c>
    </row>
    <row r="498" s="2" customFormat="1" ht="37.8" customHeight="1">
      <c r="A498" s="39"/>
      <c r="B498" s="40"/>
      <c r="C498" s="228" t="s">
        <v>628</v>
      </c>
      <c r="D498" s="228" t="s">
        <v>183</v>
      </c>
      <c r="E498" s="229" t="s">
        <v>2200</v>
      </c>
      <c r="F498" s="230" t="s">
        <v>2201</v>
      </c>
      <c r="G498" s="231" t="s">
        <v>186</v>
      </c>
      <c r="H498" s="232">
        <v>45.457000000000001</v>
      </c>
      <c r="I498" s="233"/>
      <c r="J498" s="234">
        <f>ROUND(I498*H498,2)</f>
        <v>0</v>
      </c>
      <c r="K498" s="235"/>
      <c r="L498" s="45"/>
      <c r="M498" s="236" t="s">
        <v>1</v>
      </c>
      <c r="N498" s="237" t="s">
        <v>43</v>
      </c>
      <c r="O498" s="92"/>
      <c r="P498" s="238">
        <f>O498*H498</f>
        <v>0</v>
      </c>
      <c r="Q498" s="238">
        <v>0.01119</v>
      </c>
      <c r="R498" s="238">
        <f>Q498*H498</f>
        <v>0.50866383000000004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187</v>
      </c>
      <c r="AT498" s="240" t="s">
        <v>183</v>
      </c>
      <c r="AU498" s="240" t="s">
        <v>86</v>
      </c>
      <c r="AY498" s="18" t="s">
        <v>181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84</v>
      </c>
      <c r="BK498" s="241">
        <f>ROUND(I498*H498,2)</f>
        <v>0</v>
      </c>
      <c r="BL498" s="18" t="s">
        <v>187</v>
      </c>
      <c r="BM498" s="240" t="s">
        <v>2202</v>
      </c>
    </row>
    <row r="499" s="14" customFormat="1">
      <c r="A499" s="14"/>
      <c r="B499" s="254"/>
      <c r="C499" s="255"/>
      <c r="D499" s="244" t="s">
        <v>189</v>
      </c>
      <c r="E499" s="256" t="s">
        <v>1</v>
      </c>
      <c r="F499" s="257" t="s">
        <v>2165</v>
      </c>
      <c r="G499" s="255"/>
      <c r="H499" s="256" t="s">
        <v>1</v>
      </c>
      <c r="I499" s="258"/>
      <c r="J499" s="255"/>
      <c r="K499" s="255"/>
      <c r="L499" s="259"/>
      <c r="M499" s="260"/>
      <c r="N499" s="261"/>
      <c r="O499" s="261"/>
      <c r="P499" s="261"/>
      <c r="Q499" s="261"/>
      <c r="R499" s="261"/>
      <c r="S499" s="261"/>
      <c r="T499" s="26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3" t="s">
        <v>189</v>
      </c>
      <c r="AU499" s="263" t="s">
        <v>86</v>
      </c>
      <c r="AV499" s="14" t="s">
        <v>84</v>
      </c>
      <c r="AW499" s="14" t="s">
        <v>33</v>
      </c>
      <c r="AX499" s="14" t="s">
        <v>78</v>
      </c>
      <c r="AY499" s="263" t="s">
        <v>181</v>
      </c>
    </row>
    <row r="500" s="13" customFormat="1">
      <c r="A500" s="13"/>
      <c r="B500" s="242"/>
      <c r="C500" s="243"/>
      <c r="D500" s="244" t="s">
        <v>189</v>
      </c>
      <c r="E500" s="245" t="s">
        <v>1</v>
      </c>
      <c r="F500" s="246" t="s">
        <v>2166</v>
      </c>
      <c r="G500" s="243"/>
      <c r="H500" s="247">
        <v>45.457000000000001</v>
      </c>
      <c r="I500" s="248"/>
      <c r="J500" s="243"/>
      <c r="K500" s="243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189</v>
      </c>
      <c r="AU500" s="253" t="s">
        <v>86</v>
      </c>
      <c r="AV500" s="13" t="s">
        <v>86</v>
      </c>
      <c r="AW500" s="13" t="s">
        <v>33</v>
      </c>
      <c r="AX500" s="13" t="s">
        <v>84</v>
      </c>
      <c r="AY500" s="253" t="s">
        <v>181</v>
      </c>
    </row>
    <row r="501" s="2" customFormat="1" ht="16.5" customHeight="1">
      <c r="A501" s="39"/>
      <c r="B501" s="40"/>
      <c r="C501" s="275" t="s">
        <v>633</v>
      </c>
      <c r="D501" s="275" t="s">
        <v>363</v>
      </c>
      <c r="E501" s="276" t="s">
        <v>578</v>
      </c>
      <c r="F501" s="277" t="s">
        <v>579</v>
      </c>
      <c r="G501" s="278" t="s">
        <v>186</v>
      </c>
      <c r="H501" s="279">
        <v>53.414999999999999</v>
      </c>
      <c r="I501" s="280"/>
      <c r="J501" s="281">
        <f>ROUND(I501*H501,2)</f>
        <v>0</v>
      </c>
      <c r="K501" s="282"/>
      <c r="L501" s="283"/>
      <c r="M501" s="284" t="s">
        <v>1</v>
      </c>
      <c r="N501" s="285" t="s">
        <v>43</v>
      </c>
      <c r="O501" s="92"/>
      <c r="P501" s="238">
        <f>O501*H501</f>
        <v>0</v>
      </c>
      <c r="Q501" s="238">
        <v>0.00075000000000000002</v>
      </c>
      <c r="R501" s="238">
        <f>Q501*H501</f>
        <v>0.04006125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228</v>
      </c>
      <c r="AT501" s="240" t="s">
        <v>363</v>
      </c>
      <c r="AU501" s="240" t="s">
        <v>86</v>
      </c>
      <c r="AY501" s="18" t="s">
        <v>181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84</v>
      </c>
      <c r="BK501" s="241">
        <f>ROUND(I501*H501,2)</f>
        <v>0</v>
      </c>
      <c r="BL501" s="18" t="s">
        <v>187</v>
      </c>
      <c r="BM501" s="240" t="s">
        <v>2203</v>
      </c>
    </row>
    <row r="502" s="14" customFormat="1">
      <c r="A502" s="14"/>
      <c r="B502" s="254"/>
      <c r="C502" s="255"/>
      <c r="D502" s="244" t="s">
        <v>189</v>
      </c>
      <c r="E502" s="256" t="s">
        <v>1</v>
      </c>
      <c r="F502" s="257" t="s">
        <v>549</v>
      </c>
      <c r="G502" s="255"/>
      <c r="H502" s="256" t="s">
        <v>1</v>
      </c>
      <c r="I502" s="258"/>
      <c r="J502" s="255"/>
      <c r="K502" s="255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189</v>
      </c>
      <c r="AU502" s="263" t="s">
        <v>86</v>
      </c>
      <c r="AV502" s="14" t="s">
        <v>84</v>
      </c>
      <c r="AW502" s="14" t="s">
        <v>33</v>
      </c>
      <c r="AX502" s="14" t="s">
        <v>78</v>
      </c>
      <c r="AY502" s="263" t="s">
        <v>181</v>
      </c>
    </row>
    <row r="503" s="13" customFormat="1">
      <c r="A503" s="13"/>
      <c r="B503" s="242"/>
      <c r="C503" s="243"/>
      <c r="D503" s="244" t="s">
        <v>189</v>
      </c>
      <c r="E503" s="245" t="s">
        <v>1</v>
      </c>
      <c r="F503" s="246" t="s">
        <v>2204</v>
      </c>
      <c r="G503" s="243"/>
      <c r="H503" s="247">
        <v>0.36799999999999999</v>
      </c>
      <c r="I503" s="248"/>
      <c r="J503" s="243"/>
      <c r="K503" s="243"/>
      <c r="L503" s="249"/>
      <c r="M503" s="250"/>
      <c r="N503" s="251"/>
      <c r="O503" s="251"/>
      <c r="P503" s="251"/>
      <c r="Q503" s="251"/>
      <c r="R503" s="251"/>
      <c r="S503" s="251"/>
      <c r="T503" s="25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3" t="s">
        <v>189</v>
      </c>
      <c r="AU503" s="253" t="s">
        <v>86</v>
      </c>
      <c r="AV503" s="13" t="s">
        <v>86</v>
      </c>
      <c r="AW503" s="13" t="s">
        <v>33</v>
      </c>
      <c r="AX503" s="13" t="s">
        <v>78</v>
      </c>
      <c r="AY503" s="253" t="s">
        <v>181</v>
      </c>
    </row>
    <row r="504" s="14" customFormat="1">
      <c r="A504" s="14"/>
      <c r="B504" s="254"/>
      <c r="C504" s="255"/>
      <c r="D504" s="244" t="s">
        <v>189</v>
      </c>
      <c r="E504" s="256" t="s">
        <v>1</v>
      </c>
      <c r="F504" s="257" t="s">
        <v>2162</v>
      </c>
      <c r="G504" s="255"/>
      <c r="H504" s="256" t="s">
        <v>1</v>
      </c>
      <c r="I504" s="258"/>
      <c r="J504" s="255"/>
      <c r="K504" s="255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189</v>
      </c>
      <c r="AU504" s="263" t="s">
        <v>86</v>
      </c>
      <c r="AV504" s="14" t="s">
        <v>84</v>
      </c>
      <c r="AW504" s="14" t="s">
        <v>33</v>
      </c>
      <c r="AX504" s="14" t="s">
        <v>78</v>
      </c>
      <c r="AY504" s="263" t="s">
        <v>181</v>
      </c>
    </row>
    <row r="505" s="13" customFormat="1">
      <c r="A505" s="13"/>
      <c r="B505" s="242"/>
      <c r="C505" s="243"/>
      <c r="D505" s="244" t="s">
        <v>189</v>
      </c>
      <c r="E505" s="245" t="s">
        <v>1</v>
      </c>
      <c r="F505" s="246" t="s">
        <v>2205</v>
      </c>
      <c r="G505" s="243"/>
      <c r="H505" s="247">
        <v>3.8100000000000001</v>
      </c>
      <c r="I505" s="248"/>
      <c r="J505" s="243"/>
      <c r="K505" s="243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189</v>
      </c>
      <c r="AU505" s="253" t="s">
        <v>86</v>
      </c>
      <c r="AV505" s="13" t="s">
        <v>86</v>
      </c>
      <c r="AW505" s="13" t="s">
        <v>33</v>
      </c>
      <c r="AX505" s="13" t="s">
        <v>78</v>
      </c>
      <c r="AY505" s="253" t="s">
        <v>181</v>
      </c>
    </row>
    <row r="506" s="14" customFormat="1">
      <c r="A506" s="14"/>
      <c r="B506" s="254"/>
      <c r="C506" s="255"/>
      <c r="D506" s="244" t="s">
        <v>189</v>
      </c>
      <c r="E506" s="256" t="s">
        <v>1</v>
      </c>
      <c r="F506" s="257" t="s">
        <v>2158</v>
      </c>
      <c r="G506" s="255"/>
      <c r="H506" s="256" t="s">
        <v>1</v>
      </c>
      <c r="I506" s="258"/>
      <c r="J506" s="255"/>
      <c r="K506" s="255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189</v>
      </c>
      <c r="AU506" s="263" t="s">
        <v>86</v>
      </c>
      <c r="AV506" s="14" t="s">
        <v>84</v>
      </c>
      <c r="AW506" s="14" t="s">
        <v>33</v>
      </c>
      <c r="AX506" s="14" t="s">
        <v>78</v>
      </c>
      <c r="AY506" s="263" t="s">
        <v>181</v>
      </c>
    </row>
    <row r="507" s="13" customFormat="1">
      <c r="A507" s="13"/>
      <c r="B507" s="242"/>
      <c r="C507" s="243"/>
      <c r="D507" s="244" t="s">
        <v>189</v>
      </c>
      <c r="E507" s="245" t="s">
        <v>1</v>
      </c>
      <c r="F507" s="246" t="s">
        <v>2206</v>
      </c>
      <c r="G507" s="243"/>
      <c r="H507" s="247">
        <v>1.5069999999999999</v>
      </c>
      <c r="I507" s="248"/>
      <c r="J507" s="243"/>
      <c r="K507" s="243"/>
      <c r="L507" s="249"/>
      <c r="M507" s="250"/>
      <c r="N507" s="251"/>
      <c r="O507" s="251"/>
      <c r="P507" s="251"/>
      <c r="Q507" s="251"/>
      <c r="R507" s="251"/>
      <c r="S507" s="251"/>
      <c r="T507" s="25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3" t="s">
        <v>189</v>
      </c>
      <c r="AU507" s="253" t="s">
        <v>86</v>
      </c>
      <c r="AV507" s="13" t="s">
        <v>86</v>
      </c>
      <c r="AW507" s="13" t="s">
        <v>33</v>
      </c>
      <c r="AX507" s="13" t="s">
        <v>78</v>
      </c>
      <c r="AY507" s="253" t="s">
        <v>181</v>
      </c>
    </row>
    <row r="508" s="14" customFormat="1">
      <c r="A508" s="14"/>
      <c r="B508" s="254"/>
      <c r="C508" s="255"/>
      <c r="D508" s="244" t="s">
        <v>189</v>
      </c>
      <c r="E508" s="256" t="s">
        <v>1</v>
      </c>
      <c r="F508" s="257" t="s">
        <v>2165</v>
      </c>
      <c r="G508" s="255"/>
      <c r="H508" s="256" t="s">
        <v>1</v>
      </c>
      <c r="I508" s="258"/>
      <c r="J508" s="255"/>
      <c r="K508" s="255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189</v>
      </c>
      <c r="AU508" s="263" t="s">
        <v>86</v>
      </c>
      <c r="AV508" s="14" t="s">
        <v>84</v>
      </c>
      <c r="AW508" s="14" t="s">
        <v>33</v>
      </c>
      <c r="AX508" s="14" t="s">
        <v>78</v>
      </c>
      <c r="AY508" s="263" t="s">
        <v>181</v>
      </c>
    </row>
    <row r="509" s="13" customFormat="1">
      <c r="A509" s="13"/>
      <c r="B509" s="242"/>
      <c r="C509" s="243"/>
      <c r="D509" s="244" t="s">
        <v>189</v>
      </c>
      <c r="E509" s="245" t="s">
        <v>1</v>
      </c>
      <c r="F509" s="246" t="s">
        <v>2207</v>
      </c>
      <c r="G509" s="243"/>
      <c r="H509" s="247">
        <v>47.729999999999997</v>
      </c>
      <c r="I509" s="248"/>
      <c r="J509" s="243"/>
      <c r="K509" s="243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189</v>
      </c>
      <c r="AU509" s="253" t="s">
        <v>86</v>
      </c>
      <c r="AV509" s="13" t="s">
        <v>86</v>
      </c>
      <c r="AW509" s="13" t="s">
        <v>33</v>
      </c>
      <c r="AX509" s="13" t="s">
        <v>78</v>
      </c>
      <c r="AY509" s="253" t="s">
        <v>181</v>
      </c>
    </row>
    <row r="510" s="15" customFormat="1">
      <c r="A510" s="15"/>
      <c r="B510" s="264"/>
      <c r="C510" s="265"/>
      <c r="D510" s="244" t="s">
        <v>189</v>
      </c>
      <c r="E510" s="266" t="s">
        <v>1</v>
      </c>
      <c r="F510" s="267" t="s">
        <v>206</v>
      </c>
      <c r="G510" s="265"/>
      <c r="H510" s="268">
        <v>53.414999999999999</v>
      </c>
      <c r="I510" s="269"/>
      <c r="J510" s="265"/>
      <c r="K510" s="265"/>
      <c r="L510" s="270"/>
      <c r="M510" s="271"/>
      <c r="N510" s="272"/>
      <c r="O510" s="272"/>
      <c r="P510" s="272"/>
      <c r="Q510" s="272"/>
      <c r="R510" s="272"/>
      <c r="S510" s="272"/>
      <c r="T510" s="27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4" t="s">
        <v>189</v>
      </c>
      <c r="AU510" s="274" t="s">
        <v>86</v>
      </c>
      <c r="AV510" s="15" t="s">
        <v>187</v>
      </c>
      <c r="AW510" s="15" t="s">
        <v>33</v>
      </c>
      <c r="AX510" s="15" t="s">
        <v>84</v>
      </c>
      <c r="AY510" s="274" t="s">
        <v>181</v>
      </c>
    </row>
    <row r="511" s="2" customFormat="1" ht="37.8" customHeight="1">
      <c r="A511" s="39"/>
      <c r="B511" s="40"/>
      <c r="C511" s="228" t="s">
        <v>637</v>
      </c>
      <c r="D511" s="228" t="s">
        <v>183</v>
      </c>
      <c r="E511" s="229" t="s">
        <v>2208</v>
      </c>
      <c r="F511" s="230" t="s">
        <v>2209</v>
      </c>
      <c r="G511" s="231" t="s">
        <v>186</v>
      </c>
      <c r="H511" s="232">
        <v>1.7150000000000001</v>
      </c>
      <c r="I511" s="233"/>
      <c r="J511" s="234">
        <f>ROUND(I511*H511,2)</f>
        <v>0</v>
      </c>
      <c r="K511" s="235"/>
      <c r="L511" s="45"/>
      <c r="M511" s="236" t="s">
        <v>1</v>
      </c>
      <c r="N511" s="237" t="s">
        <v>43</v>
      </c>
      <c r="O511" s="92"/>
      <c r="P511" s="238">
        <f>O511*H511</f>
        <v>0</v>
      </c>
      <c r="Q511" s="238">
        <v>0.01119</v>
      </c>
      <c r="R511" s="238">
        <f>Q511*H511</f>
        <v>0.019190850000000002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187</v>
      </c>
      <c r="AT511" s="240" t="s">
        <v>183</v>
      </c>
      <c r="AU511" s="240" t="s">
        <v>86</v>
      </c>
      <c r="AY511" s="18" t="s">
        <v>181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84</v>
      </c>
      <c r="BK511" s="241">
        <f>ROUND(I511*H511,2)</f>
        <v>0</v>
      </c>
      <c r="BL511" s="18" t="s">
        <v>187</v>
      </c>
      <c r="BM511" s="240" t="s">
        <v>2210</v>
      </c>
    </row>
    <row r="512" s="14" customFormat="1">
      <c r="A512" s="14"/>
      <c r="B512" s="254"/>
      <c r="C512" s="255"/>
      <c r="D512" s="244" t="s">
        <v>189</v>
      </c>
      <c r="E512" s="256" t="s">
        <v>1</v>
      </c>
      <c r="F512" s="257" t="s">
        <v>547</v>
      </c>
      <c r="G512" s="255"/>
      <c r="H512" s="256" t="s">
        <v>1</v>
      </c>
      <c r="I512" s="258"/>
      <c r="J512" s="255"/>
      <c r="K512" s="255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189</v>
      </c>
      <c r="AU512" s="263" t="s">
        <v>86</v>
      </c>
      <c r="AV512" s="14" t="s">
        <v>84</v>
      </c>
      <c r="AW512" s="14" t="s">
        <v>33</v>
      </c>
      <c r="AX512" s="14" t="s">
        <v>78</v>
      </c>
      <c r="AY512" s="263" t="s">
        <v>181</v>
      </c>
    </row>
    <row r="513" s="13" customFormat="1">
      <c r="A513" s="13"/>
      <c r="B513" s="242"/>
      <c r="C513" s="243"/>
      <c r="D513" s="244" t="s">
        <v>189</v>
      </c>
      <c r="E513" s="245" t="s">
        <v>1</v>
      </c>
      <c r="F513" s="246" t="s">
        <v>2167</v>
      </c>
      <c r="G513" s="243"/>
      <c r="H513" s="247">
        <v>1.7150000000000001</v>
      </c>
      <c r="I513" s="248"/>
      <c r="J513" s="243"/>
      <c r="K513" s="243"/>
      <c r="L513" s="249"/>
      <c r="M513" s="250"/>
      <c r="N513" s="251"/>
      <c r="O513" s="251"/>
      <c r="P513" s="251"/>
      <c r="Q513" s="251"/>
      <c r="R513" s="251"/>
      <c r="S513" s="251"/>
      <c r="T513" s="25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3" t="s">
        <v>189</v>
      </c>
      <c r="AU513" s="253" t="s">
        <v>86</v>
      </c>
      <c r="AV513" s="13" t="s">
        <v>86</v>
      </c>
      <c r="AW513" s="13" t="s">
        <v>33</v>
      </c>
      <c r="AX513" s="13" t="s">
        <v>84</v>
      </c>
      <c r="AY513" s="253" t="s">
        <v>181</v>
      </c>
    </row>
    <row r="514" s="2" customFormat="1" ht="37.8" customHeight="1">
      <c r="A514" s="39"/>
      <c r="B514" s="40"/>
      <c r="C514" s="228" t="s">
        <v>643</v>
      </c>
      <c r="D514" s="228" t="s">
        <v>183</v>
      </c>
      <c r="E514" s="229" t="s">
        <v>2211</v>
      </c>
      <c r="F514" s="230" t="s">
        <v>2212</v>
      </c>
      <c r="G514" s="231" t="s">
        <v>186</v>
      </c>
      <c r="H514" s="232">
        <v>3.629</v>
      </c>
      <c r="I514" s="233"/>
      <c r="J514" s="234">
        <f>ROUND(I514*H514,2)</f>
        <v>0</v>
      </c>
      <c r="K514" s="235"/>
      <c r="L514" s="45"/>
      <c r="M514" s="236" t="s">
        <v>1</v>
      </c>
      <c r="N514" s="237" t="s">
        <v>43</v>
      </c>
      <c r="O514" s="92"/>
      <c r="P514" s="238">
        <f>O514*H514</f>
        <v>0</v>
      </c>
      <c r="Q514" s="238">
        <v>0.01119</v>
      </c>
      <c r="R514" s="238">
        <f>Q514*H514</f>
        <v>0.04060851</v>
      </c>
      <c r="S514" s="238">
        <v>0</v>
      </c>
      <c r="T514" s="23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0" t="s">
        <v>187</v>
      </c>
      <c r="AT514" s="240" t="s">
        <v>183</v>
      </c>
      <c r="AU514" s="240" t="s">
        <v>86</v>
      </c>
      <c r="AY514" s="18" t="s">
        <v>181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84</v>
      </c>
      <c r="BK514" s="241">
        <f>ROUND(I514*H514,2)</f>
        <v>0</v>
      </c>
      <c r="BL514" s="18" t="s">
        <v>187</v>
      </c>
      <c r="BM514" s="240" t="s">
        <v>2213</v>
      </c>
    </row>
    <row r="515" s="14" customFormat="1">
      <c r="A515" s="14"/>
      <c r="B515" s="254"/>
      <c r="C515" s="255"/>
      <c r="D515" s="244" t="s">
        <v>189</v>
      </c>
      <c r="E515" s="256" t="s">
        <v>1</v>
      </c>
      <c r="F515" s="257" t="s">
        <v>2162</v>
      </c>
      <c r="G515" s="255"/>
      <c r="H515" s="256" t="s">
        <v>1</v>
      </c>
      <c r="I515" s="258"/>
      <c r="J515" s="255"/>
      <c r="K515" s="255"/>
      <c r="L515" s="259"/>
      <c r="M515" s="260"/>
      <c r="N515" s="261"/>
      <c r="O515" s="261"/>
      <c r="P515" s="261"/>
      <c r="Q515" s="261"/>
      <c r="R515" s="261"/>
      <c r="S515" s="261"/>
      <c r="T515" s="26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3" t="s">
        <v>189</v>
      </c>
      <c r="AU515" s="263" t="s">
        <v>86</v>
      </c>
      <c r="AV515" s="14" t="s">
        <v>84</v>
      </c>
      <c r="AW515" s="14" t="s">
        <v>33</v>
      </c>
      <c r="AX515" s="14" t="s">
        <v>78</v>
      </c>
      <c r="AY515" s="263" t="s">
        <v>181</v>
      </c>
    </row>
    <row r="516" s="13" customFormat="1">
      <c r="A516" s="13"/>
      <c r="B516" s="242"/>
      <c r="C516" s="243"/>
      <c r="D516" s="244" t="s">
        <v>189</v>
      </c>
      <c r="E516" s="245" t="s">
        <v>1</v>
      </c>
      <c r="F516" s="246" t="s">
        <v>2163</v>
      </c>
      <c r="G516" s="243"/>
      <c r="H516" s="247">
        <v>3.629</v>
      </c>
      <c r="I516" s="248"/>
      <c r="J516" s="243"/>
      <c r="K516" s="243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189</v>
      </c>
      <c r="AU516" s="253" t="s">
        <v>86</v>
      </c>
      <c r="AV516" s="13" t="s">
        <v>86</v>
      </c>
      <c r="AW516" s="13" t="s">
        <v>33</v>
      </c>
      <c r="AX516" s="13" t="s">
        <v>84</v>
      </c>
      <c r="AY516" s="253" t="s">
        <v>181</v>
      </c>
    </row>
    <row r="517" s="2" customFormat="1" ht="16.5" customHeight="1">
      <c r="A517" s="39"/>
      <c r="B517" s="40"/>
      <c r="C517" s="275" t="s">
        <v>660</v>
      </c>
      <c r="D517" s="275" t="s">
        <v>363</v>
      </c>
      <c r="E517" s="276" t="s">
        <v>2214</v>
      </c>
      <c r="F517" s="277" t="s">
        <v>2215</v>
      </c>
      <c r="G517" s="278" t="s">
        <v>186</v>
      </c>
      <c r="H517" s="279">
        <v>3.8100000000000001</v>
      </c>
      <c r="I517" s="280"/>
      <c r="J517" s="281">
        <f>ROUND(I517*H517,2)</f>
        <v>0</v>
      </c>
      <c r="K517" s="282"/>
      <c r="L517" s="283"/>
      <c r="M517" s="284" t="s">
        <v>1</v>
      </c>
      <c r="N517" s="285" t="s">
        <v>43</v>
      </c>
      <c r="O517" s="92"/>
      <c r="P517" s="238">
        <f>O517*H517</f>
        <v>0</v>
      </c>
      <c r="Q517" s="238">
        <v>0.0015</v>
      </c>
      <c r="R517" s="238">
        <f>Q517*H517</f>
        <v>0.0057150000000000005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228</v>
      </c>
      <c r="AT517" s="240" t="s">
        <v>363</v>
      </c>
      <c r="AU517" s="240" t="s">
        <v>86</v>
      </c>
      <c r="AY517" s="18" t="s">
        <v>181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84</v>
      </c>
      <c r="BK517" s="241">
        <f>ROUND(I517*H517,2)</f>
        <v>0</v>
      </c>
      <c r="BL517" s="18" t="s">
        <v>187</v>
      </c>
      <c r="BM517" s="240" t="s">
        <v>2216</v>
      </c>
    </row>
    <row r="518" s="14" customFormat="1">
      <c r="A518" s="14"/>
      <c r="B518" s="254"/>
      <c r="C518" s="255"/>
      <c r="D518" s="244" t="s">
        <v>189</v>
      </c>
      <c r="E518" s="256" t="s">
        <v>1</v>
      </c>
      <c r="F518" s="257" t="s">
        <v>2162</v>
      </c>
      <c r="G518" s="255"/>
      <c r="H518" s="256" t="s">
        <v>1</v>
      </c>
      <c r="I518" s="258"/>
      <c r="J518" s="255"/>
      <c r="K518" s="255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189</v>
      </c>
      <c r="AU518" s="263" t="s">
        <v>86</v>
      </c>
      <c r="AV518" s="14" t="s">
        <v>84</v>
      </c>
      <c r="AW518" s="14" t="s">
        <v>33</v>
      </c>
      <c r="AX518" s="14" t="s">
        <v>78</v>
      </c>
      <c r="AY518" s="263" t="s">
        <v>181</v>
      </c>
    </row>
    <row r="519" s="13" customFormat="1">
      <c r="A519" s="13"/>
      <c r="B519" s="242"/>
      <c r="C519" s="243"/>
      <c r="D519" s="244" t="s">
        <v>189</v>
      </c>
      <c r="E519" s="245" t="s">
        <v>1</v>
      </c>
      <c r="F519" s="246" t="s">
        <v>2205</v>
      </c>
      <c r="G519" s="243"/>
      <c r="H519" s="247">
        <v>3.8100000000000001</v>
      </c>
      <c r="I519" s="248"/>
      <c r="J519" s="243"/>
      <c r="K519" s="243"/>
      <c r="L519" s="249"/>
      <c r="M519" s="250"/>
      <c r="N519" s="251"/>
      <c r="O519" s="251"/>
      <c r="P519" s="251"/>
      <c r="Q519" s="251"/>
      <c r="R519" s="251"/>
      <c r="S519" s="251"/>
      <c r="T519" s="25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3" t="s">
        <v>189</v>
      </c>
      <c r="AU519" s="253" t="s">
        <v>86</v>
      </c>
      <c r="AV519" s="13" t="s">
        <v>86</v>
      </c>
      <c r="AW519" s="13" t="s">
        <v>33</v>
      </c>
      <c r="AX519" s="13" t="s">
        <v>84</v>
      </c>
      <c r="AY519" s="253" t="s">
        <v>181</v>
      </c>
    </row>
    <row r="520" s="2" customFormat="1" ht="16.5" customHeight="1">
      <c r="A520" s="39"/>
      <c r="B520" s="40"/>
      <c r="C520" s="275" t="s">
        <v>676</v>
      </c>
      <c r="D520" s="275" t="s">
        <v>363</v>
      </c>
      <c r="E520" s="276" t="s">
        <v>2217</v>
      </c>
      <c r="F520" s="277" t="s">
        <v>2218</v>
      </c>
      <c r="G520" s="278" t="s">
        <v>186</v>
      </c>
      <c r="H520" s="279">
        <v>1.8009999999999999</v>
      </c>
      <c r="I520" s="280"/>
      <c r="J520" s="281">
        <f>ROUND(I520*H520,2)</f>
        <v>0</v>
      </c>
      <c r="K520" s="282"/>
      <c r="L520" s="283"/>
      <c r="M520" s="284" t="s">
        <v>1</v>
      </c>
      <c r="N520" s="285" t="s">
        <v>43</v>
      </c>
      <c r="O520" s="92"/>
      <c r="P520" s="238">
        <f>O520*H520</f>
        <v>0</v>
      </c>
      <c r="Q520" s="238">
        <v>0.0018</v>
      </c>
      <c r="R520" s="238">
        <f>Q520*H520</f>
        <v>0.0032418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228</v>
      </c>
      <c r="AT520" s="240" t="s">
        <v>363</v>
      </c>
      <c r="AU520" s="240" t="s">
        <v>86</v>
      </c>
      <c r="AY520" s="18" t="s">
        <v>181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84</v>
      </c>
      <c r="BK520" s="241">
        <f>ROUND(I520*H520,2)</f>
        <v>0</v>
      </c>
      <c r="BL520" s="18" t="s">
        <v>187</v>
      </c>
      <c r="BM520" s="240" t="s">
        <v>2219</v>
      </c>
    </row>
    <row r="521" s="14" customFormat="1">
      <c r="A521" s="14"/>
      <c r="B521" s="254"/>
      <c r="C521" s="255"/>
      <c r="D521" s="244" t="s">
        <v>189</v>
      </c>
      <c r="E521" s="256" t="s">
        <v>1</v>
      </c>
      <c r="F521" s="257" t="s">
        <v>547</v>
      </c>
      <c r="G521" s="255"/>
      <c r="H521" s="256" t="s">
        <v>1</v>
      </c>
      <c r="I521" s="258"/>
      <c r="J521" s="255"/>
      <c r="K521" s="255"/>
      <c r="L521" s="259"/>
      <c r="M521" s="260"/>
      <c r="N521" s="261"/>
      <c r="O521" s="261"/>
      <c r="P521" s="261"/>
      <c r="Q521" s="261"/>
      <c r="R521" s="261"/>
      <c r="S521" s="261"/>
      <c r="T521" s="26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3" t="s">
        <v>189</v>
      </c>
      <c r="AU521" s="263" t="s">
        <v>86</v>
      </c>
      <c r="AV521" s="14" t="s">
        <v>84</v>
      </c>
      <c r="AW521" s="14" t="s">
        <v>33</v>
      </c>
      <c r="AX521" s="14" t="s">
        <v>78</v>
      </c>
      <c r="AY521" s="263" t="s">
        <v>181</v>
      </c>
    </row>
    <row r="522" s="13" customFormat="1">
      <c r="A522" s="13"/>
      <c r="B522" s="242"/>
      <c r="C522" s="243"/>
      <c r="D522" s="244" t="s">
        <v>189</v>
      </c>
      <c r="E522" s="245" t="s">
        <v>1</v>
      </c>
      <c r="F522" s="246" t="s">
        <v>2220</v>
      </c>
      <c r="G522" s="243"/>
      <c r="H522" s="247">
        <v>1.8009999999999999</v>
      </c>
      <c r="I522" s="248"/>
      <c r="J522" s="243"/>
      <c r="K522" s="243"/>
      <c r="L522" s="249"/>
      <c r="M522" s="250"/>
      <c r="N522" s="251"/>
      <c r="O522" s="251"/>
      <c r="P522" s="251"/>
      <c r="Q522" s="251"/>
      <c r="R522" s="251"/>
      <c r="S522" s="251"/>
      <c r="T522" s="25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3" t="s">
        <v>189</v>
      </c>
      <c r="AU522" s="253" t="s">
        <v>86</v>
      </c>
      <c r="AV522" s="13" t="s">
        <v>86</v>
      </c>
      <c r="AW522" s="13" t="s">
        <v>33</v>
      </c>
      <c r="AX522" s="13" t="s">
        <v>84</v>
      </c>
      <c r="AY522" s="253" t="s">
        <v>181</v>
      </c>
    </row>
    <row r="523" s="2" customFormat="1" ht="37.8" customHeight="1">
      <c r="A523" s="39"/>
      <c r="B523" s="40"/>
      <c r="C523" s="228" t="s">
        <v>684</v>
      </c>
      <c r="D523" s="228" t="s">
        <v>183</v>
      </c>
      <c r="E523" s="229" t="s">
        <v>582</v>
      </c>
      <c r="F523" s="230" t="s">
        <v>583</v>
      </c>
      <c r="G523" s="231" t="s">
        <v>186</v>
      </c>
      <c r="H523" s="232">
        <v>1.7150000000000001</v>
      </c>
      <c r="I523" s="233"/>
      <c r="J523" s="234">
        <f>ROUND(I523*H523,2)</f>
        <v>0</v>
      </c>
      <c r="K523" s="235"/>
      <c r="L523" s="45"/>
      <c r="M523" s="236" t="s">
        <v>1</v>
      </c>
      <c r="N523" s="237" t="s">
        <v>43</v>
      </c>
      <c r="O523" s="92"/>
      <c r="P523" s="238">
        <f>O523*H523</f>
        <v>0</v>
      </c>
      <c r="Q523" s="238">
        <v>0.01119</v>
      </c>
      <c r="R523" s="238">
        <f>Q523*H523</f>
        <v>0.019190850000000002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187</v>
      </c>
      <c r="AT523" s="240" t="s">
        <v>183</v>
      </c>
      <c r="AU523" s="240" t="s">
        <v>86</v>
      </c>
      <c r="AY523" s="18" t="s">
        <v>181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84</v>
      </c>
      <c r="BK523" s="241">
        <f>ROUND(I523*H523,2)</f>
        <v>0</v>
      </c>
      <c r="BL523" s="18" t="s">
        <v>187</v>
      </c>
      <c r="BM523" s="240" t="s">
        <v>2221</v>
      </c>
    </row>
    <row r="524" s="14" customFormat="1">
      <c r="A524" s="14"/>
      <c r="B524" s="254"/>
      <c r="C524" s="255"/>
      <c r="D524" s="244" t="s">
        <v>189</v>
      </c>
      <c r="E524" s="256" t="s">
        <v>1</v>
      </c>
      <c r="F524" s="257" t="s">
        <v>547</v>
      </c>
      <c r="G524" s="255"/>
      <c r="H524" s="256" t="s">
        <v>1</v>
      </c>
      <c r="I524" s="258"/>
      <c r="J524" s="255"/>
      <c r="K524" s="255"/>
      <c r="L524" s="259"/>
      <c r="M524" s="260"/>
      <c r="N524" s="261"/>
      <c r="O524" s="261"/>
      <c r="P524" s="261"/>
      <c r="Q524" s="261"/>
      <c r="R524" s="261"/>
      <c r="S524" s="261"/>
      <c r="T524" s="26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3" t="s">
        <v>189</v>
      </c>
      <c r="AU524" s="263" t="s">
        <v>86</v>
      </c>
      <c r="AV524" s="14" t="s">
        <v>84</v>
      </c>
      <c r="AW524" s="14" t="s">
        <v>33</v>
      </c>
      <c r="AX524" s="14" t="s">
        <v>78</v>
      </c>
      <c r="AY524" s="263" t="s">
        <v>181</v>
      </c>
    </row>
    <row r="525" s="13" customFormat="1">
      <c r="A525" s="13"/>
      <c r="B525" s="242"/>
      <c r="C525" s="243"/>
      <c r="D525" s="244" t="s">
        <v>189</v>
      </c>
      <c r="E525" s="245" t="s">
        <v>1</v>
      </c>
      <c r="F525" s="246" t="s">
        <v>2167</v>
      </c>
      <c r="G525" s="243"/>
      <c r="H525" s="247">
        <v>1.7150000000000001</v>
      </c>
      <c r="I525" s="248"/>
      <c r="J525" s="243"/>
      <c r="K525" s="243"/>
      <c r="L525" s="249"/>
      <c r="M525" s="250"/>
      <c r="N525" s="251"/>
      <c r="O525" s="251"/>
      <c r="P525" s="251"/>
      <c r="Q525" s="251"/>
      <c r="R525" s="251"/>
      <c r="S525" s="251"/>
      <c r="T525" s="25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3" t="s">
        <v>189</v>
      </c>
      <c r="AU525" s="253" t="s">
        <v>86</v>
      </c>
      <c r="AV525" s="13" t="s">
        <v>86</v>
      </c>
      <c r="AW525" s="13" t="s">
        <v>33</v>
      </c>
      <c r="AX525" s="13" t="s">
        <v>84</v>
      </c>
      <c r="AY525" s="253" t="s">
        <v>181</v>
      </c>
    </row>
    <row r="526" s="2" customFormat="1" ht="16.5" customHeight="1">
      <c r="A526" s="39"/>
      <c r="B526" s="40"/>
      <c r="C526" s="275" t="s">
        <v>689</v>
      </c>
      <c r="D526" s="275" t="s">
        <v>363</v>
      </c>
      <c r="E526" s="276" t="s">
        <v>585</v>
      </c>
      <c r="F526" s="277" t="s">
        <v>586</v>
      </c>
      <c r="G526" s="278" t="s">
        <v>186</v>
      </c>
      <c r="H526" s="279">
        <v>1.8009999999999999</v>
      </c>
      <c r="I526" s="280"/>
      <c r="J526" s="281">
        <f>ROUND(I526*H526,2)</f>
        <v>0</v>
      </c>
      <c r="K526" s="282"/>
      <c r="L526" s="283"/>
      <c r="M526" s="284" t="s">
        <v>1</v>
      </c>
      <c r="N526" s="285" t="s">
        <v>43</v>
      </c>
      <c r="O526" s="92"/>
      <c r="P526" s="238">
        <f>O526*H526</f>
        <v>0</v>
      </c>
      <c r="Q526" s="238">
        <v>0.0020999999999999999</v>
      </c>
      <c r="R526" s="238">
        <f>Q526*H526</f>
        <v>0.0037820999999999996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228</v>
      </c>
      <c r="AT526" s="240" t="s">
        <v>363</v>
      </c>
      <c r="AU526" s="240" t="s">
        <v>86</v>
      </c>
      <c r="AY526" s="18" t="s">
        <v>181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84</v>
      </c>
      <c r="BK526" s="241">
        <f>ROUND(I526*H526,2)</f>
        <v>0</v>
      </c>
      <c r="BL526" s="18" t="s">
        <v>187</v>
      </c>
      <c r="BM526" s="240" t="s">
        <v>2222</v>
      </c>
    </row>
    <row r="527" s="13" customFormat="1">
      <c r="A527" s="13"/>
      <c r="B527" s="242"/>
      <c r="C527" s="243"/>
      <c r="D527" s="244" t="s">
        <v>189</v>
      </c>
      <c r="E527" s="245" t="s">
        <v>1</v>
      </c>
      <c r="F527" s="246" t="s">
        <v>2223</v>
      </c>
      <c r="G527" s="243"/>
      <c r="H527" s="247">
        <v>1.8009999999999999</v>
      </c>
      <c r="I527" s="248"/>
      <c r="J527" s="243"/>
      <c r="K527" s="243"/>
      <c r="L527" s="249"/>
      <c r="M527" s="250"/>
      <c r="N527" s="251"/>
      <c r="O527" s="251"/>
      <c r="P527" s="251"/>
      <c r="Q527" s="251"/>
      <c r="R527" s="251"/>
      <c r="S527" s="251"/>
      <c r="T527" s="25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3" t="s">
        <v>189</v>
      </c>
      <c r="AU527" s="253" t="s">
        <v>86</v>
      </c>
      <c r="AV527" s="13" t="s">
        <v>86</v>
      </c>
      <c r="AW527" s="13" t="s">
        <v>33</v>
      </c>
      <c r="AX527" s="13" t="s">
        <v>84</v>
      </c>
      <c r="AY527" s="253" t="s">
        <v>181</v>
      </c>
    </row>
    <row r="528" s="2" customFormat="1" ht="24.15" customHeight="1">
      <c r="A528" s="39"/>
      <c r="B528" s="40"/>
      <c r="C528" s="228" t="s">
        <v>693</v>
      </c>
      <c r="D528" s="228" t="s">
        <v>183</v>
      </c>
      <c r="E528" s="229" t="s">
        <v>599</v>
      </c>
      <c r="F528" s="230" t="s">
        <v>600</v>
      </c>
      <c r="G528" s="231" t="s">
        <v>186</v>
      </c>
      <c r="H528" s="232">
        <v>92.766000000000005</v>
      </c>
      <c r="I528" s="233"/>
      <c r="J528" s="234">
        <f>ROUND(I528*H528,2)</f>
        <v>0</v>
      </c>
      <c r="K528" s="235"/>
      <c r="L528" s="45"/>
      <c r="M528" s="236" t="s">
        <v>1</v>
      </c>
      <c r="N528" s="237" t="s">
        <v>43</v>
      </c>
      <c r="O528" s="92"/>
      <c r="P528" s="238">
        <f>O528*H528</f>
        <v>0</v>
      </c>
      <c r="Q528" s="238">
        <v>0.01184</v>
      </c>
      <c r="R528" s="238">
        <f>Q528*H528</f>
        <v>1.09834944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187</v>
      </c>
      <c r="AT528" s="240" t="s">
        <v>183</v>
      </c>
      <c r="AU528" s="240" t="s">
        <v>86</v>
      </c>
      <c r="AY528" s="18" t="s">
        <v>181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84</v>
      </c>
      <c r="BK528" s="241">
        <f>ROUND(I528*H528,2)</f>
        <v>0</v>
      </c>
      <c r="BL528" s="18" t="s">
        <v>187</v>
      </c>
      <c r="BM528" s="240" t="s">
        <v>2224</v>
      </c>
    </row>
    <row r="529" s="14" customFormat="1">
      <c r="A529" s="14"/>
      <c r="B529" s="254"/>
      <c r="C529" s="255"/>
      <c r="D529" s="244" t="s">
        <v>189</v>
      </c>
      <c r="E529" s="256" t="s">
        <v>1</v>
      </c>
      <c r="F529" s="257" t="s">
        <v>602</v>
      </c>
      <c r="G529" s="255"/>
      <c r="H529" s="256" t="s">
        <v>1</v>
      </c>
      <c r="I529" s="258"/>
      <c r="J529" s="255"/>
      <c r="K529" s="255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189</v>
      </c>
      <c r="AU529" s="263" t="s">
        <v>86</v>
      </c>
      <c r="AV529" s="14" t="s">
        <v>84</v>
      </c>
      <c r="AW529" s="14" t="s">
        <v>33</v>
      </c>
      <c r="AX529" s="14" t="s">
        <v>78</v>
      </c>
      <c r="AY529" s="263" t="s">
        <v>181</v>
      </c>
    </row>
    <row r="530" s="14" customFormat="1">
      <c r="A530" s="14"/>
      <c r="B530" s="254"/>
      <c r="C530" s="255"/>
      <c r="D530" s="244" t="s">
        <v>189</v>
      </c>
      <c r="E530" s="256" t="s">
        <v>1</v>
      </c>
      <c r="F530" s="257" t="s">
        <v>603</v>
      </c>
      <c r="G530" s="255"/>
      <c r="H530" s="256" t="s">
        <v>1</v>
      </c>
      <c r="I530" s="258"/>
      <c r="J530" s="255"/>
      <c r="K530" s="255"/>
      <c r="L530" s="259"/>
      <c r="M530" s="260"/>
      <c r="N530" s="261"/>
      <c r="O530" s="261"/>
      <c r="P530" s="261"/>
      <c r="Q530" s="261"/>
      <c r="R530" s="261"/>
      <c r="S530" s="261"/>
      <c r="T530" s="26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3" t="s">
        <v>189</v>
      </c>
      <c r="AU530" s="263" t="s">
        <v>86</v>
      </c>
      <c r="AV530" s="14" t="s">
        <v>84</v>
      </c>
      <c r="AW530" s="14" t="s">
        <v>33</v>
      </c>
      <c r="AX530" s="14" t="s">
        <v>78</v>
      </c>
      <c r="AY530" s="263" t="s">
        <v>181</v>
      </c>
    </row>
    <row r="531" s="14" customFormat="1">
      <c r="A531" s="14"/>
      <c r="B531" s="254"/>
      <c r="C531" s="255"/>
      <c r="D531" s="244" t="s">
        <v>189</v>
      </c>
      <c r="E531" s="256" t="s">
        <v>1</v>
      </c>
      <c r="F531" s="257" t="s">
        <v>604</v>
      </c>
      <c r="G531" s="255"/>
      <c r="H531" s="256" t="s">
        <v>1</v>
      </c>
      <c r="I531" s="258"/>
      <c r="J531" s="255"/>
      <c r="K531" s="255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189</v>
      </c>
      <c r="AU531" s="263" t="s">
        <v>86</v>
      </c>
      <c r="AV531" s="14" t="s">
        <v>84</v>
      </c>
      <c r="AW531" s="14" t="s">
        <v>33</v>
      </c>
      <c r="AX531" s="14" t="s">
        <v>78</v>
      </c>
      <c r="AY531" s="263" t="s">
        <v>181</v>
      </c>
    </row>
    <row r="532" s="14" customFormat="1">
      <c r="A532" s="14"/>
      <c r="B532" s="254"/>
      <c r="C532" s="255"/>
      <c r="D532" s="244" t="s">
        <v>189</v>
      </c>
      <c r="E532" s="256" t="s">
        <v>1</v>
      </c>
      <c r="F532" s="257" t="s">
        <v>543</v>
      </c>
      <c r="G532" s="255"/>
      <c r="H532" s="256" t="s">
        <v>1</v>
      </c>
      <c r="I532" s="258"/>
      <c r="J532" s="255"/>
      <c r="K532" s="255"/>
      <c r="L532" s="259"/>
      <c r="M532" s="260"/>
      <c r="N532" s="261"/>
      <c r="O532" s="261"/>
      <c r="P532" s="261"/>
      <c r="Q532" s="261"/>
      <c r="R532" s="261"/>
      <c r="S532" s="261"/>
      <c r="T532" s="26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3" t="s">
        <v>189</v>
      </c>
      <c r="AU532" s="263" t="s">
        <v>86</v>
      </c>
      <c r="AV532" s="14" t="s">
        <v>84</v>
      </c>
      <c r="AW532" s="14" t="s">
        <v>33</v>
      </c>
      <c r="AX532" s="14" t="s">
        <v>78</v>
      </c>
      <c r="AY532" s="263" t="s">
        <v>181</v>
      </c>
    </row>
    <row r="533" s="13" customFormat="1">
      <c r="A533" s="13"/>
      <c r="B533" s="242"/>
      <c r="C533" s="243"/>
      <c r="D533" s="244" t="s">
        <v>189</v>
      </c>
      <c r="E533" s="245" t="s">
        <v>1</v>
      </c>
      <c r="F533" s="246" t="s">
        <v>2168</v>
      </c>
      <c r="G533" s="243"/>
      <c r="H533" s="247">
        <v>23.486999999999998</v>
      </c>
      <c r="I533" s="248"/>
      <c r="J533" s="243"/>
      <c r="K533" s="243"/>
      <c r="L533" s="249"/>
      <c r="M533" s="250"/>
      <c r="N533" s="251"/>
      <c r="O533" s="251"/>
      <c r="P533" s="251"/>
      <c r="Q533" s="251"/>
      <c r="R533" s="251"/>
      <c r="S533" s="251"/>
      <c r="T533" s="25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3" t="s">
        <v>189</v>
      </c>
      <c r="AU533" s="253" t="s">
        <v>86</v>
      </c>
      <c r="AV533" s="13" t="s">
        <v>86</v>
      </c>
      <c r="AW533" s="13" t="s">
        <v>33</v>
      </c>
      <c r="AX533" s="13" t="s">
        <v>78</v>
      </c>
      <c r="AY533" s="253" t="s">
        <v>181</v>
      </c>
    </row>
    <row r="534" s="13" customFormat="1">
      <c r="A534" s="13"/>
      <c r="B534" s="242"/>
      <c r="C534" s="243"/>
      <c r="D534" s="244" t="s">
        <v>189</v>
      </c>
      <c r="E534" s="245" t="s">
        <v>1</v>
      </c>
      <c r="F534" s="246" t="s">
        <v>2169</v>
      </c>
      <c r="G534" s="243"/>
      <c r="H534" s="247">
        <v>21.172000000000001</v>
      </c>
      <c r="I534" s="248"/>
      <c r="J534" s="243"/>
      <c r="K534" s="243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189</v>
      </c>
      <c r="AU534" s="253" t="s">
        <v>86</v>
      </c>
      <c r="AV534" s="13" t="s">
        <v>86</v>
      </c>
      <c r="AW534" s="13" t="s">
        <v>33</v>
      </c>
      <c r="AX534" s="13" t="s">
        <v>78</v>
      </c>
      <c r="AY534" s="253" t="s">
        <v>181</v>
      </c>
    </row>
    <row r="535" s="13" customFormat="1">
      <c r="A535" s="13"/>
      <c r="B535" s="242"/>
      <c r="C535" s="243"/>
      <c r="D535" s="244" t="s">
        <v>189</v>
      </c>
      <c r="E535" s="245" t="s">
        <v>1</v>
      </c>
      <c r="F535" s="246" t="s">
        <v>2170</v>
      </c>
      <c r="G535" s="243"/>
      <c r="H535" s="247">
        <v>14.233000000000001</v>
      </c>
      <c r="I535" s="248"/>
      <c r="J535" s="243"/>
      <c r="K535" s="243"/>
      <c r="L535" s="249"/>
      <c r="M535" s="250"/>
      <c r="N535" s="251"/>
      <c r="O535" s="251"/>
      <c r="P535" s="251"/>
      <c r="Q535" s="251"/>
      <c r="R535" s="251"/>
      <c r="S535" s="251"/>
      <c r="T535" s="25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3" t="s">
        <v>189</v>
      </c>
      <c r="AU535" s="253" t="s">
        <v>86</v>
      </c>
      <c r="AV535" s="13" t="s">
        <v>86</v>
      </c>
      <c r="AW535" s="13" t="s">
        <v>33</v>
      </c>
      <c r="AX535" s="13" t="s">
        <v>78</v>
      </c>
      <c r="AY535" s="253" t="s">
        <v>181</v>
      </c>
    </row>
    <row r="536" s="13" customFormat="1">
      <c r="A536" s="13"/>
      <c r="B536" s="242"/>
      <c r="C536" s="243"/>
      <c r="D536" s="244" t="s">
        <v>189</v>
      </c>
      <c r="E536" s="245" t="s">
        <v>1</v>
      </c>
      <c r="F536" s="246" t="s">
        <v>2171</v>
      </c>
      <c r="G536" s="243"/>
      <c r="H536" s="247">
        <v>33.874000000000002</v>
      </c>
      <c r="I536" s="248"/>
      <c r="J536" s="243"/>
      <c r="K536" s="243"/>
      <c r="L536" s="249"/>
      <c r="M536" s="250"/>
      <c r="N536" s="251"/>
      <c r="O536" s="251"/>
      <c r="P536" s="251"/>
      <c r="Q536" s="251"/>
      <c r="R536" s="251"/>
      <c r="S536" s="251"/>
      <c r="T536" s="25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3" t="s">
        <v>189</v>
      </c>
      <c r="AU536" s="253" t="s">
        <v>86</v>
      </c>
      <c r="AV536" s="13" t="s">
        <v>86</v>
      </c>
      <c r="AW536" s="13" t="s">
        <v>33</v>
      </c>
      <c r="AX536" s="13" t="s">
        <v>78</v>
      </c>
      <c r="AY536" s="253" t="s">
        <v>181</v>
      </c>
    </row>
    <row r="537" s="15" customFormat="1">
      <c r="A537" s="15"/>
      <c r="B537" s="264"/>
      <c r="C537" s="265"/>
      <c r="D537" s="244" t="s">
        <v>189</v>
      </c>
      <c r="E537" s="266" t="s">
        <v>1</v>
      </c>
      <c r="F537" s="267" t="s">
        <v>206</v>
      </c>
      <c r="G537" s="265"/>
      <c r="H537" s="268">
        <v>92.766000000000005</v>
      </c>
      <c r="I537" s="269"/>
      <c r="J537" s="265"/>
      <c r="K537" s="265"/>
      <c r="L537" s="270"/>
      <c r="M537" s="271"/>
      <c r="N537" s="272"/>
      <c r="O537" s="272"/>
      <c r="P537" s="272"/>
      <c r="Q537" s="272"/>
      <c r="R537" s="272"/>
      <c r="S537" s="272"/>
      <c r="T537" s="273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4" t="s">
        <v>189</v>
      </c>
      <c r="AU537" s="274" t="s">
        <v>86</v>
      </c>
      <c r="AV537" s="15" t="s">
        <v>187</v>
      </c>
      <c r="AW537" s="15" t="s">
        <v>33</v>
      </c>
      <c r="AX537" s="15" t="s">
        <v>84</v>
      </c>
      <c r="AY537" s="274" t="s">
        <v>181</v>
      </c>
    </row>
    <row r="538" s="2" customFormat="1" ht="16.5" customHeight="1">
      <c r="A538" s="39"/>
      <c r="B538" s="40"/>
      <c r="C538" s="275" t="s">
        <v>697</v>
      </c>
      <c r="D538" s="275" t="s">
        <v>363</v>
      </c>
      <c r="E538" s="276" t="s">
        <v>606</v>
      </c>
      <c r="F538" s="277" t="s">
        <v>607</v>
      </c>
      <c r="G538" s="278" t="s">
        <v>186</v>
      </c>
      <c r="H538" s="279">
        <v>97.403999999999996</v>
      </c>
      <c r="I538" s="280"/>
      <c r="J538" s="281">
        <f>ROUND(I538*H538,2)</f>
        <v>0</v>
      </c>
      <c r="K538" s="282"/>
      <c r="L538" s="283"/>
      <c r="M538" s="284" t="s">
        <v>1</v>
      </c>
      <c r="N538" s="285" t="s">
        <v>43</v>
      </c>
      <c r="O538" s="92"/>
      <c r="P538" s="238">
        <f>O538*H538</f>
        <v>0</v>
      </c>
      <c r="Q538" s="238">
        <v>0.019</v>
      </c>
      <c r="R538" s="238">
        <f>Q538*H538</f>
        <v>1.850676</v>
      </c>
      <c r="S538" s="238">
        <v>0</v>
      </c>
      <c r="T538" s="23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0" t="s">
        <v>228</v>
      </c>
      <c r="AT538" s="240" t="s">
        <v>363</v>
      </c>
      <c r="AU538" s="240" t="s">
        <v>86</v>
      </c>
      <c r="AY538" s="18" t="s">
        <v>181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8" t="s">
        <v>84</v>
      </c>
      <c r="BK538" s="241">
        <f>ROUND(I538*H538,2)</f>
        <v>0</v>
      </c>
      <c r="BL538" s="18" t="s">
        <v>187</v>
      </c>
      <c r="BM538" s="240" t="s">
        <v>2225</v>
      </c>
    </row>
    <row r="539" s="13" customFormat="1">
      <c r="A539" s="13"/>
      <c r="B539" s="242"/>
      <c r="C539" s="243"/>
      <c r="D539" s="244" t="s">
        <v>189</v>
      </c>
      <c r="E539" s="245" t="s">
        <v>1</v>
      </c>
      <c r="F539" s="246" t="s">
        <v>2226</v>
      </c>
      <c r="G539" s="243"/>
      <c r="H539" s="247">
        <v>97.403999999999996</v>
      </c>
      <c r="I539" s="248"/>
      <c r="J539" s="243"/>
      <c r="K539" s="243"/>
      <c r="L539" s="249"/>
      <c r="M539" s="250"/>
      <c r="N539" s="251"/>
      <c r="O539" s="251"/>
      <c r="P539" s="251"/>
      <c r="Q539" s="251"/>
      <c r="R539" s="251"/>
      <c r="S539" s="251"/>
      <c r="T539" s="25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3" t="s">
        <v>189</v>
      </c>
      <c r="AU539" s="253" t="s">
        <v>86</v>
      </c>
      <c r="AV539" s="13" t="s">
        <v>86</v>
      </c>
      <c r="AW539" s="13" t="s">
        <v>33</v>
      </c>
      <c r="AX539" s="13" t="s">
        <v>84</v>
      </c>
      <c r="AY539" s="253" t="s">
        <v>181</v>
      </c>
    </row>
    <row r="540" s="2" customFormat="1" ht="16.5" customHeight="1">
      <c r="A540" s="39"/>
      <c r="B540" s="40"/>
      <c r="C540" s="275" t="s">
        <v>710</v>
      </c>
      <c r="D540" s="275" t="s">
        <v>363</v>
      </c>
      <c r="E540" s="276" t="s">
        <v>611</v>
      </c>
      <c r="F540" s="277" t="s">
        <v>612</v>
      </c>
      <c r="G540" s="278" t="s">
        <v>186</v>
      </c>
      <c r="H540" s="279">
        <v>97.403999999999996</v>
      </c>
      <c r="I540" s="280"/>
      <c r="J540" s="281">
        <f>ROUND(I540*H540,2)</f>
        <v>0</v>
      </c>
      <c r="K540" s="282"/>
      <c r="L540" s="283"/>
      <c r="M540" s="284" t="s">
        <v>1</v>
      </c>
      <c r="N540" s="285" t="s">
        <v>43</v>
      </c>
      <c r="O540" s="92"/>
      <c r="P540" s="238">
        <f>O540*H540</f>
        <v>0</v>
      </c>
      <c r="Q540" s="238">
        <v>0.021999999999999999</v>
      </c>
      <c r="R540" s="238">
        <f>Q540*H540</f>
        <v>2.1428879999999997</v>
      </c>
      <c r="S540" s="238">
        <v>0</v>
      </c>
      <c r="T540" s="23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0" t="s">
        <v>228</v>
      </c>
      <c r="AT540" s="240" t="s">
        <v>363</v>
      </c>
      <c r="AU540" s="240" t="s">
        <v>86</v>
      </c>
      <c r="AY540" s="18" t="s">
        <v>181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84</v>
      </c>
      <c r="BK540" s="241">
        <f>ROUND(I540*H540,2)</f>
        <v>0</v>
      </c>
      <c r="BL540" s="18" t="s">
        <v>187</v>
      </c>
      <c r="BM540" s="240" t="s">
        <v>2227</v>
      </c>
    </row>
    <row r="541" s="13" customFormat="1">
      <c r="A541" s="13"/>
      <c r="B541" s="242"/>
      <c r="C541" s="243"/>
      <c r="D541" s="244" t="s">
        <v>189</v>
      </c>
      <c r="E541" s="245" t="s">
        <v>1</v>
      </c>
      <c r="F541" s="246" t="s">
        <v>2226</v>
      </c>
      <c r="G541" s="243"/>
      <c r="H541" s="247">
        <v>97.403999999999996</v>
      </c>
      <c r="I541" s="248"/>
      <c r="J541" s="243"/>
      <c r="K541" s="243"/>
      <c r="L541" s="249"/>
      <c r="M541" s="250"/>
      <c r="N541" s="251"/>
      <c r="O541" s="251"/>
      <c r="P541" s="251"/>
      <c r="Q541" s="251"/>
      <c r="R541" s="251"/>
      <c r="S541" s="251"/>
      <c r="T541" s="25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3" t="s">
        <v>189</v>
      </c>
      <c r="AU541" s="253" t="s">
        <v>86</v>
      </c>
      <c r="AV541" s="13" t="s">
        <v>86</v>
      </c>
      <c r="AW541" s="13" t="s">
        <v>33</v>
      </c>
      <c r="AX541" s="13" t="s">
        <v>84</v>
      </c>
      <c r="AY541" s="253" t="s">
        <v>181</v>
      </c>
    </row>
    <row r="542" s="2" customFormat="1" ht="24.15" customHeight="1">
      <c r="A542" s="39"/>
      <c r="B542" s="40"/>
      <c r="C542" s="228" t="s">
        <v>714</v>
      </c>
      <c r="D542" s="228" t="s">
        <v>183</v>
      </c>
      <c r="E542" s="229" t="s">
        <v>616</v>
      </c>
      <c r="F542" s="230" t="s">
        <v>617</v>
      </c>
      <c r="G542" s="231" t="s">
        <v>186</v>
      </c>
      <c r="H542" s="232">
        <v>92.766000000000005</v>
      </c>
      <c r="I542" s="233"/>
      <c r="J542" s="234">
        <f>ROUND(I542*H542,2)</f>
        <v>0</v>
      </c>
      <c r="K542" s="235"/>
      <c r="L542" s="45"/>
      <c r="M542" s="236" t="s">
        <v>1</v>
      </c>
      <c r="N542" s="237" t="s">
        <v>43</v>
      </c>
      <c r="O542" s="92"/>
      <c r="P542" s="238">
        <f>O542*H542</f>
        <v>0</v>
      </c>
      <c r="Q542" s="238">
        <v>8.0000000000000007E-05</v>
      </c>
      <c r="R542" s="238">
        <f>Q542*H542</f>
        <v>0.0074212800000000015</v>
      </c>
      <c r="S542" s="238">
        <v>0</v>
      </c>
      <c r="T542" s="23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0" t="s">
        <v>187</v>
      </c>
      <c r="AT542" s="240" t="s">
        <v>183</v>
      </c>
      <c r="AU542" s="240" t="s">
        <v>86</v>
      </c>
      <c r="AY542" s="18" t="s">
        <v>181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8" t="s">
        <v>84</v>
      </c>
      <c r="BK542" s="241">
        <f>ROUND(I542*H542,2)</f>
        <v>0</v>
      </c>
      <c r="BL542" s="18" t="s">
        <v>187</v>
      </c>
      <c r="BM542" s="240" t="s">
        <v>2228</v>
      </c>
    </row>
    <row r="543" s="14" customFormat="1">
      <c r="A543" s="14"/>
      <c r="B543" s="254"/>
      <c r="C543" s="255"/>
      <c r="D543" s="244" t="s">
        <v>189</v>
      </c>
      <c r="E543" s="256" t="s">
        <v>1</v>
      </c>
      <c r="F543" s="257" t="s">
        <v>543</v>
      </c>
      <c r="G543" s="255"/>
      <c r="H543" s="256" t="s">
        <v>1</v>
      </c>
      <c r="I543" s="258"/>
      <c r="J543" s="255"/>
      <c r="K543" s="255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189</v>
      </c>
      <c r="AU543" s="263" t="s">
        <v>86</v>
      </c>
      <c r="AV543" s="14" t="s">
        <v>84</v>
      </c>
      <c r="AW543" s="14" t="s">
        <v>33</v>
      </c>
      <c r="AX543" s="14" t="s">
        <v>78</v>
      </c>
      <c r="AY543" s="263" t="s">
        <v>181</v>
      </c>
    </row>
    <row r="544" s="13" customFormat="1">
      <c r="A544" s="13"/>
      <c r="B544" s="242"/>
      <c r="C544" s="243"/>
      <c r="D544" s="244" t="s">
        <v>189</v>
      </c>
      <c r="E544" s="245" t="s">
        <v>1</v>
      </c>
      <c r="F544" s="246" t="s">
        <v>2168</v>
      </c>
      <c r="G544" s="243"/>
      <c r="H544" s="247">
        <v>23.486999999999998</v>
      </c>
      <c r="I544" s="248"/>
      <c r="J544" s="243"/>
      <c r="K544" s="243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189</v>
      </c>
      <c r="AU544" s="253" t="s">
        <v>86</v>
      </c>
      <c r="AV544" s="13" t="s">
        <v>86</v>
      </c>
      <c r="AW544" s="13" t="s">
        <v>33</v>
      </c>
      <c r="AX544" s="13" t="s">
        <v>78</v>
      </c>
      <c r="AY544" s="253" t="s">
        <v>181</v>
      </c>
    </row>
    <row r="545" s="13" customFormat="1">
      <c r="A545" s="13"/>
      <c r="B545" s="242"/>
      <c r="C545" s="243"/>
      <c r="D545" s="244" t="s">
        <v>189</v>
      </c>
      <c r="E545" s="245" t="s">
        <v>1</v>
      </c>
      <c r="F545" s="246" t="s">
        <v>2169</v>
      </c>
      <c r="G545" s="243"/>
      <c r="H545" s="247">
        <v>21.172000000000001</v>
      </c>
      <c r="I545" s="248"/>
      <c r="J545" s="243"/>
      <c r="K545" s="243"/>
      <c r="L545" s="249"/>
      <c r="M545" s="250"/>
      <c r="N545" s="251"/>
      <c r="O545" s="251"/>
      <c r="P545" s="251"/>
      <c r="Q545" s="251"/>
      <c r="R545" s="251"/>
      <c r="S545" s="251"/>
      <c r="T545" s="25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3" t="s">
        <v>189</v>
      </c>
      <c r="AU545" s="253" t="s">
        <v>86</v>
      </c>
      <c r="AV545" s="13" t="s">
        <v>86</v>
      </c>
      <c r="AW545" s="13" t="s">
        <v>33</v>
      </c>
      <c r="AX545" s="13" t="s">
        <v>78</v>
      </c>
      <c r="AY545" s="253" t="s">
        <v>181</v>
      </c>
    </row>
    <row r="546" s="13" customFormat="1">
      <c r="A546" s="13"/>
      <c r="B546" s="242"/>
      <c r="C546" s="243"/>
      <c r="D546" s="244" t="s">
        <v>189</v>
      </c>
      <c r="E546" s="245" t="s">
        <v>1</v>
      </c>
      <c r="F546" s="246" t="s">
        <v>2170</v>
      </c>
      <c r="G546" s="243"/>
      <c r="H546" s="247">
        <v>14.233000000000001</v>
      </c>
      <c r="I546" s="248"/>
      <c r="J546" s="243"/>
      <c r="K546" s="243"/>
      <c r="L546" s="249"/>
      <c r="M546" s="250"/>
      <c r="N546" s="251"/>
      <c r="O546" s="251"/>
      <c r="P546" s="251"/>
      <c r="Q546" s="251"/>
      <c r="R546" s="251"/>
      <c r="S546" s="251"/>
      <c r="T546" s="25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3" t="s">
        <v>189</v>
      </c>
      <c r="AU546" s="253" t="s">
        <v>86</v>
      </c>
      <c r="AV546" s="13" t="s">
        <v>86</v>
      </c>
      <c r="AW546" s="13" t="s">
        <v>33</v>
      </c>
      <c r="AX546" s="13" t="s">
        <v>78</v>
      </c>
      <c r="AY546" s="253" t="s">
        <v>181</v>
      </c>
    </row>
    <row r="547" s="13" customFormat="1">
      <c r="A547" s="13"/>
      <c r="B547" s="242"/>
      <c r="C547" s="243"/>
      <c r="D547" s="244" t="s">
        <v>189</v>
      </c>
      <c r="E547" s="245" t="s">
        <v>1</v>
      </c>
      <c r="F547" s="246" t="s">
        <v>2171</v>
      </c>
      <c r="G547" s="243"/>
      <c r="H547" s="247">
        <v>33.874000000000002</v>
      </c>
      <c r="I547" s="248"/>
      <c r="J547" s="243"/>
      <c r="K547" s="243"/>
      <c r="L547" s="249"/>
      <c r="M547" s="250"/>
      <c r="N547" s="251"/>
      <c r="O547" s="251"/>
      <c r="P547" s="251"/>
      <c r="Q547" s="251"/>
      <c r="R547" s="251"/>
      <c r="S547" s="251"/>
      <c r="T547" s="25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3" t="s">
        <v>189</v>
      </c>
      <c r="AU547" s="253" t="s">
        <v>86</v>
      </c>
      <c r="AV547" s="13" t="s">
        <v>86</v>
      </c>
      <c r="AW547" s="13" t="s">
        <v>33</v>
      </c>
      <c r="AX547" s="13" t="s">
        <v>78</v>
      </c>
      <c r="AY547" s="253" t="s">
        <v>181</v>
      </c>
    </row>
    <row r="548" s="15" customFormat="1">
      <c r="A548" s="15"/>
      <c r="B548" s="264"/>
      <c r="C548" s="265"/>
      <c r="D548" s="244" t="s">
        <v>189</v>
      </c>
      <c r="E548" s="266" t="s">
        <v>1</v>
      </c>
      <c r="F548" s="267" t="s">
        <v>206</v>
      </c>
      <c r="G548" s="265"/>
      <c r="H548" s="268">
        <v>92.766000000000005</v>
      </c>
      <c r="I548" s="269"/>
      <c r="J548" s="265"/>
      <c r="K548" s="265"/>
      <c r="L548" s="270"/>
      <c r="M548" s="271"/>
      <c r="N548" s="272"/>
      <c r="O548" s="272"/>
      <c r="P548" s="272"/>
      <c r="Q548" s="272"/>
      <c r="R548" s="272"/>
      <c r="S548" s="272"/>
      <c r="T548" s="273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4" t="s">
        <v>189</v>
      </c>
      <c r="AU548" s="274" t="s">
        <v>86</v>
      </c>
      <c r="AV548" s="15" t="s">
        <v>187</v>
      </c>
      <c r="AW548" s="15" t="s">
        <v>33</v>
      </c>
      <c r="AX548" s="15" t="s">
        <v>84</v>
      </c>
      <c r="AY548" s="274" t="s">
        <v>181</v>
      </c>
    </row>
    <row r="549" s="2" customFormat="1" ht="24.15" customHeight="1">
      <c r="A549" s="39"/>
      <c r="B549" s="40"/>
      <c r="C549" s="228" t="s">
        <v>722</v>
      </c>
      <c r="D549" s="228" t="s">
        <v>183</v>
      </c>
      <c r="E549" s="229" t="s">
        <v>620</v>
      </c>
      <c r="F549" s="230" t="s">
        <v>621</v>
      </c>
      <c r="G549" s="231" t="s">
        <v>186</v>
      </c>
      <c r="H549" s="232">
        <v>123.935</v>
      </c>
      <c r="I549" s="233"/>
      <c r="J549" s="234">
        <f>ROUND(I549*H549,2)</f>
        <v>0</v>
      </c>
      <c r="K549" s="235"/>
      <c r="L549" s="45"/>
      <c r="M549" s="236" t="s">
        <v>1</v>
      </c>
      <c r="N549" s="237" t="s">
        <v>43</v>
      </c>
      <c r="O549" s="92"/>
      <c r="P549" s="238">
        <f>O549*H549</f>
        <v>0</v>
      </c>
      <c r="Q549" s="238">
        <v>0.0315</v>
      </c>
      <c r="R549" s="238">
        <f>Q549*H549</f>
        <v>3.9039524999999999</v>
      </c>
      <c r="S549" s="238">
        <v>0</v>
      </c>
      <c r="T549" s="23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0" t="s">
        <v>187</v>
      </c>
      <c r="AT549" s="240" t="s">
        <v>183</v>
      </c>
      <c r="AU549" s="240" t="s">
        <v>86</v>
      </c>
      <c r="AY549" s="18" t="s">
        <v>181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8" t="s">
        <v>84</v>
      </c>
      <c r="BK549" s="241">
        <f>ROUND(I549*H549,2)</f>
        <v>0</v>
      </c>
      <c r="BL549" s="18" t="s">
        <v>187</v>
      </c>
      <c r="BM549" s="240" t="s">
        <v>2229</v>
      </c>
    </row>
    <row r="550" s="14" customFormat="1">
      <c r="A550" s="14"/>
      <c r="B550" s="254"/>
      <c r="C550" s="255"/>
      <c r="D550" s="244" t="s">
        <v>189</v>
      </c>
      <c r="E550" s="256" t="s">
        <v>1</v>
      </c>
      <c r="F550" s="257" t="s">
        <v>541</v>
      </c>
      <c r="G550" s="255"/>
      <c r="H550" s="256" t="s">
        <v>1</v>
      </c>
      <c r="I550" s="258"/>
      <c r="J550" s="255"/>
      <c r="K550" s="255"/>
      <c r="L550" s="259"/>
      <c r="M550" s="260"/>
      <c r="N550" s="261"/>
      <c r="O550" s="261"/>
      <c r="P550" s="261"/>
      <c r="Q550" s="261"/>
      <c r="R550" s="261"/>
      <c r="S550" s="261"/>
      <c r="T550" s="26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3" t="s">
        <v>189</v>
      </c>
      <c r="AU550" s="263" t="s">
        <v>86</v>
      </c>
      <c r="AV550" s="14" t="s">
        <v>84</v>
      </c>
      <c r="AW550" s="14" t="s">
        <v>33</v>
      </c>
      <c r="AX550" s="14" t="s">
        <v>78</v>
      </c>
      <c r="AY550" s="263" t="s">
        <v>181</v>
      </c>
    </row>
    <row r="551" s="13" customFormat="1">
      <c r="A551" s="13"/>
      <c r="B551" s="242"/>
      <c r="C551" s="243"/>
      <c r="D551" s="244" t="s">
        <v>189</v>
      </c>
      <c r="E551" s="245" t="s">
        <v>1</v>
      </c>
      <c r="F551" s="246" t="s">
        <v>2230</v>
      </c>
      <c r="G551" s="243"/>
      <c r="H551" s="247">
        <v>5.6349999999999998</v>
      </c>
      <c r="I551" s="248"/>
      <c r="J551" s="243"/>
      <c r="K551" s="243"/>
      <c r="L551" s="249"/>
      <c r="M551" s="250"/>
      <c r="N551" s="251"/>
      <c r="O551" s="251"/>
      <c r="P551" s="251"/>
      <c r="Q551" s="251"/>
      <c r="R551" s="251"/>
      <c r="S551" s="251"/>
      <c r="T551" s="25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3" t="s">
        <v>189</v>
      </c>
      <c r="AU551" s="253" t="s">
        <v>86</v>
      </c>
      <c r="AV551" s="13" t="s">
        <v>86</v>
      </c>
      <c r="AW551" s="13" t="s">
        <v>33</v>
      </c>
      <c r="AX551" s="13" t="s">
        <v>78</v>
      </c>
      <c r="AY551" s="253" t="s">
        <v>181</v>
      </c>
    </row>
    <row r="552" s="13" customFormat="1">
      <c r="A552" s="13"/>
      <c r="B552" s="242"/>
      <c r="C552" s="243"/>
      <c r="D552" s="244" t="s">
        <v>189</v>
      </c>
      <c r="E552" s="245" t="s">
        <v>1</v>
      </c>
      <c r="F552" s="246" t="s">
        <v>2231</v>
      </c>
      <c r="G552" s="243"/>
      <c r="H552" s="247">
        <v>7.2080000000000002</v>
      </c>
      <c r="I552" s="248"/>
      <c r="J552" s="243"/>
      <c r="K552" s="243"/>
      <c r="L552" s="249"/>
      <c r="M552" s="250"/>
      <c r="N552" s="251"/>
      <c r="O552" s="251"/>
      <c r="P552" s="251"/>
      <c r="Q552" s="251"/>
      <c r="R552" s="251"/>
      <c r="S552" s="251"/>
      <c r="T552" s="25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3" t="s">
        <v>189</v>
      </c>
      <c r="AU552" s="253" t="s">
        <v>86</v>
      </c>
      <c r="AV552" s="13" t="s">
        <v>86</v>
      </c>
      <c r="AW552" s="13" t="s">
        <v>33</v>
      </c>
      <c r="AX552" s="13" t="s">
        <v>78</v>
      </c>
      <c r="AY552" s="253" t="s">
        <v>181</v>
      </c>
    </row>
    <row r="553" s="13" customFormat="1">
      <c r="A553" s="13"/>
      <c r="B553" s="242"/>
      <c r="C553" s="243"/>
      <c r="D553" s="244" t="s">
        <v>189</v>
      </c>
      <c r="E553" s="245" t="s">
        <v>1</v>
      </c>
      <c r="F553" s="246" t="s">
        <v>2232</v>
      </c>
      <c r="G553" s="243"/>
      <c r="H553" s="247">
        <v>59.246000000000002</v>
      </c>
      <c r="I553" s="248"/>
      <c r="J553" s="243"/>
      <c r="K553" s="243"/>
      <c r="L553" s="249"/>
      <c r="M553" s="250"/>
      <c r="N553" s="251"/>
      <c r="O553" s="251"/>
      <c r="P553" s="251"/>
      <c r="Q553" s="251"/>
      <c r="R553" s="251"/>
      <c r="S553" s="251"/>
      <c r="T553" s="25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3" t="s">
        <v>189</v>
      </c>
      <c r="AU553" s="253" t="s">
        <v>86</v>
      </c>
      <c r="AV553" s="13" t="s">
        <v>86</v>
      </c>
      <c r="AW553" s="13" t="s">
        <v>33</v>
      </c>
      <c r="AX553" s="13" t="s">
        <v>78</v>
      </c>
      <c r="AY553" s="253" t="s">
        <v>181</v>
      </c>
    </row>
    <row r="554" s="13" customFormat="1">
      <c r="A554" s="13"/>
      <c r="B554" s="242"/>
      <c r="C554" s="243"/>
      <c r="D554" s="244" t="s">
        <v>189</v>
      </c>
      <c r="E554" s="245" t="s">
        <v>1</v>
      </c>
      <c r="F554" s="246" t="s">
        <v>2157</v>
      </c>
      <c r="G554" s="243"/>
      <c r="H554" s="247">
        <v>6.3890000000000002</v>
      </c>
      <c r="I554" s="248"/>
      <c r="J554" s="243"/>
      <c r="K554" s="243"/>
      <c r="L554" s="249"/>
      <c r="M554" s="250"/>
      <c r="N554" s="251"/>
      <c r="O554" s="251"/>
      <c r="P554" s="251"/>
      <c r="Q554" s="251"/>
      <c r="R554" s="251"/>
      <c r="S554" s="251"/>
      <c r="T554" s="25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3" t="s">
        <v>189</v>
      </c>
      <c r="AU554" s="253" t="s">
        <v>86</v>
      </c>
      <c r="AV554" s="13" t="s">
        <v>86</v>
      </c>
      <c r="AW554" s="13" t="s">
        <v>33</v>
      </c>
      <c r="AX554" s="13" t="s">
        <v>78</v>
      </c>
      <c r="AY554" s="253" t="s">
        <v>181</v>
      </c>
    </row>
    <row r="555" s="14" customFormat="1">
      <c r="A555" s="14"/>
      <c r="B555" s="254"/>
      <c r="C555" s="255"/>
      <c r="D555" s="244" t="s">
        <v>189</v>
      </c>
      <c r="E555" s="256" t="s">
        <v>1</v>
      </c>
      <c r="F555" s="257" t="s">
        <v>2165</v>
      </c>
      <c r="G555" s="255"/>
      <c r="H555" s="256" t="s">
        <v>1</v>
      </c>
      <c r="I555" s="258"/>
      <c r="J555" s="255"/>
      <c r="K555" s="255"/>
      <c r="L555" s="259"/>
      <c r="M555" s="260"/>
      <c r="N555" s="261"/>
      <c r="O555" s="261"/>
      <c r="P555" s="261"/>
      <c r="Q555" s="261"/>
      <c r="R555" s="261"/>
      <c r="S555" s="261"/>
      <c r="T555" s="26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3" t="s">
        <v>189</v>
      </c>
      <c r="AU555" s="263" t="s">
        <v>86</v>
      </c>
      <c r="AV555" s="14" t="s">
        <v>84</v>
      </c>
      <c r="AW555" s="14" t="s">
        <v>33</v>
      </c>
      <c r="AX555" s="14" t="s">
        <v>78</v>
      </c>
      <c r="AY555" s="263" t="s">
        <v>181</v>
      </c>
    </row>
    <row r="556" s="13" customFormat="1">
      <c r="A556" s="13"/>
      <c r="B556" s="242"/>
      <c r="C556" s="243"/>
      <c r="D556" s="244" t="s">
        <v>189</v>
      </c>
      <c r="E556" s="245" t="s">
        <v>1</v>
      </c>
      <c r="F556" s="246" t="s">
        <v>2166</v>
      </c>
      <c r="G556" s="243"/>
      <c r="H556" s="247">
        <v>45.457000000000001</v>
      </c>
      <c r="I556" s="248"/>
      <c r="J556" s="243"/>
      <c r="K556" s="243"/>
      <c r="L556" s="249"/>
      <c r="M556" s="250"/>
      <c r="N556" s="251"/>
      <c r="O556" s="251"/>
      <c r="P556" s="251"/>
      <c r="Q556" s="251"/>
      <c r="R556" s="251"/>
      <c r="S556" s="251"/>
      <c r="T556" s="25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3" t="s">
        <v>189</v>
      </c>
      <c r="AU556" s="253" t="s">
        <v>86</v>
      </c>
      <c r="AV556" s="13" t="s">
        <v>86</v>
      </c>
      <c r="AW556" s="13" t="s">
        <v>33</v>
      </c>
      <c r="AX556" s="13" t="s">
        <v>78</v>
      </c>
      <c r="AY556" s="253" t="s">
        <v>181</v>
      </c>
    </row>
    <row r="557" s="15" customFormat="1">
      <c r="A557" s="15"/>
      <c r="B557" s="264"/>
      <c r="C557" s="265"/>
      <c r="D557" s="244" t="s">
        <v>189</v>
      </c>
      <c r="E557" s="266" t="s">
        <v>1</v>
      </c>
      <c r="F557" s="267" t="s">
        <v>206</v>
      </c>
      <c r="G557" s="265"/>
      <c r="H557" s="268">
        <v>123.935</v>
      </c>
      <c r="I557" s="269"/>
      <c r="J557" s="265"/>
      <c r="K557" s="265"/>
      <c r="L557" s="270"/>
      <c r="M557" s="271"/>
      <c r="N557" s="272"/>
      <c r="O557" s="272"/>
      <c r="P557" s="272"/>
      <c r="Q557" s="272"/>
      <c r="R557" s="272"/>
      <c r="S557" s="272"/>
      <c r="T557" s="273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4" t="s">
        <v>189</v>
      </c>
      <c r="AU557" s="274" t="s">
        <v>86</v>
      </c>
      <c r="AV557" s="15" t="s">
        <v>187</v>
      </c>
      <c r="AW557" s="15" t="s">
        <v>33</v>
      </c>
      <c r="AX557" s="15" t="s">
        <v>84</v>
      </c>
      <c r="AY557" s="274" t="s">
        <v>181</v>
      </c>
    </row>
    <row r="558" s="2" customFormat="1" ht="16.5" customHeight="1">
      <c r="A558" s="39"/>
      <c r="B558" s="40"/>
      <c r="C558" s="228" t="s">
        <v>729</v>
      </c>
      <c r="D558" s="228" t="s">
        <v>183</v>
      </c>
      <c r="E558" s="229" t="s">
        <v>634</v>
      </c>
      <c r="F558" s="230" t="s">
        <v>635</v>
      </c>
      <c r="G558" s="231" t="s">
        <v>186</v>
      </c>
      <c r="H558" s="232">
        <v>6.7560000000000002</v>
      </c>
      <c r="I558" s="233"/>
      <c r="J558" s="234">
        <f>ROUND(I558*H558,2)</f>
        <v>0</v>
      </c>
      <c r="K558" s="235"/>
      <c r="L558" s="45"/>
      <c r="M558" s="236" t="s">
        <v>1</v>
      </c>
      <c r="N558" s="237" t="s">
        <v>43</v>
      </c>
      <c r="O558" s="92"/>
      <c r="P558" s="238">
        <f>O558*H558</f>
        <v>0</v>
      </c>
      <c r="Q558" s="238">
        <v>0.0057000000000000002</v>
      </c>
      <c r="R558" s="238">
        <f>Q558*H558</f>
        <v>0.0385092</v>
      </c>
      <c r="S558" s="238">
        <v>0</v>
      </c>
      <c r="T558" s="23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0" t="s">
        <v>187</v>
      </c>
      <c r="AT558" s="240" t="s">
        <v>183</v>
      </c>
      <c r="AU558" s="240" t="s">
        <v>86</v>
      </c>
      <c r="AY558" s="18" t="s">
        <v>181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84</v>
      </c>
      <c r="BK558" s="241">
        <f>ROUND(I558*H558,2)</f>
        <v>0</v>
      </c>
      <c r="BL558" s="18" t="s">
        <v>187</v>
      </c>
      <c r="BM558" s="240" t="s">
        <v>2233</v>
      </c>
    </row>
    <row r="559" s="14" customFormat="1">
      <c r="A559" s="14"/>
      <c r="B559" s="254"/>
      <c r="C559" s="255"/>
      <c r="D559" s="244" t="s">
        <v>189</v>
      </c>
      <c r="E559" s="256" t="s">
        <v>1</v>
      </c>
      <c r="F559" s="257" t="s">
        <v>2174</v>
      </c>
      <c r="G559" s="255"/>
      <c r="H559" s="256" t="s">
        <v>1</v>
      </c>
      <c r="I559" s="258"/>
      <c r="J559" s="255"/>
      <c r="K559" s="255"/>
      <c r="L559" s="259"/>
      <c r="M559" s="260"/>
      <c r="N559" s="261"/>
      <c r="O559" s="261"/>
      <c r="P559" s="261"/>
      <c r="Q559" s="261"/>
      <c r="R559" s="261"/>
      <c r="S559" s="261"/>
      <c r="T559" s="26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3" t="s">
        <v>189</v>
      </c>
      <c r="AU559" s="263" t="s">
        <v>86</v>
      </c>
      <c r="AV559" s="14" t="s">
        <v>84</v>
      </c>
      <c r="AW559" s="14" t="s">
        <v>33</v>
      </c>
      <c r="AX559" s="14" t="s">
        <v>78</v>
      </c>
      <c r="AY559" s="263" t="s">
        <v>181</v>
      </c>
    </row>
    <row r="560" s="13" customFormat="1">
      <c r="A560" s="13"/>
      <c r="B560" s="242"/>
      <c r="C560" s="243"/>
      <c r="D560" s="244" t="s">
        <v>189</v>
      </c>
      <c r="E560" s="245" t="s">
        <v>1</v>
      </c>
      <c r="F560" s="246" t="s">
        <v>2175</v>
      </c>
      <c r="G560" s="243"/>
      <c r="H560" s="247">
        <v>1.4059999999999999</v>
      </c>
      <c r="I560" s="248"/>
      <c r="J560" s="243"/>
      <c r="K560" s="243"/>
      <c r="L560" s="249"/>
      <c r="M560" s="250"/>
      <c r="N560" s="251"/>
      <c r="O560" s="251"/>
      <c r="P560" s="251"/>
      <c r="Q560" s="251"/>
      <c r="R560" s="251"/>
      <c r="S560" s="251"/>
      <c r="T560" s="25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3" t="s">
        <v>189</v>
      </c>
      <c r="AU560" s="253" t="s">
        <v>86</v>
      </c>
      <c r="AV560" s="13" t="s">
        <v>86</v>
      </c>
      <c r="AW560" s="13" t="s">
        <v>33</v>
      </c>
      <c r="AX560" s="13" t="s">
        <v>78</v>
      </c>
      <c r="AY560" s="253" t="s">
        <v>181</v>
      </c>
    </row>
    <row r="561" s="13" customFormat="1">
      <c r="A561" s="13"/>
      <c r="B561" s="242"/>
      <c r="C561" s="243"/>
      <c r="D561" s="244" t="s">
        <v>189</v>
      </c>
      <c r="E561" s="245" t="s">
        <v>1</v>
      </c>
      <c r="F561" s="246" t="s">
        <v>2176</v>
      </c>
      <c r="G561" s="243"/>
      <c r="H561" s="247">
        <v>1.4059999999999999</v>
      </c>
      <c r="I561" s="248"/>
      <c r="J561" s="243"/>
      <c r="K561" s="243"/>
      <c r="L561" s="249"/>
      <c r="M561" s="250"/>
      <c r="N561" s="251"/>
      <c r="O561" s="251"/>
      <c r="P561" s="251"/>
      <c r="Q561" s="251"/>
      <c r="R561" s="251"/>
      <c r="S561" s="251"/>
      <c r="T561" s="25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3" t="s">
        <v>189</v>
      </c>
      <c r="AU561" s="253" t="s">
        <v>86</v>
      </c>
      <c r="AV561" s="13" t="s">
        <v>86</v>
      </c>
      <c r="AW561" s="13" t="s">
        <v>33</v>
      </c>
      <c r="AX561" s="13" t="s">
        <v>78</v>
      </c>
      <c r="AY561" s="253" t="s">
        <v>181</v>
      </c>
    </row>
    <row r="562" s="13" customFormat="1">
      <c r="A562" s="13"/>
      <c r="B562" s="242"/>
      <c r="C562" s="243"/>
      <c r="D562" s="244" t="s">
        <v>189</v>
      </c>
      <c r="E562" s="245" t="s">
        <v>1</v>
      </c>
      <c r="F562" s="246" t="s">
        <v>2177</v>
      </c>
      <c r="G562" s="243"/>
      <c r="H562" s="247">
        <v>1.095</v>
      </c>
      <c r="I562" s="248"/>
      <c r="J562" s="243"/>
      <c r="K562" s="243"/>
      <c r="L562" s="249"/>
      <c r="M562" s="250"/>
      <c r="N562" s="251"/>
      <c r="O562" s="251"/>
      <c r="P562" s="251"/>
      <c r="Q562" s="251"/>
      <c r="R562" s="251"/>
      <c r="S562" s="251"/>
      <c r="T562" s="25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3" t="s">
        <v>189</v>
      </c>
      <c r="AU562" s="253" t="s">
        <v>86</v>
      </c>
      <c r="AV562" s="13" t="s">
        <v>86</v>
      </c>
      <c r="AW562" s="13" t="s">
        <v>33</v>
      </c>
      <c r="AX562" s="13" t="s">
        <v>78</v>
      </c>
      <c r="AY562" s="253" t="s">
        <v>181</v>
      </c>
    </row>
    <row r="563" s="13" customFormat="1">
      <c r="A563" s="13"/>
      <c r="B563" s="242"/>
      <c r="C563" s="243"/>
      <c r="D563" s="244" t="s">
        <v>189</v>
      </c>
      <c r="E563" s="245" t="s">
        <v>1</v>
      </c>
      <c r="F563" s="246" t="s">
        <v>2178</v>
      </c>
      <c r="G563" s="243"/>
      <c r="H563" s="247">
        <v>2.8490000000000002</v>
      </c>
      <c r="I563" s="248"/>
      <c r="J563" s="243"/>
      <c r="K563" s="243"/>
      <c r="L563" s="249"/>
      <c r="M563" s="250"/>
      <c r="N563" s="251"/>
      <c r="O563" s="251"/>
      <c r="P563" s="251"/>
      <c r="Q563" s="251"/>
      <c r="R563" s="251"/>
      <c r="S563" s="251"/>
      <c r="T563" s="25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3" t="s">
        <v>189</v>
      </c>
      <c r="AU563" s="253" t="s">
        <v>86</v>
      </c>
      <c r="AV563" s="13" t="s">
        <v>86</v>
      </c>
      <c r="AW563" s="13" t="s">
        <v>33</v>
      </c>
      <c r="AX563" s="13" t="s">
        <v>78</v>
      </c>
      <c r="AY563" s="253" t="s">
        <v>181</v>
      </c>
    </row>
    <row r="564" s="15" customFormat="1">
      <c r="A564" s="15"/>
      <c r="B564" s="264"/>
      <c r="C564" s="265"/>
      <c r="D564" s="244" t="s">
        <v>189</v>
      </c>
      <c r="E564" s="266" t="s">
        <v>1</v>
      </c>
      <c r="F564" s="267" t="s">
        <v>206</v>
      </c>
      <c r="G564" s="265"/>
      <c r="H564" s="268">
        <v>6.7560000000000002</v>
      </c>
      <c r="I564" s="269"/>
      <c r="J564" s="265"/>
      <c r="K564" s="265"/>
      <c r="L564" s="270"/>
      <c r="M564" s="271"/>
      <c r="N564" s="272"/>
      <c r="O564" s="272"/>
      <c r="P564" s="272"/>
      <c r="Q564" s="272"/>
      <c r="R564" s="272"/>
      <c r="S564" s="272"/>
      <c r="T564" s="27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4" t="s">
        <v>189</v>
      </c>
      <c r="AU564" s="274" t="s">
        <v>86</v>
      </c>
      <c r="AV564" s="15" t="s">
        <v>187</v>
      </c>
      <c r="AW564" s="15" t="s">
        <v>33</v>
      </c>
      <c r="AX564" s="15" t="s">
        <v>84</v>
      </c>
      <c r="AY564" s="274" t="s">
        <v>181</v>
      </c>
    </row>
    <row r="565" s="2" customFormat="1" ht="16.5" customHeight="1">
      <c r="A565" s="39"/>
      <c r="B565" s="40"/>
      <c r="C565" s="228" t="s">
        <v>737</v>
      </c>
      <c r="D565" s="228" t="s">
        <v>183</v>
      </c>
      <c r="E565" s="229" t="s">
        <v>638</v>
      </c>
      <c r="F565" s="230" t="s">
        <v>639</v>
      </c>
      <c r="G565" s="231" t="s">
        <v>186</v>
      </c>
      <c r="H565" s="232">
        <v>40.075000000000003</v>
      </c>
      <c r="I565" s="233"/>
      <c r="J565" s="234">
        <f>ROUND(I565*H565,2)</f>
        <v>0</v>
      </c>
      <c r="K565" s="235"/>
      <c r="L565" s="45"/>
      <c r="M565" s="236" t="s">
        <v>1</v>
      </c>
      <c r="N565" s="237" t="s">
        <v>43</v>
      </c>
      <c r="O565" s="92"/>
      <c r="P565" s="238">
        <f>O565*H565</f>
        <v>0</v>
      </c>
      <c r="Q565" s="238">
        <v>0.00038999999999999999</v>
      </c>
      <c r="R565" s="238">
        <f>Q565*H565</f>
        <v>0.015629250000000001</v>
      </c>
      <c r="S565" s="238">
        <v>1.0000000000000001E-05</v>
      </c>
      <c r="T565" s="239">
        <f>S565*H565</f>
        <v>0.00040075000000000006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0" t="s">
        <v>187</v>
      </c>
      <c r="AT565" s="240" t="s">
        <v>183</v>
      </c>
      <c r="AU565" s="240" t="s">
        <v>86</v>
      </c>
      <c r="AY565" s="18" t="s">
        <v>181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8" t="s">
        <v>84</v>
      </c>
      <c r="BK565" s="241">
        <f>ROUND(I565*H565,2)</f>
        <v>0</v>
      </c>
      <c r="BL565" s="18" t="s">
        <v>187</v>
      </c>
      <c r="BM565" s="240" t="s">
        <v>2234</v>
      </c>
    </row>
    <row r="566" s="14" customFormat="1">
      <c r="A566" s="14"/>
      <c r="B566" s="254"/>
      <c r="C566" s="255"/>
      <c r="D566" s="244" t="s">
        <v>189</v>
      </c>
      <c r="E566" s="256" t="s">
        <v>1</v>
      </c>
      <c r="F566" s="257" t="s">
        <v>641</v>
      </c>
      <c r="G566" s="255"/>
      <c r="H566" s="256" t="s">
        <v>1</v>
      </c>
      <c r="I566" s="258"/>
      <c r="J566" s="255"/>
      <c r="K566" s="255"/>
      <c r="L566" s="259"/>
      <c r="M566" s="260"/>
      <c r="N566" s="261"/>
      <c r="O566" s="261"/>
      <c r="P566" s="261"/>
      <c r="Q566" s="261"/>
      <c r="R566" s="261"/>
      <c r="S566" s="261"/>
      <c r="T566" s="26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3" t="s">
        <v>189</v>
      </c>
      <c r="AU566" s="263" t="s">
        <v>86</v>
      </c>
      <c r="AV566" s="14" t="s">
        <v>84</v>
      </c>
      <c r="AW566" s="14" t="s">
        <v>33</v>
      </c>
      <c r="AX566" s="14" t="s">
        <v>78</v>
      </c>
      <c r="AY566" s="263" t="s">
        <v>181</v>
      </c>
    </row>
    <row r="567" s="13" customFormat="1">
      <c r="A567" s="13"/>
      <c r="B567" s="242"/>
      <c r="C567" s="243"/>
      <c r="D567" s="244" t="s">
        <v>189</v>
      </c>
      <c r="E567" s="245" t="s">
        <v>1</v>
      </c>
      <c r="F567" s="246" t="s">
        <v>2235</v>
      </c>
      <c r="G567" s="243"/>
      <c r="H567" s="247">
        <v>40.075000000000003</v>
      </c>
      <c r="I567" s="248"/>
      <c r="J567" s="243"/>
      <c r="K567" s="243"/>
      <c r="L567" s="249"/>
      <c r="M567" s="250"/>
      <c r="N567" s="251"/>
      <c r="O567" s="251"/>
      <c r="P567" s="251"/>
      <c r="Q567" s="251"/>
      <c r="R567" s="251"/>
      <c r="S567" s="251"/>
      <c r="T567" s="25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3" t="s">
        <v>189</v>
      </c>
      <c r="AU567" s="253" t="s">
        <v>86</v>
      </c>
      <c r="AV567" s="13" t="s">
        <v>86</v>
      </c>
      <c r="AW567" s="13" t="s">
        <v>33</v>
      </c>
      <c r="AX567" s="13" t="s">
        <v>84</v>
      </c>
      <c r="AY567" s="253" t="s">
        <v>181</v>
      </c>
    </row>
    <row r="568" s="12" customFormat="1" ht="22.8" customHeight="1">
      <c r="A568" s="12"/>
      <c r="B568" s="212"/>
      <c r="C568" s="213"/>
      <c r="D568" s="214" t="s">
        <v>77</v>
      </c>
      <c r="E568" s="226" t="s">
        <v>589</v>
      </c>
      <c r="F568" s="226" t="s">
        <v>642</v>
      </c>
      <c r="G568" s="213"/>
      <c r="H568" s="213"/>
      <c r="I568" s="216"/>
      <c r="J568" s="227">
        <f>BK568</f>
        <v>0</v>
      </c>
      <c r="K568" s="213"/>
      <c r="L568" s="218"/>
      <c r="M568" s="219"/>
      <c r="N568" s="220"/>
      <c r="O568" s="220"/>
      <c r="P568" s="221">
        <f>SUM(P569:P594)</f>
        <v>0</v>
      </c>
      <c r="Q568" s="220"/>
      <c r="R568" s="221">
        <f>SUM(R569:R594)</f>
        <v>16.513860000000001</v>
      </c>
      <c r="S568" s="220"/>
      <c r="T568" s="222">
        <f>SUM(T569:T594)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23" t="s">
        <v>84</v>
      </c>
      <c r="AT568" s="224" t="s">
        <v>77</v>
      </c>
      <c r="AU568" s="224" t="s">
        <v>84</v>
      </c>
      <c r="AY568" s="223" t="s">
        <v>181</v>
      </c>
      <c r="BK568" s="225">
        <f>SUM(BK569:BK594)</f>
        <v>0</v>
      </c>
    </row>
    <row r="569" s="2" customFormat="1" ht="16.5" customHeight="1">
      <c r="A569" s="39"/>
      <c r="B569" s="40"/>
      <c r="C569" s="228" t="s">
        <v>743</v>
      </c>
      <c r="D569" s="228" t="s">
        <v>183</v>
      </c>
      <c r="E569" s="229" t="s">
        <v>644</v>
      </c>
      <c r="F569" s="230" t="s">
        <v>645</v>
      </c>
      <c r="G569" s="231" t="s">
        <v>186</v>
      </c>
      <c r="H569" s="232">
        <v>110.03</v>
      </c>
      <c r="I569" s="233"/>
      <c r="J569" s="234">
        <f>ROUND(I569*H569,2)</f>
        <v>0</v>
      </c>
      <c r="K569" s="235"/>
      <c r="L569" s="45"/>
      <c r="M569" s="236" t="s">
        <v>1</v>
      </c>
      <c r="N569" s="237" t="s">
        <v>43</v>
      </c>
      <c r="O569" s="92"/>
      <c r="P569" s="238">
        <f>O569*H569</f>
        <v>0</v>
      </c>
      <c r="Q569" s="238">
        <v>0.11</v>
      </c>
      <c r="R569" s="238">
        <f>Q569*H569</f>
        <v>12.103300000000001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187</v>
      </c>
      <c r="AT569" s="240" t="s">
        <v>183</v>
      </c>
      <c r="AU569" s="240" t="s">
        <v>86</v>
      </c>
      <c r="AY569" s="18" t="s">
        <v>181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84</v>
      </c>
      <c r="BK569" s="241">
        <f>ROUND(I569*H569,2)</f>
        <v>0</v>
      </c>
      <c r="BL569" s="18" t="s">
        <v>187</v>
      </c>
      <c r="BM569" s="240" t="s">
        <v>2236</v>
      </c>
    </row>
    <row r="570" s="14" customFormat="1">
      <c r="A570" s="14"/>
      <c r="B570" s="254"/>
      <c r="C570" s="255"/>
      <c r="D570" s="244" t="s">
        <v>189</v>
      </c>
      <c r="E570" s="256" t="s">
        <v>1</v>
      </c>
      <c r="F570" s="257" t="s">
        <v>647</v>
      </c>
      <c r="G570" s="255"/>
      <c r="H570" s="256" t="s">
        <v>1</v>
      </c>
      <c r="I570" s="258"/>
      <c r="J570" s="255"/>
      <c r="K570" s="255"/>
      <c r="L570" s="259"/>
      <c r="M570" s="260"/>
      <c r="N570" s="261"/>
      <c r="O570" s="261"/>
      <c r="P570" s="261"/>
      <c r="Q570" s="261"/>
      <c r="R570" s="261"/>
      <c r="S570" s="261"/>
      <c r="T570" s="26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3" t="s">
        <v>189</v>
      </c>
      <c r="AU570" s="263" t="s">
        <v>86</v>
      </c>
      <c r="AV570" s="14" t="s">
        <v>84</v>
      </c>
      <c r="AW570" s="14" t="s">
        <v>33</v>
      </c>
      <c r="AX570" s="14" t="s">
        <v>78</v>
      </c>
      <c r="AY570" s="263" t="s">
        <v>181</v>
      </c>
    </row>
    <row r="571" s="13" customFormat="1">
      <c r="A571" s="13"/>
      <c r="B571" s="242"/>
      <c r="C571" s="243"/>
      <c r="D571" s="244" t="s">
        <v>189</v>
      </c>
      <c r="E571" s="245" t="s">
        <v>1</v>
      </c>
      <c r="F571" s="246" t="s">
        <v>2124</v>
      </c>
      <c r="G571" s="243"/>
      <c r="H571" s="247">
        <v>31.670000000000002</v>
      </c>
      <c r="I571" s="248"/>
      <c r="J571" s="243"/>
      <c r="K571" s="243"/>
      <c r="L571" s="249"/>
      <c r="M571" s="250"/>
      <c r="N571" s="251"/>
      <c r="O571" s="251"/>
      <c r="P571" s="251"/>
      <c r="Q571" s="251"/>
      <c r="R571" s="251"/>
      <c r="S571" s="251"/>
      <c r="T571" s="25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3" t="s">
        <v>189</v>
      </c>
      <c r="AU571" s="253" t="s">
        <v>86</v>
      </c>
      <c r="AV571" s="13" t="s">
        <v>86</v>
      </c>
      <c r="AW571" s="13" t="s">
        <v>33</v>
      </c>
      <c r="AX571" s="13" t="s">
        <v>78</v>
      </c>
      <c r="AY571" s="253" t="s">
        <v>181</v>
      </c>
    </row>
    <row r="572" s="13" customFormat="1">
      <c r="A572" s="13"/>
      <c r="B572" s="242"/>
      <c r="C572" s="243"/>
      <c r="D572" s="244" t="s">
        <v>189</v>
      </c>
      <c r="E572" s="245" t="s">
        <v>1</v>
      </c>
      <c r="F572" s="246" t="s">
        <v>2126</v>
      </c>
      <c r="G572" s="243"/>
      <c r="H572" s="247">
        <v>12.74</v>
      </c>
      <c r="I572" s="248"/>
      <c r="J572" s="243"/>
      <c r="K572" s="243"/>
      <c r="L572" s="249"/>
      <c r="M572" s="250"/>
      <c r="N572" s="251"/>
      <c r="O572" s="251"/>
      <c r="P572" s="251"/>
      <c r="Q572" s="251"/>
      <c r="R572" s="251"/>
      <c r="S572" s="251"/>
      <c r="T572" s="25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3" t="s">
        <v>189</v>
      </c>
      <c r="AU572" s="253" t="s">
        <v>86</v>
      </c>
      <c r="AV572" s="13" t="s">
        <v>86</v>
      </c>
      <c r="AW572" s="13" t="s">
        <v>33</v>
      </c>
      <c r="AX572" s="13" t="s">
        <v>78</v>
      </c>
      <c r="AY572" s="253" t="s">
        <v>181</v>
      </c>
    </row>
    <row r="573" s="13" customFormat="1">
      <c r="A573" s="13"/>
      <c r="B573" s="242"/>
      <c r="C573" s="243"/>
      <c r="D573" s="244" t="s">
        <v>189</v>
      </c>
      <c r="E573" s="245" t="s">
        <v>1</v>
      </c>
      <c r="F573" s="246" t="s">
        <v>2127</v>
      </c>
      <c r="G573" s="243"/>
      <c r="H573" s="247">
        <v>12.74</v>
      </c>
      <c r="I573" s="248"/>
      <c r="J573" s="243"/>
      <c r="K573" s="243"/>
      <c r="L573" s="249"/>
      <c r="M573" s="250"/>
      <c r="N573" s="251"/>
      <c r="O573" s="251"/>
      <c r="P573" s="251"/>
      <c r="Q573" s="251"/>
      <c r="R573" s="251"/>
      <c r="S573" s="251"/>
      <c r="T573" s="25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3" t="s">
        <v>189</v>
      </c>
      <c r="AU573" s="253" t="s">
        <v>86</v>
      </c>
      <c r="AV573" s="13" t="s">
        <v>86</v>
      </c>
      <c r="AW573" s="13" t="s">
        <v>33</v>
      </c>
      <c r="AX573" s="13" t="s">
        <v>78</v>
      </c>
      <c r="AY573" s="253" t="s">
        <v>181</v>
      </c>
    </row>
    <row r="574" s="13" customFormat="1">
      <c r="A574" s="13"/>
      <c r="B574" s="242"/>
      <c r="C574" s="243"/>
      <c r="D574" s="244" t="s">
        <v>189</v>
      </c>
      <c r="E574" s="245" t="s">
        <v>1</v>
      </c>
      <c r="F574" s="246" t="s">
        <v>2128</v>
      </c>
      <c r="G574" s="243"/>
      <c r="H574" s="247">
        <v>13.720000000000001</v>
      </c>
      <c r="I574" s="248"/>
      <c r="J574" s="243"/>
      <c r="K574" s="243"/>
      <c r="L574" s="249"/>
      <c r="M574" s="250"/>
      <c r="N574" s="251"/>
      <c r="O574" s="251"/>
      <c r="P574" s="251"/>
      <c r="Q574" s="251"/>
      <c r="R574" s="251"/>
      <c r="S574" s="251"/>
      <c r="T574" s="25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3" t="s">
        <v>189</v>
      </c>
      <c r="AU574" s="253" t="s">
        <v>86</v>
      </c>
      <c r="AV574" s="13" t="s">
        <v>86</v>
      </c>
      <c r="AW574" s="13" t="s">
        <v>33</v>
      </c>
      <c r="AX574" s="13" t="s">
        <v>78</v>
      </c>
      <c r="AY574" s="253" t="s">
        <v>181</v>
      </c>
    </row>
    <row r="575" s="14" customFormat="1">
      <c r="A575" s="14"/>
      <c r="B575" s="254"/>
      <c r="C575" s="255"/>
      <c r="D575" s="244" t="s">
        <v>189</v>
      </c>
      <c r="E575" s="256" t="s">
        <v>1</v>
      </c>
      <c r="F575" s="257" t="s">
        <v>652</v>
      </c>
      <c r="G575" s="255"/>
      <c r="H575" s="256" t="s">
        <v>1</v>
      </c>
      <c r="I575" s="258"/>
      <c r="J575" s="255"/>
      <c r="K575" s="255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189</v>
      </c>
      <c r="AU575" s="263" t="s">
        <v>86</v>
      </c>
      <c r="AV575" s="14" t="s">
        <v>84</v>
      </c>
      <c r="AW575" s="14" t="s">
        <v>33</v>
      </c>
      <c r="AX575" s="14" t="s">
        <v>78</v>
      </c>
      <c r="AY575" s="263" t="s">
        <v>181</v>
      </c>
    </row>
    <row r="576" s="13" customFormat="1">
      <c r="A576" s="13"/>
      <c r="B576" s="242"/>
      <c r="C576" s="243"/>
      <c r="D576" s="244" t="s">
        <v>189</v>
      </c>
      <c r="E576" s="245" t="s">
        <v>1</v>
      </c>
      <c r="F576" s="246" t="s">
        <v>2237</v>
      </c>
      <c r="G576" s="243"/>
      <c r="H576" s="247">
        <v>22.789999999999999</v>
      </c>
      <c r="I576" s="248"/>
      <c r="J576" s="243"/>
      <c r="K576" s="243"/>
      <c r="L576" s="249"/>
      <c r="M576" s="250"/>
      <c r="N576" s="251"/>
      <c r="O576" s="251"/>
      <c r="P576" s="251"/>
      <c r="Q576" s="251"/>
      <c r="R576" s="251"/>
      <c r="S576" s="251"/>
      <c r="T576" s="25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3" t="s">
        <v>189</v>
      </c>
      <c r="AU576" s="253" t="s">
        <v>86</v>
      </c>
      <c r="AV576" s="13" t="s">
        <v>86</v>
      </c>
      <c r="AW576" s="13" t="s">
        <v>33</v>
      </c>
      <c r="AX576" s="13" t="s">
        <v>78</v>
      </c>
      <c r="AY576" s="253" t="s">
        <v>181</v>
      </c>
    </row>
    <row r="577" s="13" customFormat="1">
      <c r="A577" s="13"/>
      <c r="B577" s="242"/>
      <c r="C577" s="243"/>
      <c r="D577" s="244" t="s">
        <v>189</v>
      </c>
      <c r="E577" s="245" t="s">
        <v>1</v>
      </c>
      <c r="F577" s="246" t="s">
        <v>2238</v>
      </c>
      <c r="G577" s="243"/>
      <c r="H577" s="247">
        <v>3.1899999999999999</v>
      </c>
      <c r="I577" s="248"/>
      <c r="J577" s="243"/>
      <c r="K577" s="243"/>
      <c r="L577" s="249"/>
      <c r="M577" s="250"/>
      <c r="N577" s="251"/>
      <c r="O577" s="251"/>
      <c r="P577" s="251"/>
      <c r="Q577" s="251"/>
      <c r="R577" s="251"/>
      <c r="S577" s="251"/>
      <c r="T577" s="25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3" t="s">
        <v>189</v>
      </c>
      <c r="AU577" s="253" t="s">
        <v>86</v>
      </c>
      <c r="AV577" s="13" t="s">
        <v>86</v>
      </c>
      <c r="AW577" s="13" t="s">
        <v>33</v>
      </c>
      <c r="AX577" s="13" t="s">
        <v>78</v>
      </c>
      <c r="AY577" s="253" t="s">
        <v>181</v>
      </c>
    </row>
    <row r="578" s="14" customFormat="1">
      <c r="A578" s="14"/>
      <c r="B578" s="254"/>
      <c r="C578" s="255"/>
      <c r="D578" s="244" t="s">
        <v>189</v>
      </c>
      <c r="E578" s="256" t="s">
        <v>1</v>
      </c>
      <c r="F578" s="257" t="s">
        <v>656</v>
      </c>
      <c r="G578" s="255"/>
      <c r="H578" s="256" t="s">
        <v>1</v>
      </c>
      <c r="I578" s="258"/>
      <c r="J578" s="255"/>
      <c r="K578" s="255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189</v>
      </c>
      <c r="AU578" s="263" t="s">
        <v>86</v>
      </c>
      <c r="AV578" s="14" t="s">
        <v>84</v>
      </c>
      <c r="AW578" s="14" t="s">
        <v>33</v>
      </c>
      <c r="AX578" s="14" t="s">
        <v>78</v>
      </c>
      <c r="AY578" s="263" t="s">
        <v>181</v>
      </c>
    </row>
    <row r="579" s="13" customFormat="1">
      <c r="A579" s="13"/>
      <c r="B579" s="242"/>
      <c r="C579" s="243"/>
      <c r="D579" s="244" t="s">
        <v>189</v>
      </c>
      <c r="E579" s="245" t="s">
        <v>1</v>
      </c>
      <c r="F579" s="246" t="s">
        <v>2239</v>
      </c>
      <c r="G579" s="243"/>
      <c r="H579" s="247">
        <v>5.5800000000000001</v>
      </c>
      <c r="I579" s="248"/>
      <c r="J579" s="243"/>
      <c r="K579" s="243"/>
      <c r="L579" s="249"/>
      <c r="M579" s="250"/>
      <c r="N579" s="251"/>
      <c r="O579" s="251"/>
      <c r="P579" s="251"/>
      <c r="Q579" s="251"/>
      <c r="R579" s="251"/>
      <c r="S579" s="251"/>
      <c r="T579" s="25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3" t="s">
        <v>189</v>
      </c>
      <c r="AU579" s="253" t="s">
        <v>86</v>
      </c>
      <c r="AV579" s="13" t="s">
        <v>86</v>
      </c>
      <c r="AW579" s="13" t="s">
        <v>33</v>
      </c>
      <c r="AX579" s="13" t="s">
        <v>78</v>
      </c>
      <c r="AY579" s="253" t="s">
        <v>181</v>
      </c>
    </row>
    <row r="580" s="13" customFormat="1">
      <c r="A580" s="13"/>
      <c r="B580" s="242"/>
      <c r="C580" s="243"/>
      <c r="D580" s="244" t="s">
        <v>189</v>
      </c>
      <c r="E580" s="245" t="s">
        <v>1</v>
      </c>
      <c r="F580" s="246" t="s">
        <v>2240</v>
      </c>
      <c r="G580" s="243"/>
      <c r="H580" s="247">
        <v>7.5999999999999996</v>
      </c>
      <c r="I580" s="248"/>
      <c r="J580" s="243"/>
      <c r="K580" s="243"/>
      <c r="L580" s="249"/>
      <c r="M580" s="250"/>
      <c r="N580" s="251"/>
      <c r="O580" s="251"/>
      <c r="P580" s="251"/>
      <c r="Q580" s="251"/>
      <c r="R580" s="251"/>
      <c r="S580" s="251"/>
      <c r="T580" s="25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3" t="s">
        <v>189</v>
      </c>
      <c r="AU580" s="253" t="s">
        <v>86</v>
      </c>
      <c r="AV580" s="13" t="s">
        <v>86</v>
      </c>
      <c r="AW580" s="13" t="s">
        <v>33</v>
      </c>
      <c r="AX580" s="13" t="s">
        <v>78</v>
      </c>
      <c r="AY580" s="253" t="s">
        <v>181</v>
      </c>
    </row>
    <row r="581" s="15" customFormat="1">
      <c r="A581" s="15"/>
      <c r="B581" s="264"/>
      <c r="C581" s="265"/>
      <c r="D581" s="244" t="s">
        <v>189</v>
      </c>
      <c r="E581" s="266" t="s">
        <v>1</v>
      </c>
      <c r="F581" s="267" t="s">
        <v>206</v>
      </c>
      <c r="G581" s="265"/>
      <c r="H581" s="268">
        <v>110.03</v>
      </c>
      <c r="I581" s="269"/>
      <c r="J581" s="265"/>
      <c r="K581" s="265"/>
      <c r="L581" s="270"/>
      <c r="M581" s="271"/>
      <c r="N581" s="272"/>
      <c r="O581" s="272"/>
      <c r="P581" s="272"/>
      <c r="Q581" s="272"/>
      <c r="R581" s="272"/>
      <c r="S581" s="272"/>
      <c r="T581" s="273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4" t="s">
        <v>189</v>
      </c>
      <c r="AU581" s="274" t="s">
        <v>86</v>
      </c>
      <c r="AV581" s="15" t="s">
        <v>187</v>
      </c>
      <c r="AW581" s="15" t="s">
        <v>33</v>
      </c>
      <c r="AX581" s="15" t="s">
        <v>84</v>
      </c>
      <c r="AY581" s="274" t="s">
        <v>181</v>
      </c>
    </row>
    <row r="582" s="2" customFormat="1" ht="16.5" customHeight="1">
      <c r="A582" s="39"/>
      <c r="B582" s="40"/>
      <c r="C582" s="228" t="s">
        <v>748</v>
      </c>
      <c r="D582" s="228" t="s">
        <v>183</v>
      </c>
      <c r="E582" s="229" t="s">
        <v>661</v>
      </c>
      <c r="F582" s="230" t="s">
        <v>662</v>
      </c>
      <c r="G582" s="231" t="s">
        <v>186</v>
      </c>
      <c r="H582" s="232">
        <v>400.95999999999998</v>
      </c>
      <c r="I582" s="233"/>
      <c r="J582" s="234">
        <f>ROUND(I582*H582,2)</f>
        <v>0</v>
      </c>
      <c r="K582" s="235"/>
      <c r="L582" s="45"/>
      <c r="M582" s="236" t="s">
        <v>1</v>
      </c>
      <c r="N582" s="237" t="s">
        <v>43</v>
      </c>
      <c r="O582" s="92"/>
      <c r="P582" s="238">
        <f>O582*H582</f>
        <v>0</v>
      </c>
      <c r="Q582" s="238">
        <v>0.010999999999999999</v>
      </c>
      <c r="R582" s="238">
        <f>Q582*H582</f>
        <v>4.4105599999999994</v>
      </c>
      <c r="S582" s="238">
        <v>0</v>
      </c>
      <c r="T582" s="23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0" t="s">
        <v>187</v>
      </c>
      <c r="AT582" s="240" t="s">
        <v>183</v>
      </c>
      <c r="AU582" s="240" t="s">
        <v>86</v>
      </c>
      <c r="AY582" s="18" t="s">
        <v>181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84</v>
      </c>
      <c r="BK582" s="241">
        <f>ROUND(I582*H582,2)</f>
        <v>0</v>
      </c>
      <c r="BL582" s="18" t="s">
        <v>187</v>
      </c>
      <c r="BM582" s="240" t="s">
        <v>2241</v>
      </c>
    </row>
    <row r="583" s="14" customFormat="1">
      <c r="A583" s="14"/>
      <c r="B583" s="254"/>
      <c r="C583" s="255"/>
      <c r="D583" s="244" t="s">
        <v>189</v>
      </c>
      <c r="E583" s="256" t="s">
        <v>1</v>
      </c>
      <c r="F583" s="257" t="s">
        <v>647</v>
      </c>
      <c r="G583" s="255"/>
      <c r="H583" s="256" t="s">
        <v>1</v>
      </c>
      <c r="I583" s="258"/>
      <c r="J583" s="255"/>
      <c r="K583" s="255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189</v>
      </c>
      <c r="AU583" s="263" t="s">
        <v>86</v>
      </c>
      <c r="AV583" s="14" t="s">
        <v>84</v>
      </c>
      <c r="AW583" s="14" t="s">
        <v>33</v>
      </c>
      <c r="AX583" s="14" t="s">
        <v>78</v>
      </c>
      <c r="AY583" s="263" t="s">
        <v>181</v>
      </c>
    </row>
    <row r="584" s="13" customFormat="1">
      <c r="A584" s="13"/>
      <c r="B584" s="242"/>
      <c r="C584" s="243"/>
      <c r="D584" s="244" t="s">
        <v>189</v>
      </c>
      <c r="E584" s="245" t="s">
        <v>1</v>
      </c>
      <c r="F584" s="246" t="s">
        <v>2242</v>
      </c>
      <c r="G584" s="243"/>
      <c r="H584" s="247">
        <v>126.68000000000001</v>
      </c>
      <c r="I584" s="248"/>
      <c r="J584" s="243"/>
      <c r="K584" s="243"/>
      <c r="L584" s="249"/>
      <c r="M584" s="250"/>
      <c r="N584" s="251"/>
      <c r="O584" s="251"/>
      <c r="P584" s="251"/>
      <c r="Q584" s="251"/>
      <c r="R584" s="251"/>
      <c r="S584" s="251"/>
      <c r="T584" s="25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3" t="s">
        <v>189</v>
      </c>
      <c r="AU584" s="253" t="s">
        <v>86</v>
      </c>
      <c r="AV584" s="13" t="s">
        <v>86</v>
      </c>
      <c r="AW584" s="13" t="s">
        <v>33</v>
      </c>
      <c r="AX584" s="13" t="s">
        <v>78</v>
      </c>
      <c r="AY584" s="253" t="s">
        <v>181</v>
      </c>
    </row>
    <row r="585" s="13" customFormat="1">
      <c r="A585" s="13"/>
      <c r="B585" s="242"/>
      <c r="C585" s="243"/>
      <c r="D585" s="244" t="s">
        <v>189</v>
      </c>
      <c r="E585" s="245" t="s">
        <v>1</v>
      </c>
      <c r="F585" s="246" t="s">
        <v>2243</v>
      </c>
      <c r="G585" s="243"/>
      <c r="H585" s="247">
        <v>50.960000000000001</v>
      </c>
      <c r="I585" s="248"/>
      <c r="J585" s="243"/>
      <c r="K585" s="243"/>
      <c r="L585" s="249"/>
      <c r="M585" s="250"/>
      <c r="N585" s="251"/>
      <c r="O585" s="251"/>
      <c r="P585" s="251"/>
      <c r="Q585" s="251"/>
      <c r="R585" s="251"/>
      <c r="S585" s="251"/>
      <c r="T585" s="25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3" t="s">
        <v>189</v>
      </c>
      <c r="AU585" s="253" t="s">
        <v>86</v>
      </c>
      <c r="AV585" s="13" t="s">
        <v>86</v>
      </c>
      <c r="AW585" s="13" t="s">
        <v>33</v>
      </c>
      <c r="AX585" s="13" t="s">
        <v>78</v>
      </c>
      <c r="AY585" s="253" t="s">
        <v>181</v>
      </c>
    </row>
    <row r="586" s="13" customFormat="1">
      <c r="A586" s="13"/>
      <c r="B586" s="242"/>
      <c r="C586" s="243"/>
      <c r="D586" s="244" t="s">
        <v>189</v>
      </c>
      <c r="E586" s="245" t="s">
        <v>1</v>
      </c>
      <c r="F586" s="246" t="s">
        <v>2244</v>
      </c>
      <c r="G586" s="243"/>
      <c r="H586" s="247">
        <v>50.960000000000001</v>
      </c>
      <c r="I586" s="248"/>
      <c r="J586" s="243"/>
      <c r="K586" s="243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189</v>
      </c>
      <c r="AU586" s="253" t="s">
        <v>86</v>
      </c>
      <c r="AV586" s="13" t="s">
        <v>86</v>
      </c>
      <c r="AW586" s="13" t="s">
        <v>33</v>
      </c>
      <c r="AX586" s="13" t="s">
        <v>78</v>
      </c>
      <c r="AY586" s="253" t="s">
        <v>181</v>
      </c>
    </row>
    <row r="587" s="13" customFormat="1">
      <c r="A587" s="13"/>
      <c r="B587" s="242"/>
      <c r="C587" s="243"/>
      <c r="D587" s="244" t="s">
        <v>189</v>
      </c>
      <c r="E587" s="245" t="s">
        <v>1</v>
      </c>
      <c r="F587" s="246" t="s">
        <v>2245</v>
      </c>
      <c r="G587" s="243"/>
      <c r="H587" s="247">
        <v>54.880000000000003</v>
      </c>
      <c r="I587" s="248"/>
      <c r="J587" s="243"/>
      <c r="K587" s="243"/>
      <c r="L587" s="249"/>
      <c r="M587" s="250"/>
      <c r="N587" s="251"/>
      <c r="O587" s="251"/>
      <c r="P587" s="251"/>
      <c r="Q587" s="251"/>
      <c r="R587" s="251"/>
      <c r="S587" s="251"/>
      <c r="T587" s="25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3" t="s">
        <v>189</v>
      </c>
      <c r="AU587" s="253" t="s">
        <v>86</v>
      </c>
      <c r="AV587" s="13" t="s">
        <v>86</v>
      </c>
      <c r="AW587" s="13" t="s">
        <v>33</v>
      </c>
      <c r="AX587" s="13" t="s">
        <v>78</v>
      </c>
      <c r="AY587" s="253" t="s">
        <v>181</v>
      </c>
    </row>
    <row r="588" s="14" customFormat="1">
      <c r="A588" s="14"/>
      <c r="B588" s="254"/>
      <c r="C588" s="255"/>
      <c r="D588" s="244" t="s">
        <v>189</v>
      </c>
      <c r="E588" s="256" t="s">
        <v>1</v>
      </c>
      <c r="F588" s="257" t="s">
        <v>652</v>
      </c>
      <c r="G588" s="255"/>
      <c r="H588" s="256" t="s">
        <v>1</v>
      </c>
      <c r="I588" s="258"/>
      <c r="J588" s="255"/>
      <c r="K588" s="255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189</v>
      </c>
      <c r="AU588" s="263" t="s">
        <v>86</v>
      </c>
      <c r="AV588" s="14" t="s">
        <v>84</v>
      </c>
      <c r="AW588" s="14" t="s">
        <v>33</v>
      </c>
      <c r="AX588" s="14" t="s">
        <v>78</v>
      </c>
      <c r="AY588" s="263" t="s">
        <v>181</v>
      </c>
    </row>
    <row r="589" s="13" customFormat="1">
      <c r="A589" s="13"/>
      <c r="B589" s="242"/>
      <c r="C589" s="243"/>
      <c r="D589" s="244" t="s">
        <v>189</v>
      </c>
      <c r="E589" s="245" t="s">
        <v>1</v>
      </c>
      <c r="F589" s="246" t="s">
        <v>2246</v>
      </c>
      <c r="G589" s="243"/>
      <c r="H589" s="247">
        <v>68.370000000000005</v>
      </c>
      <c r="I589" s="248"/>
      <c r="J589" s="243"/>
      <c r="K589" s="243"/>
      <c r="L589" s="249"/>
      <c r="M589" s="250"/>
      <c r="N589" s="251"/>
      <c r="O589" s="251"/>
      <c r="P589" s="251"/>
      <c r="Q589" s="251"/>
      <c r="R589" s="251"/>
      <c r="S589" s="251"/>
      <c r="T589" s="25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3" t="s">
        <v>189</v>
      </c>
      <c r="AU589" s="253" t="s">
        <v>86</v>
      </c>
      <c r="AV589" s="13" t="s">
        <v>86</v>
      </c>
      <c r="AW589" s="13" t="s">
        <v>33</v>
      </c>
      <c r="AX589" s="13" t="s">
        <v>78</v>
      </c>
      <c r="AY589" s="253" t="s">
        <v>181</v>
      </c>
    </row>
    <row r="590" s="13" customFormat="1">
      <c r="A590" s="13"/>
      <c r="B590" s="242"/>
      <c r="C590" s="243"/>
      <c r="D590" s="244" t="s">
        <v>189</v>
      </c>
      <c r="E590" s="245" t="s">
        <v>1</v>
      </c>
      <c r="F590" s="246" t="s">
        <v>2247</v>
      </c>
      <c r="G590" s="243"/>
      <c r="H590" s="247">
        <v>9.5700000000000003</v>
      </c>
      <c r="I590" s="248"/>
      <c r="J590" s="243"/>
      <c r="K590" s="243"/>
      <c r="L590" s="249"/>
      <c r="M590" s="250"/>
      <c r="N590" s="251"/>
      <c r="O590" s="251"/>
      <c r="P590" s="251"/>
      <c r="Q590" s="251"/>
      <c r="R590" s="251"/>
      <c r="S590" s="251"/>
      <c r="T590" s="25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3" t="s">
        <v>189</v>
      </c>
      <c r="AU590" s="253" t="s">
        <v>86</v>
      </c>
      <c r="AV590" s="13" t="s">
        <v>86</v>
      </c>
      <c r="AW590" s="13" t="s">
        <v>33</v>
      </c>
      <c r="AX590" s="13" t="s">
        <v>78</v>
      </c>
      <c r="AY590" s="253" t="s">
        <v>181</v>
      </c>
    </row>
    <row r="591" s="14" customFormat="1">
      <c r="A591" s="14"/>
      <c r="B591" s="254"/>
      <c r="C591" s="255"/>
      <c r="D591" s="244" t="s">
        <v>189</v>
      </c>
      <c r="E591" s="256" t="s">
        <v>1</v>
      </c>
      <c r="F591" s="257" t="s">
        <v>656</v>
      </c>
      <c r="G591" s="255"/>
      <c r="H591" s="256" t="s">
        <v>1</v>
      </c>
      <c r="I591" s="258"/>
      <c r="J591" s="255"/>
      <c r="K591" s="255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189</v>
      </c>
      <c r="AU591" s="263" t="s">
        <v>86</v>
      </c>
      <c r="AV591" s="14" t="s">
        <v>84</v>
      </c>
      <c r="AW591" s="14" t="s">
        <v>33</v>
      </c>
      <c r="AX591" s="14" t="s">
        <v>78</v>
      </c>
      <c r="AY591" s="263" t="s">
        <v>181</v>
      </c>
    </row>
    <row r="592" s="13" customFormat="1">
      <c r="A592" s="13"/>
      <c r="B592" s="242"/>
      <c r="C592" s="243"/>
      <c r="D592" s="244" t="s">
        <v>189</v>
      </c>
      <c r="E592" s="245" t="s">
        <v>1</v>
      </c>
      <c r="F592" s="246" t="s">
        <v>2248</v>
      </c>
      <c r="G592" s="243"/>
      <c r="H592" s="247">
        <v>16.739999999999998</v>
      </c>
      <c r="I592" s="248"/>
      <c r="J592" s="243"/>
      <c r="K592" s="243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189</v>
      </c>
      <c r="AU592" s="253" t="s">
        <v>86</v>
      </c>
      <c r="AV592" s="13" t="s">
        <v>86</v>
      </c>
      <c r="AW592" s="13" t="s">
        <v>33</v>
      </c>
      <c r="AX592" s="13" t="s">
        <v>78</v>
      </c>
      <c r="AY592" s="253" t="s">
        <v>181</v>
      </c>
    </row>
    <row r="593" s="13" customFormat="1">
      <c r="A593" s="13"/>
      <c r="B593" s="242"/>
      <c r="C593" s="243"/>
      <c r="D593" s="244" t="s">
        <v>189</v>
      </c>
      <c r="E593" s="245" t="s">
        <v>1</v>
      </c>
      <c r="F593" s="246" t="s">
        <v>2249</v>
      </c>
      <c r="G593" s="243"/>
      <c r="H593" s="247">
        <v>22.800000000000001</v>
      </c>
      <c r="I593" s="248"/>
      <c r="J593" s="243"/>
      <c r="K593" s="243"/>
      <c r="L593" s="249"/>
      <c r="M593" s="250"/>
      <c r="N593" s="251"/>
      <c r="O593" s="251"/>
      <c r="P593" s="251"/>
      <c r="Q593" s="251"/>
      <c r="R593" s="251"/>
      <c r="S593" s="251"/>
      <c r="T593" s="25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3" t="s">
        <v>189</v>
      </c>
      <c r="AU593" s="253" t="s">
        <v>86</v>
      </c>
      <c r="AV593" s="13" t="s">
        <v>86</v>
      </c>
      <c r="AW593" s="13" t="s">
        <v>33</v>
      </c>
      <c r="AX593" s="13" t="s">
        <v>78</v>
      </c>
      <c r="AY593" s="253" t="s">
        <v>181</v>
      </c>
    </row>
    <row r="594" s="15" customFormat="1">
      <c r="A594" s="15"/>
      <c r="B594" s="264"/>
      <c r="C594" s="265"/>
      <c r="D594" s="244" t="s">
        <v>189</v>
      </c>
      <c r="E594" s="266" t="s">
        <v>1</v>
      </c>
      <c r="F594" s="267" t="s">
        <v>206</v>
      </c>
      <c r="G594" s="265"/>
      <c r="H594" s="268">
        <v>400.95999999999998</v>
      </c>
      <c r="I594" s="269"/>
      <c r="J594" s="265"/>
      <c r="K594" s="265"/>
      <c r="L594" s="270"/>
      <c r="M594" s="271"/>
      <c r="N594" s="272"/>
      <c r="O594" s="272"/>
      <c r="P594" s="272"/>
      <c r="Q594" s="272"/>
      <c r="R594" s="272"/>
      <c r="S594" s="272"/>
      <c r="T594" s="27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4" t="s">
        <v>189</v>
      </c>
      <c r="AU594" s="274" t="s">
        <v>86</v>
      </c>
      <c r="AV594" s="15" t="s">
        <v>187</v>
      </c>
      <c r="AW594" s="15" t="s">
        <v>33</v>
      </c>
      <c r="AX594" s="15" t="s">
        <v>84</v>
      </c>
      <c r="AY594" s="274" t="s">
        <v>181</v>
      </c>
    </row>
    <row r="595" s="12" customFormat="1" ht="22.8" customHeight="1">
      <c r="A595" s="12"/>
      <c r="B595" s="212"/>
      <c r="C595" s="213"/>
      <c r="D595" s="214" t="s">
        <v>77</v>
      </c>
      <c r="E595" s="226" t="s">
        <v>674</v>
      </c>
      <c r="F595" s="226" t="s">
        <v>675</v>
      </c>
      <c r="G595" s="213"/>
      <c r="H595" s="213"/>
      <c r="I595" s="216"/>
      <c r="J595" s="227">
        <f>BK595</f>
        <v>0</v>
      </c>
      <c r="K595" s="213"/>
      <c r="L595" s="218"/>
      <c r="M595" s="219"/>
      <c r="N595" s="220"/>
      <c r="O595" s="220"/>
      <c r="P595" s="221">
        <f>SUM(P596:P627)</f>
        <v>0</v>
      </c>
      <c r="Q595" s="220"/>
      <c r="R595" s="221">
        <f>SUM(R596:R627)</f>
        <v>0.010496979999999998</v>
      </c>
      <c r="S595" s="220"/>
      <c r="T595" s="222">
        <f>SUM(T596:T627)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3" t="s">
        <v>84</v>
      </c>
      <c r="AT595" s="224" t="s">
        <v>77</v>
      </c>
      <c r="AU595" s="224" t="s">
        <v>84</v>
      </c>
      <c r="AY595" s="223" t="s">
        <v>181</v>
      </c>
      <c r="BK595" s="225">
        <f>SUM(BK596:BK627)</f>
        <v>0</v>
      </c>
    </row>
    <row r="596" s="2" customFormat="1" ht="21.75" customHeight="1">
      <c r="A596" s="39"/>
      <c r="B596" s="40"/>
      <c r="C596" s="228" t="s">
        <v>754</v>
      </c>
      <c r="D596" s="228" t="s">
        <v>183</v>
      </c>
      <c r="E596" s="229" t="s">
        <v>677</v>
      </c>
      <c r="F596" s="230" t="s">
        <v>678</v>
      </c>
      <c r="G596" s="231" t="s">
        <v>186</v>
      </c>
      <c r="H596" s="232">
        <v>248.856</v>
      </c>
      <c r="I596" s="233"/>
      <c r="J596" s="234">
        <f>ROUND(I596*H596,2)</f>
        <v>0</v>
      </c>
      <c r="K596" s="235"/>
      <c r="L596" s="45"/>
      <c r="M596" s="236" t="s">
        <v>1</v>
      </c>
      <c r="N596" s="237" t="s">
        <v>43</v>
      </c>
      <c r="O596" s="92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0" t="s">
        <v>187</v>
      </c>
      <c r="AT596" s="240" t="s">
        <v>183</v>
      </c>
      <c r="AU596" s="240" t="s">
        <v>86</v>
      </c>
      <c r="AY596" s="18" t="s">
        <v>181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84</v>
      </c>
      <c r="BK596" s="241">
        <f>ROUND(I596*H596,2)</f>
        <v>0</v>
      </c>
      <c r="BL596" s="18" t="s">
        <v>187</v>
      </c>
      <c r="BM596" s="240" t="s">
        <v>2250</v>
      </c>
    </row>
    <row r="597" s="14" customFormat="1">
      <c r="A597" s="14"/>
      <c r="B597" s="254"/>
      <c r="C597" s="255"/>
      <c r="D597" s="244" t="s">
        <v>189</v>
      </c>
      <c r="E597" s="256" t="s">
        <v>1</v>
      </c>
      <c r="F597" s="257" t="s">
        <v>2251</v>
      </c>
      <c r="G597" s="255"/>
      <c r="H597" s="256" t="s">
        <v>1</v>
      </c>
      <c r="I597" s="258"/>
      <c r="J597" s="255"/>
      <c r="K597" s="255"/>
      <c r="L597" s="259"/>
      <c r="M597" s="260"/>
      <c r="N597" s="261"/>
      <c r="O597" s="261"/>
      <c r="P597" s="261"/>
      <c r="Q597" s="261"/>
      <c r="R597" s="261"/>
      <c r="S597" s="261"/>
      <c r="T597" s="26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3" t="s">
        <v>189</v>
      </c>
      <c r="AU597" s="263" t="s">
        <v>86</v>
      </c>
      <c r="AV597" s="14" t="s">
        <v>84</v>
      </c>
      <c r="AW597" s="14" t="s">
        <v>33</v>
      </c>
      <c r="AX597" s="14" t="s">
        <v>78</v>
      </c>
      <c r="AY597" s="263" t="s">
        <v>181</v>
      </c>
    </row>
    <row r="598" s="13" customFormat="1">
      <c r="A598" s="13"/>
      <c r="B598" s="242"/>
      <c r="C598" s="243"/>
      <c r="D598" s="244" t="s">
        <v>189</v>
      </c>
      <c r="E598" s="245" t="s">
        <v>1</v>
      </c>
      <c r="F598" s="246" t="s">
        <v>2252</v>
      </c>
      <c r="G598" s="243"/>
      <c r="H598" s="247">
        <v>82.644000000000005</v>
      </c>
      <c r="I598" s="248"/>
      <c r="J598" s="243"/>
      <c r="K598" s="243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189</v>
      </c>
      <c r="AU598" s="253" t="s">
        <v>86</v>
      </c>
      <c r="AV598" s="13" t="s">
        <v>86</v>
      </c>
      <c r="AW598" s="13" t="s">
        <v>33</v>
      </c>
      <c r="AX598" s="13" t="s">
        <v>78</v>
      </c>
      <c r="AY598" s="253" t="s">
        <v>181</v>
      </c>
    </row>
    <row r="599" s="13" customFormat="1">
      <c r="A599" s="13"/>
      <c r="B599" s="242"/>
      <c r="C599" s="243"/>
      <c r="D599" s="244" t="s">
        <v>189</v>
      </c>
      <c r="E599" s="245" t="s">
        <v>1</v>
      </c>
      <c r="F599" s="246" t="s">
        <v>2253</v>
      </c>
      <c r="G599" s="243"/>
      <c r="H599" s="247">
        <v>82.644000000000005</v>
      </c>
      <c r="I599" s="248"/>
      <c r="J599" s="243"/>
      <c r="K599" s="243"/>
      <c r="L599" s="249"/>
      <c r="M599" s="250"/>
      <c r="N599" s="251"/>
      <c r="O599" s="251"/>
      <c r="P599" s="251"/>
      <c r="Q599" s="251"/>
      <c r="R599" s="251"/>
      <c r="S599" s="251"/>
      <c r="T599" s="25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3" t="s">
        <v>189</v>
      </c>
      <c r="AU599" s="253" t="s">
        <v>86</v>
      </c>
      <c r="AV599" s="13" t="s">
        <v>86</v>
      </c>
      <c r="AW599" s="13" t="s">
        <v>33</v>
      </c>
      <c r="AX599" s="13" t="s">
        <v>78</v>
      </c>
      <c r="AY599" s="253" t="s">
        <v>181</v>
      </c>
    </row>
    <row r="600" s="13" customFormat="1">
      <c r="A600" s="13"/>
      <c r="B600" s="242"/>
      <c r="C600" s="243"/>
      <c r="D600" s="244" t="s">
        <v>189</v>
      </c>
      <c r="E600" s="245" t="s">
        <v>1</v>
      </c>
      <c r="F600" s="246" t="s">
        <v>2254</v>
      </c>
      <c r="G600" s="243"/>
      <c r="H600" s="247">
        <v>41.783999999999999</v>
      </c>
      <c r="I600" s="248"/>
      <c r="J600" s="243"/>
      <c r="K600" s="243"/>
      <c r="L600" s="249"/>
      <c r="M600" s="250"/>
      <c r="N600" s="251"/>
      <c r="O600" s="251"/>
      <c r="P600" s="251"/>
      <c r="Q600" s="251"/>
      <c r="R600" s="251"/>
      <c r="S600" s="251"/>
      <c r="T600" s="25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3" t="s">
        <v>189</v>
      </c>
      <c r="AU600" s="253" t="s">
        <v>86</v>
      </c>
      <c r="AV600" s="13" t="s">
        <v>86</v>
      </c>
      <c r="AW600" s="13" t="s">
        <v>33</v>
      </c>
      <c r="AX600" s="13" t="s">
        <v>78</v>
      </c>
      <c r="AY600" s="253" t="s">
        <v>181</v>
      </c>
    </row>
    <row r="601" s="13" customFormat="1">
      <c r="A601" s="13"/>
      <c r="B601" s="242"/>
      <c r="C601" s="243"/>
      <c r="D601" s="244" t="s">
        <v>189</v>
      </c>
      <c r="E601" s="245" t="s">
        <v>1</v>
      </c>
      <c r="F601" s="246" t="s">
        <v>2255</v>
      </c>
      <c r="G601" s="243"/>
      <c r="H601" s="247">
        <v>41.783999999999999</v>
      </c>
      <c r="I601" s="248"/>
      <c r="J601" s="243"/>
      <c r="K601" s="243"/>
      <c r="L601" s="249"/>
      <c r="M601" s="250"/>
      <c r="N601" s="251"/>
      <c r="O601" s="251"/>
      <c r="P601" s="251"/>
      <c r="Q601" s="251"/>
      <c r="R601" s="251"/>
      <c r="S601" s="251"/>
      <c r="T601" s="25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3" t="s">
        <v>189</v>
      </c>
      <c r="AU601" s="253" t="s">
        <v>86</v>
      </c>
      <c r="AV601" s="13" t="s">
        <v>86</v>
      </c>
      <c r="AW601" s="13" t="s">
        <v>33</v>
      </c>
      <c r="AX601" s="13" t="s">
        <v>78</v>
      </c>
      <c r="AY601" s="253" t="s">
        <v>181</v>
      </c>
    </row>
    <row r="602" s="15" customFormat="1">
      <c r="A602" s="15"/>
      <c r="B602" s="264"/>
      <c r="C602" s="265"/>
      <c r="D602" s="244" t="s">
        <v>189</v>
      </c>
      <c r="E602" s="266" t="s">
        <v>1</v>
      </c>
      <c r="F602" s="267" t="s">
        <v>206</v>
      </c>
      <c r="G602" s="265"/>
      <c r="H602" s="268">
        <v>248.856</v>
      </c>
      <c r="I602" s="269"/>
      <c r="J602" s="265"/>
      <c r="K602" s="265"/>
      <c r="L602" s="270"/>
      <c r="M602" s="271"/>
      <c r="N602" s="272"/>
      <c r="O602" s="272"/>
      <c r="P602" s="272"/>
      <c r="Q602" s="272"/>
      <c r="R602" s="272"/>
      <c r="S602" s="272"/>
      <c r="T602" s="273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4" t="s">
        <v>189</v>
      </c>
      <c r="AU602" s="274" t="s">
        <v>86</v>
      </c>
      <c r="AV602" s="15" t="s">
        <v>187</v>
      </c>
      <c r="AW602" s="15" t="s">
        <v>33</v>
      </c>
      <c r="AX602" s="15" t="s">
        <v>84</v>
      </c>
      <c r="AY602" s="274" t="s">
        <v>181</v>
      </c>
    </row>
    <row r="603" s="2" customFormat="1" ht="21.75" customHeight="1">
      <c r="A603" s="39"/>
      <c r="B603" s="40"/>
      <c r="C603" s="228" t="s">
        <v>760</v>
      </c>
      <c r="D603" s="228" t="s">
        <v>183</v>
      </c>
      <c r="E603" s="229" t="s">
        <v>685</v>
      </c>
      <c r="F603" s="230" t="s">
        <v>686</v>
      </c>
      <c r="G603" s="231" t="s">
        <v>186</v>
      </c>
      <c r="H603" s="232">
        <v>9954.2399999999998</v>
      </c>
      <c r="I603" s="233"/>
      <c r="J603" s="234">
        <f>ROUND(I603*H603,2)</f>
        <v>0</v>
      </c>
      <c r="K603" s="235"/>
      <c r="L603" s="45"/>
      <c r="M603" s="236" t="s">
        <v>1</v>
      </c>
      <c r="N603" s="237" t="s">
        <v>43</v>
      </c>
      <c r="O603" s="92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0" t="s">
        <v>187</v>
      </c>
      <c r="AT603" s="240" t="s">
        <v>183</v>
      </c>
      <c r="AU603" s="240" t="s">
        <v>86</v>
      </c>
      <c r="AY603" s="18" t="s">
        <v>181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84</v>
      </c>
      <c r="BK603" s="241">
        <f>ROUND(I603*H603,2)</f>
        <v>0</v>
      </c>
      <c r="BL603" s="18" t="s">
        <v>187</v>
      </c>
      <c r="BM603" s="240" t="s">
        <v>2256</v>
      </c>
    </row>
    <row r="604" s="13" customFormat="1">
      <c r="A604" s="13"/>
      <c r="B604" s="242"/>
      <c r="C604" s="243"/>
      <c r="D604" s="244" t="s">
        <v>189</v>
      </c>
      <c r="E604" s="245" t="s">
        <v>1</v>
      </c>
      <c r="F604" s="246" t="s">
        <v>2257</v>
      </c>
      <c r="G604" s="243"/>
      <c r="H604" s="247">
        <v>9954.2399999999998</v>
      </c>
      <c r="I604" s="248"/>
      <c r="J604" s="243"/>
      <c r="K604" s="243"/>
      <c r="L604" s="249"/>
      <c r="M604" s="250"/>
      <c r="N604" s="251"/>
      <c r="O604" s="251"/>
      <c r="P604" s="251"/>
      <c r="Q604" s="251"/>
      <c r="R604" s="251"/>
      <c r="S604" s="251"/>
      <c r="T604" s="25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3" t="s">
        <v>189</v>
      </c>
      <c r="AU604" s="253" t="s">
        <v>86</v>
      </c>
      <c r="AV604" s="13" t="s">
        <v>86</v>
      </c>
      <c r="AW604" s="13" t="s">
        <v>33</v>
      </c>
      <c r="AX604" s="13" t="s">
        <v>84</v>
      </c>
      <c r="AY604" s="253" t="s">
        <v>181</v>
      </c>
    </row>
    <row r="605" s="2" customFormat="1" ht="21.75" customHeight="1">
      <c r="A605" s="39"/>
      <c r="B605" s="40"/>
      <c r="C605" s="228" t="s">
        <v>764</v>
      </c>
      <c r="D605" s="228" t="s">
        <v>183</v>
      </c>
      <c r="E605" s="229" t="s">
        <v>690</v>
      </c>
      <c r="F605" s="230" t="s">
        <v>691</v>
      </c>
      <c r="G605" s="231" t="s">
        <v>186</v>
      </c>
      <c r="H605" s="232">
        <v>248.856</v>
      </c>
      <c r="I605" s="233"/>
      <c r="J605" s="234">
        <f>ROUND(I605*H605,2)</f>
        <v>0</v>
      </c>
      <c r="K605" s="235"/>
      <c r="L605" s="45"/>
      <c r="M605" s="236" t="s">
        <v>1</v>
      </c>
      <c r="N605" s="237" t="s">
        <v>43</v>
      </c>
      <c r="O605" s="92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187</v>
      </c>
      <c r="AT605" s="240" t="s">
        <v>183</v>
      </c>
      <c r="AU605" s="240" t="s">
        <v>86</v>
      </c>
      <c r="AY605" s="18" t="s">
        <v>181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84</v>
      </c>
      <c r="BK605" s="241">
        <f>ROUND(I605*H605,2)</f>
        <v>0</v>
      </c>
      <c r="BL605" s="18" t="s">
        <v>187</v>
      </c>
      <c r="BM605" s="240" t="s">
        <v>2258</v>
      </c>
    </row>
    <row r="606" s="2" customFormat="1" ht="24.15" customHeight="1">
      <c r="A606" s="39"/>
      <c r="B606" s="40"/>
      <c r="C606" s="228" t="s">
        <v>770</v>
      </c>
      <c r="D606" s="228" t="s">
        <v>183</v>
      </c>
      <c r="E606" s="229" t="s">
        <v>694</v>
      </c>
      <c r="F606" s="230" t="s">
        <v>695</v>
      </c>
      <c r="G606" s="231" t="s">
        <v>359</v>
      </c>
      <c r="H606" s="232">
        <v>1</v>
      </c>
      <c r="I606" s="233"/>
      <c r="J606" s="234">
        <f>ROUND(I606*H606,2)</f>
        <v>0</v>
      </c>
      <c r="K606" s="235"/>
      <c r="L606" s="45"/>
      <c r="M606" s="236" t="s">
        <v>1</v>
      </c>
      <c r="N606" s="237" t="s">
        <v>43</v>
      </c>
      <c r="O606" s="92"/>
      <c r="P606" s="238">
        <f>O606*H606</f>
        <v>0</v>
      </c>
      <c r="Q606" s="238">
        <v>0</v>
      </c>
      <c r="R606" s="238">
        <f>Q606*H606</f>
        <v>0</v>
      </c>
      <c r="S606" s="238">
        <v>0</v>
      </c>
      <c r="T606" s="23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0" t="s">
        <v>187</v>
      </c>
      <c r="AT606" s="240" t="s">
        <v>183</v>
      </c>
      <c r="AU606" s="240" t="s">
        <v>86</v>
      </c>
      <c r="AY606" s="18" t="s">
        <v>181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8" t="s">
        <v>84</v>
      </c>
      <c r="BK606" s="241">
        <f>ROUND(I606*H606,2)</f>
        <v>0</v>
      </c>
      <c r="BL606" s="18" t="s">
        <v>187</v>
      </c>
      <c r="BM606" s="240" t="s">
        <v>2259</v>
      </c>
    </row>
    <row r="607" s="2" customFormat="1" ht="21.75" customHeight="1">
      <c r="A607" s="39"/>
      <c r="B607" s="40"/>
      <c r="C607" s="228" t="s">
        <v>775</v>
      </c>
      <c r="D607" s="228" t="s">
        <v>183</v>
      </c>
      <c r="E607" s="229" t="s">
        <v>698</v>
      </c>
      <c r="F607" s="230" t="s">
        <v>699</v>
      </c>
      <c r="G607" s="231" t="s">
        <v>186</v>
      </c>
      <c r="H607" s="232">
        <v>80.745999999999995</v>
      </c>
      <c r="I607" s="233"/>
      <c r="J607" s="234">
        <f>ROUND(I607*H607,2)</f>
        <v>0</v>
      </c>
      <c r="K607" s="235"/>
      <c r="L607" s="45"/>
      <c r="M607" s="236" t="s">
        <v>1</v>
      </c>
      <c r="N607" s="237" t="s">
        <v>43</v>
      </c>
      <c r="O607" s="92"/>
      <c r="P607" s="238">
        <f>O607*H607</f>
        <v>0</v>
      </c>
      <c r="Q607" s="238">
        <v>0.00012999999999999999</v>
      </c>
      <c r="R607" s="238">
        <f>Q607*H607</f>
        <v>0.010496979999999998</v>
      </c>
      <c r="S607" s="238">
        <v>0</v>
      </c>
      <c r="T607" s="23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0" t="s">
        <v>187</v>
      </c>
      <c r="AT607" s="240" t="s">
        <v>183</v>
      </c>
      <c r="AU607" s="240" t="s">
        <v>86</v>
      </c>
      <c r="AY607" s="18" t="s">
        <v>181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84</v>
      </c>
      <c r="BK607" s="241">
        <f>ROUND(I607*H607,2)</f>
        <v>0</v>
      </c>
      <c r="BL607" s="18" t="s">
        <v>187</v>
      </c>
      <c r="BM607" s="240" t="s">
        <v>2260</v>
      </c>
    </row>
    <row r="608" s="14" customFormat="1">
      <c r="A608" s="14"/>
      <c r="B608" s="254"/>
      <c r="C608" s="255"/>
      <c r="D608" s="244" t="s">
        <v>189</v>
      </c>
      <c r="E608" s="256" t="s">
        <v>1</v>
      </c>
      <c r="F608" s="257" t="s">
        <v>701</v>
      </c>
      <c r="G608" s="255"/>
      <c r="H608" s="256" t="s">
        <v>1</v>
      </c>
      <c r="I608" s="258"/>
      <c r="J608" s="255"/>
      <c r="K608" s="255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189</v>
      </c>
      <c r="AU608" s="263" t="s">
        <v>86</v>
      </c>
      <c r="AV608" s="14" t="s">
        <v>84</v>
      </c>
      <c r="AW608" s="14" t="s">
        <v>33</v>
      </c>
      <c r="AX608" s="14" t="s">
        <v>78</v>
      </c>
      <c r="AY608" s="263" t="s">
        <v>181</v>
      </c>
    </row>
    <row r="609" s="14" customFormat="1">
      <c r="A609" s="14"/>
      <c r="B609" s="254"/>
      <c r="C609" s="255"/>
      <c r="D609" s="244" t="s">
        <v>189</v>
      </c>
      <c r="E609" s="256" t="s">
        <v>1</v>
      </c>
      <c r="F609" s="257" t="s">
        <v>1151</v>
      </c>
      <c r="G609" s="255"/>
      <c r="H609" s="256" t="s">
        <v>1</v>
      </c>
      <c r="I609" s="258"/>
      <c r="J609" s="255"/>
      <c r="K609" s="255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189</v>
      </c>
      <c r="AU609" s="263" t="s">
        <v>86</v>
      </c>
      <c r="AV609" s="14" t="s">
        <v>84</v>
      </c>
      <c r="AW609" s="14" t="s">
        <v>33</v>
      </c>
      <c r="AX609" s="14" t="s">
        <v>78</v>
      </c>
      <c r="AY609" s="263" t="s">
        <v>181</v>
      </c>
    </row>
    <row r="610" s="13" customFormat="1">
      <c r="A610" s="13"/>
      <c r="B610" s="242"/>
      <c r="C610" s="243"/>
      <c r="D610" s="244" t="s">
        <v>189</v>
      </c>
      <c r="E610" s="245" t="s">
        <v>1</v>
      </c>
      <c r="F610" s="246" t="s">
        <v>2237</v>
      </c>
      <c r="G610" s="243"/>
      <c r="H610" s="247">
        <v>22.789999999999999</v>
      </c>
      <c r="I610" s="248"/>
      <c r="J610" s="243"/>
      <c r="K610" s="243"/>
      <c r="L610" s="249"/>
      <c r="M610" s="250"/>
      <c r="N610" s="251"/>
      <c r="O610" s="251"/>
      <c r="P610" s="251"/>
      <c r="Q610" s="251"/>
      <c r="R610" s="251"/>
      <c r="S610" s="251"/>
      <c r="T610" s="25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3" t="s">
        <v>189</v>
      </c>
      <c r="AU610" s="253" t="s">
        <v>86</v>
      </c>
      <c r="AV610" s="13" t="s">
        <v>86</v>
      </c>
      <c r="AW610" s="13" t="s">
        <v>33</v>
      </c>
      <c r="AX610" s="13" t="s">
        <v>78</v>
      </c>
      <c r="AY610" s="253" t="s">
        <v>181</v>
      </c>
    </row>
    <row r="611" s="13" customFormat="1">
      <c r="A611" s="13"/>
      <c r="B611" s="242"/>
      <c r="C611" s="243"/>
      <c r="D611" s="244" t="s">
        <v>189</v>
      </c>
      <c r="E611" s="245" t="s">
        <v>1</v>
      </c>
      <c r="F611" s="246" t="s">
        <v>2261</v>
      </c>
      <c r="G611" s="243"/>
      <c r="H611" s="247">
        <v>5.5800000000000001</v>
      </c>
      <c r="I611" s="248"/>
      <c r="J611" s="243"/>
      <c r="K611" s="243"/>
      <c r="L611" s="249"/>
      <c r="M611" s="250"/>
      <c r="N611" s="251"/>
      <c r="O611" s="251"/>
      <c r="P611" s="251"/>
      <c r="Q611" s="251"/>
      <c r="R611" s="251"/>
      <c r="S611" s="251"/>
      <c r="T611" s="25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3" t="s">
        <v>189</v>
      </c>
      <c r="AU611" s="253" t="s">
        <v>86</v>
      </c>
      <c r="AV611" s="13" t="s">
        <v>86</v>
      </c>
      <c r="AW611" s="13" t="s">
        <v>33</v>
      </c>
      <c r="AX611" s="13" t="s">
        <v>78</v>
      </c>
      <c r="AY611" s="253" t="s">
        <v>181</v>
      </c>
    </row>
    <row r="612" s="13" customFormat="1">
      <c r="A612" s="13"/>
      <c r="B612" s="242"/>
      <c r="C612" s="243"/>
      <c r="D612" s="244" t="s">
        <v>189</v>
      </c>
      <c r="E612" s="245" t="s">
        <v>1</v>
      </c>
      <c r="F612" s="246" t="s">
        <v>2262</v>
      </c>
      <c r="G612" s="243"/>
      <c r="H612" s="247">
        <v>3.1899999999999999</v>
      </c>
      <c r="I612" s="248"/>
      <c r="J612" s="243"/>
      <c r="K612" s="243"/>
      <c r="L612" s="249"/>
      <c r="M612" s="250"/>
      <c r="N612" s="251"/>
      <c r="O612" s="251"/>
      <c r="P612" s="251"/>
      <c r="Q612" s="251"/>
      <c r="R612" s="251"/>
      <c r="S612" s="251"/>
      <c r="T612" s="25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3" t="s">
        <v>189</v>
      </c>
      <c r="AU612" s="253" t="s">
        <v>86</v>
      </c>
      <c r="AV612" s="13" t="s">
        <v>86</v>
      </c>
      <c r="AW612" s="13" t="s">
        <v>33</v>
      </c>
      <c r="AX612" s="13" t="s">
        <v>78</v>
      </c>
      <c r="AY612" s="253" t="s">
        <v>181</v>
      </c>
    </row>
    <row r="613" s="14" customFormat="1">
      <c r="A613" s="14"/>
      <c r="B613" s="254"/>
      <c r="C613" s="255"/>
      <c r="D613" s="244" t="s">
        <v>189</v>
      </c>
      <c r="E613" s="256" t="s">
        <v>1</v>
      </c>
      <c r="F613" s="257" t="s">
        <v>2263</v>
      </c>
      <c r="G613" s="255"/>
      <c r="H613" s="256" t="s">
        <v>1</v>
      </c>
      <c r="I613" s="258"/>
      <c r="J613" s="255"/>
      <c r="K613" s="255"/>
      <c r="L613" s="259"/>
      <c r="M613" s="260"/>
      <c r="N613" s="261"/>
      <c r="O613" s="261"/>
      <c r="P613" s="261"/>
      <c r="Q613" s="261"/>
      <c r="R613" s="261"/>
      <c r="S613" s="261"/>
      <c r="T613" s="26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3" t="s">
        <v>189</v>
      </c>
      <c r="AU613" s="263" t="s">
        <v>86</v>
      </c>
      <c r="AV613" s="14" t="s">
        <v>84</v>
      </c>
      <c r="AW613" s="14" t="s">
        <v>33</v>
      </c>
      <c r="AX613" s="14" t="s">
        <v>78</v>
      </c>
      <c r="AY613" s="263" t="s">
        <v>181</v>
      </c>
    </row>
    <row r="614" s="14" customFormat="1">
      <c r="A614" s="14"/>
      <c r="B614" s="254"/>
      <c r="C614" s="255"/>
      <c r="D614" s="244" t="s">
        <v>189</v>
      </c>
      <c r="E614" s="256" t="s">
        <v>1</v>
      </c>
      <c r="F614" s="257" t="s">
        <v>2165</v>
      </c>
      <c r="G614" s="255"/>
      <c r="H614" s="256" t="s">
        <v>1</v>
      </c>
      <c r="I614" s="258"/>
      <c r="J614" s="255"/>
      <c r="K614" s="255"/>
      <c r="L614" s="259"/>
      <c r="M614" s="260"/>
      <c r="N614" s="261"/>
      <c r="O614" s="261"/>
      <c r="P614" s="261"/>
      <c r="Q614" s="261"/>
      <c r="R614" s="261"/>
      <c r="S614" s="261"/>
      <c r="T614" s="26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3" t="s">
        <v>189</v>
      </c>
      <c r="AU614" s="263" t="s">
        <v>86</v>
      </c>
      <c r="AV614" s="14" t="s">
        <v>84</v>
      </c>
      <c r="AW614" s="14" t="s">
        <v>33</v>
      </c>
      <c r="AX614" s="14" t="s">
        <v>78</v>
      </c>
      <c r="AY614" s="263" t="s">
        <v>181</v>
      </c>
    </row>
    <row r="615" s="13" customFormat="1">
      <c r="A615" s="13"/>
      <c r="B615" s="242"/>
      <c r="C615" s="243"/>
      <c r="D615" s="244" t="s">
        <v>189</v>
      </c>
      <c r="E615" s="245" t="s">
        <v>1</v>
      </c>
      <c r="F615" s="246" t="s">
        <v>2166</v>
      </c>
      <c r="G615" s="243"/>
      <c r="H615" s="247">
        <v>45.457000000000001</v>
      </c>
      <c r="I615" s="248"/>
      <c r="J615" s="243"/>
      <c r="K615" s="243"/>
      <c r="L615" s="249"/>
      <c r="M615" s="250"/>
      <c r="N615" s="251"/>
      <c r="O615" s="251"/>
      <c r="P615" s="251"/>
      <c r="Q615" s="251"/>
      <c r="R615" s="251"/>
      <c r="S615" s="251"/>
      <c r="T615" s="25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3" t="s">
        <v>189</v>
      </c>
      <c r="AU615" s="253" t="s">
        <v>86</v>
      </c>
      <c r="AV615" s="13" t="s">
        <v>86</v>
      </c>
      <c r="AW615" s="13" t="s">
        <v>33</v>
      </c>
      <c r="AX615" s="13" t="s">
        <v>78</v>
      </c>
      <c r="AY615" s="253" t="s">
        <v>181</v>
      </c>
    </row>
    <row r="616" s="13" customFormat="1">
      <c r="A616" s="13"/>
      <c r="B616" s="242"/>
      <c r="C616" s="243"/>
      <c r="D616" s="244" t="s">
        <v>189</v>
      </c>
      <c r="E616" s="245" t="s">
        <v>1</v>
      </c>
      <c r="F616" s="246" t="s">
        <v>2264</v>
      </c>
      <c r="G616" s="243"/>
      <c r="H616" s="247">
        <v>3.7290000000000001</v>
      </c>
      <c r="I616" s="248"/>
      <c r="J616" s="243"/>
      <c r="K616" s="243"/>
      <c r="L616" s="249"/>
      <c r="M616" s="250"/>
      <c r="N616" s="251"/>
      <c r="O616" s="251"/>
      <c r="P616" s="251"/>
      <c r="Q616" s="251"/>
      <c r="R616" s="251"/>
      <c r="S616" s="251"/>
      <c r="T616" s="25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3" t="s">
        <v>189</v>
      </c>
      <c r="AU616" s="253" t="s">
        <v>86</v>
      </c>
      <c r="AV616" s="13" t="s">
        <v>86</v>
      </c>
      <c r="AW616" s="13" t="s">
        <v>33</v>
      </c>
      <c r="AX616" s="13" t="s">
        <v>78</v>
      </c>
      <c r="AY616" s="253" t="s">
        <v>181</v>
      </c>
    </row>
    <row r="617" s="15" customFormat="1">
      <c r="A617" s="15"/>
      <c r="B617" s="264"/>
      <c r="C617" s="265"/>
      <c r="D617" s="244" t="s">
        <v>189</v>
      </c>
      <c r="E617" s="266" t="s">
        <v>1</v>
      </c>
      <c r="F617" s="267" t="s">
        <v>206</v>
      </c>
      <c r="G617" s="265"/>
      <c r="H617" s="268">
        <v>80.745999999999995</v>
      </c>
      <c r="I617" s="269"/>
      <c r="J617" s="265"/>
      <c r="K617" s="265"/>
      <c r="L617" s="270"/>
      <c r="M617" s="271"/>
      <c r="N617" s="272"/>
      <c r="O617" s="272"/>
      <c r="P617" s="272"/>
      <c r="Q617" s="272"/>
      <c r="R617" s="272"/>
      <c r="S617" s="272"/>
      <c r="T617" s="273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74" t="s">
        <v>189</v>
      </c>
      <c r="AU617" s="274" t="s">
        <v>86</v>
      </c>
      <c r="AV617" s="15" t="s">
        <v>187</v>
      </c>
      <c r="AW617" s="15" t="s">
        <v>33</v>
      </c>
      <c r="AX617" s="15" t="s">
        <v>84</v>
      </c>
      <c r="AY617" s="274" t="s">
        <v>181</v>
      </c>
    </row>
    <row r="618" s="2" customFormat="1" ht="16.5" customHeight="1">
      <c r="A618" s="39"/>
      <c r="B618" s="40"/>
      <c r="C618" s="228" t="s">
        <v>780</v>
      </c>
      <c r="D618" s="228" t="s">
        <v>183</v>
      </c>
      <c r="E618" s="229" t="s">
        <v>711</v>
      </c>
      <c r="F618" s="230" t="s">
        <v>712</v>
      </c>
      <c r="G618" s="231" t="s">
        <v>186</v>
      </c>
      <c r="H618" s="232">
        <v>248.856</v>
      </c>
      <c r="I618" s="233"/>
      <c r="J618" s="234">
        <f>ROUND(I618*H618,2)</f>
        <v>0</v>
      </c>
      <c r="K618" s="235"/>
      <c r="L618" s="45"/>
      <c r="M618" s="236" t="s">
        <v>1</v>
      </c>
      <c r="N618" s="237" t="s">
        <v>43</v>
      </c>
      <c r="O618" s="92"/>
      <c r="P618" s="238">
        <f>O618*H618</f>
        <v>0</v>
      </c>
      <c r="Q618" s="238">
        <v>0</v>
      </c>
      <c r="R618" s="238">
        <f>Q618*H618</f>
        <v>0</v>
      </c>
      <c r="S618" s="238">
        <v>0</v>
      </c>
      <c r="T618" s="23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0" t="s">
        <v>187</v>
      </c>
      <c r="AT618" s="240" t="s">
        <v>183</v>
      </c>
      <c r="AU618" s="240" t="s">
        <v>86</v>
      </c>
      <c r="AY618" s="18" t="s">
        <v>181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84</v>
      </c>
      <c r="BK618" s="241">
        <f>ROUND(I618*H618,2)</f>
        <v>0</v>
      </c>
      <c r="BL618" s="18" t="s">
        <v>187</v>
      </c>
      <c r="BM618" s="240" t="s">
        <v>2265</v>
      </c>
    </row>
    <row r="619" s="14" customFormat="1">
      <c r="A619" s="14"/>
      <c r="B619" s="254"/>
      <c r="C619" s="255"/>
      <c r="D619" s="244" t="s">
        <v>189</v>
      </c>
      <c r="E619" s="256" t="s">
        <v>1</v>
      </c>
      <c r="F619" s="257" t="s">
        <v>2251</v>
      </c>
      <c r="G619" s="255"/>
      <c r="H619" s="256" t="s">
        <v>1</v>
      </c>
      <c r="I619" s="258"/>
      <c r="J619" s="255"/>
      <c r="K619" s="255"/>
      <c r="L619" s="259"/>
      <c r="M619" s="260"/>
      <c r="N619" s="261"/>
      <c r="O619" s="261"/>
      <c r="P619" s="261"/>
      <c r="Q619" s="261"/>
      <c r="R619" s="261"/>
      <c r="S619" s="261"/>
      <c r="T619" s="26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3" t="s">
        <v>189</v>
      </c>
      <c r="AU619" s="263" t="s">
        <v>86</v>
      </c>
      <c r="AV619" s="14" t="s">
        <v>84</v>
      </c>
      <c r="AW619" s="14" t="s">
        <v>33</v>
      </c>
      <c r="AX619" s="14" t="s">
        <v>78</v>
      </c>
      <c r="AY619" s="263" t="s">
        <v>181</v>
      </c>
    </row>
    <row r="620" s="13" customFormat="1">
      <c r="A620" s="13"/>
      <c r="B620" s="242"/>
      <c r="C620" s="243"/>
      <c r="D620" s="244" t="s">
        <v>189</v>
      </c>
      <c r="E620" s="245" t="s">
        <v>1</v>
      </c>
      <c r="F620" s="246" t="s">
        <v>2252</v>
      </c>
      <c r="G620" s="243"/>
      <c r="H620" s="247">
        <v>82.644000000000005</v>
      </c>
      <c r="I620" s="248"/>
      <c r="J620" s="243"/>
      <c r="K620" s="243"/>
      <c r="L620" s="249"/>
      <c r="M620" s="250"/>
      <c r="N620" s="251"/>
      <c r="O620" s="251"/>
      <c r="P620" s="251"/>
      <c r="Q620" s="251"/>
      <c r="R620" s="251"/>
      <c r="S620" s="251"/>
      <c r="T620" s="25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3" t="s">
        <v>189</v>
      </c>
      <c r="AU620" s="253" t="s">
        <v>86</v>
      </c>
      <c r="AV620" s="13" t="s">
        <v>86</v>
      </c>
      <c r="AW620" s="13" t="s">
        <v>33</v>
      </c>
      <c r="AX620" s="13" t="s">
        <v>78</v>
      </c>
      <c r="AY620" s="253" t="s">
        <v>181</v>
      </c>
    </row>
    <row r="621" s="13" customFormat="1">
      <c r="A621" s="13"/>
      <c r="B621" s="242"/>
      <c r="C621" s="243"/>
      <c r="D621" s="244" t="s">
        <v>189</v>
      </c>
      <c r="E621" s="245" t="s">
        <v>1</v>
      </c>
      <c r="F621" s="246" t="s">
        <v>2253</v>
      </c>
      <c r="G621" s="243"/>
      <c r="H621" s="247">
        <v>82.644000000000005</v>
      </c>
      <c r="I621" s="248"/>
      <c r="J621" s="243"/>
      <c r="K621" s="243"/>
      <c r="L621" s="249"/>
      <c r="M621" s="250"/>
      <c r="N621" s="251"/>
      <c r="O621" s="251"/>
      <c r="P621" s="251"/>
      <c r="Q621" s="251"/>
      <c r="R621" s="251"/>
      <c r="S621" s="251"/>
      <c r="T621" s="25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3" t="s">
        <v>189</v>
      </c>
      <c r="AU621" s="253" t="s">
        <v>86</v>
      </c>
      <c r="AV621" s="13" t="s">
        <v>86</v>
      </c>
      <c r="AW621" s="13" t="s">
        <v>33</v>
      </c>
      <c r="AX621" s="13" t="s">
        <v>78</v>
      </c>
      <c r="AY621" s="253" t="s">
        <v>181</v>
      </c>
    </row>
    <row r="622" s="13" customFormat="1">
      <c r="A622" s="13"/>
      <c r="B622" s="242"/>
      <c r="C622" s="243"/>
      <c r="D622" s="244" t="s">
        <v>189</v>
      </c>
      <c r="E622" s="245" t="s">
        <v>1</v>
      </c>
      <c r="F622" s="246" t="s">
        <v>2254</v>
      </c>
      <c r="G622" s="243"/>
      <c r="H622" s="247">
        <v>41.783999999999999</v>
      </c>
      <c r="I622" s="248"/>
      <c r="J622" s="243"/>
      <c r="K622" s="243"/>
      <c r="L622" s="249"/>
      <c r="M622" s="250"/>
      <c r="N622" s="251"/>
      <c r="O622" s="251"/>
      <c r="P622" s="251"/>
      <c r="Q622" s="251"/>
      <c r="R622" s="251"/>
      <c r="S622" s="251"/>
      <c r="T622" s="25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3" t="s">
        <v>189</v>
      </c>
      <c r="AU622" s="253" t="s">
        <v>86</v>
      </c>
      <c r="AV622" s="13" t="s">
        <v>86</v>
      </c>
      <c r="AW622" s="13" t="s">
        <v>33</v>
      </c>
      <c r="AX622" s="13" t="s">
        <v>78</v>
      </c>
      <c r="AY622" s="253" t="s">
        <v>181</v>
      </c>
    </row>
    <row r="623" s="13" customFormat="1">
      <c r="A623" s="13"/>
      <c r="B623" s="242"/>
      <c r="C623" s="243"/>
      <c r="D623" s="244" t="s">
        <v>189</v>
      </c>
      <c r="E623" s="245" t="s">
        <v>1</v>
      </c>
      <c r="F623" s="246" t="s">
        <v>2255</v>
      </c>
      <c r="G623" s="243"/>
      <c r="H623" s="247">
        <v>41.783999999999999</v>
      </c>
      <c r="I623" s="248"/>
      <c r="J623" s="243"/>
      <c r="K623" s="243"/>
      <c r="L623" s="249"/>
      <c r="M623" s="250"/>
      <c r="N623" s="251"/>
      <c r="O623" s="251"/>
      <c r="P623" s="251"/>
      <c r="Q623" s="251"/>
      <c r="R623" s="251"/>
      <c r="S623" s="251"/>
      <c r="T623" s="25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3" t="s">
        <v>189</v>
      </c>
      <c r="AU623" s="253" t="s">
        <v>86</v>
      </c>
      <c r="AV623" s="13" t="s">
        <v>86</v>
      </c>
      <c r="AW623" s="13" t="s">
        <v>33</v>
      </c>
      <c r="AX623" s="13" t="s">
        <v>78</v>
      </c>
      <c r="AY623" s="253" t="s">
        <v>181</v>
      </c>
    </row>
    <row r="624" s="15" customFormat="1">
      <c r="A624" s="15"/>
      <c r="B624" s="264"/>
      <c r="C624" s="265"/>
      <c r="D624" s="244" t="s">
        <v>189</v>
      </c>
      <c r="E624" s="266" t="s">
        <v>1</v>
      </c>
      <c r="F624" s="267" t="s">
        <v>206</v>
      </c>
      <c r="G624" s="265"/>
      <c r="H624" s="268">
        <v>248.856</v>
      </c>
      <c r="I624" s="269"/>
      <c r="J624" s="265"/>
      <c r="K624" s="265"/>
      <c r="L624" s="270"/>
      <c r="M624" s="271"/>
      <c r="N624" s="272"/>
      <c r="O624" s="272"/>
      <c r="P624" s="272"/>
      <c r="Q624" s="272"/>
      <c r="R624" s="272"/>
      <c r="S624" s="272"/>
      <c r="T624" s="273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4" t="s">
        <v>189</v>
      </c>
      <c r="AU624" s="274" t="s">
        <v>86</v>
      </c>
      <c r="AV624" s="15" t="s">
        <v>187</v>
      </c>
      <c r="AW624" s="15" t="s">
        <v>33</v>
      </c>
      <c r="AX624" s="15" t="s">
        <v>84</v>
      </c>
      <c r="AY624" s="274" t="s">
        <v>181</v>
      </c>
    </row>
    <row r="625" s="2" customFormat="1" ht="16.5" customHeight="1">
      <c r="A625" s="39"/>
      <c r="B625" s="40"/>
      <c r="C625" s="228" t="s">
        <v>787</v>
      </c>
      <c r="D625" s="228" t="s">
        <v>183</v>
      </c>
      <c r="E625" s="229" t="s">
        <v>715</v>
      </c>
      <c r="F625" s="230" t="s">
        <v>716</v>
      </c>
      <c r="G625" s="231" t="s">
        <v>186</v>
      </c>
      <c r="H625" s="232">
        <v>995.42399999999998</v>
      </c>
      <c r="I625" s="233"/>
      <c r="J625" s="234">
        <f>ROUND(I625*H625,2)</f>
        <v>0</v>
      </c>
      <c r="K625" s="235"/>
      <c r="L625" s="45"/>
      <c r="M625" s="236" t="s">
        <v>1</v>
      </c>
      <c r="N625" s="237" t="s">
        <v>43</v>
      </c>
      <c r="O625" s="92"/>
      <c r="P625" s="238">
        <f>O625*H625</f>
        <v>0</v>
      </c>
      <c r="Q625" s="238">
        <v>0</v>
      </c>
      <c r="R625" s="238">
        <f>Q625*H625</f>
        <v>0</v>
      </c>
      <c r="S625" s="238">
        <v>0</v>
      </c>
      <c r="T625" s="239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0" t="s">
        <v>187</v>
      </c>
      <c r="AT625" s="240" t="s">
        <v>183</v>
      </c>
      <c r="AU625" s="240" t="s">
        <v>86</v>
      </c>
      <c r="AY625" s="18" t="s">
        <v>181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8" t="s">
        <v>84</v>
      </c>
      <c r="BK625" s="241">
        <f>ROUND(I625*H625,2)</f>
        <v>0</v>
      </c>
      <c r="BL625" s="18" t="s">
        <v>187</v>
      </c>
      <c r="BM625" s="240" t="s">
        <v>2266</v>
      </c>
    </row>
    <row r="626" s="14" customFormat="1">
      <c r="A626" s="14"/>
      <c r="B626" s="254"/>
      <c r="C626" s="255"/>
      <c r="D626" s="244" t="s">
        <v>189</v>
      </c>
      <c r="E626" s="256" t="s">
        <v>1</v>
      </c>
      <c r="F626" s="257" t="s">
        <v>718</v>
      </c>
      <c r="G626" s="255"/>
      <c r="H626" s="256" t="s">
        <v>1</v>
      </c>
      <c r="I626" s="258"/>
      <c r="J626" s="255"/>
      <c r="K626" s="255"/>
      <c r="L626" s="259"/>
      <c r="M626" s="260"/>
      <c r="N626" s="261"/>
      <c r="O626" s="261"/>
      <c r="P626" s="261"/>
      <c r="Q626" s="261"/>
      <c r="R626" s="261"/>
      <c r="S626" s="261"/>
      <c r="T626" s="26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3" t="s">
        <v>189</v>
      </c>
      <c r="AU626" s="263" t="s">
        <v>86</v>
      </c>
      <c r="AV626" s="14" t="s">
        <v>84</v>
      </c>
      <c r="AW626" s="14" t="s">
        <v>33</v>
      </c>
      <c r="AX626" s="14" t="s">
        <v>78</v>
      </c>
      <c r="AY626" s="263" t="s">
        <v>181</v>
      </c>
    </row>
    <row r="627" s="13" customFormat="1">
      <c r="A627" s="13"/>
      <c r="B627" s="242"/>
      <c r="C627" s="243"/>
      <c r="D627" s="244" t="s">
        <v>189</v>
      </c>
      <c r="E627" s="245" t="s">
        <v>1</v>
      </c>
      <c r="F627" s="246" t="s">
        <v>2267</v>
      </c>
      <c r="G627" s="243"/>
      <c r="H627" s="247">
        <v>995.42399999999998</v>
      </c>
      <c r="I627" s="248"/>
      <c r="J627" s="243"/>
      <c r="K627" s="243"/>
      <c r="L627" s="249"/>
      <c r="M627" s="250"/>
      <c r="N627" s="251"/>
      <c r="O627" s="251"/>
      <c r="P627" s="251"/>
      <c r="Q627" s="251"/>
      <c r="R627" s="251"/>
      <c r="S627" s="251"/>
      <c r="T627" s="25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3" t="s">
        <v>189</v>
      </c>
      <c r="AU627" s="253" t="s">
        <v>86</v>
      </c>
      <c r="AV627" s="13" t="s">
        <v>86</v>
      </c>
      <c r="AW627" s="13" t="s">
        <v>33</v>
      </c>
      <c r="AX627" s="13" t="s">
        <v>84</v>
      </c>
      <c r="AY627" s="253" t="s">
        <v>181</v>
      </c>
    </row>
    <row r="628" s="12" customFormat="1" ht="22.8" customHeight="1">
      <c r="A628" s="12"/>
      <c r="B628" s="212"/>
      <c r="C628" s="213"/>
      <c r="D628" s="214" t="s">
        <v>77</v>
      </c>
      <c r="E628" s="226" t="s">
        <v>720</v>
      </c>
      <c r="F628" s="226" t="s">
        <v>721</v>
      </c>
      <c r="G628" s="213"/>
      <c r="H628" s="213"/>
      <c r="I628" s="216"/>
      <c r="J628" s="227">
        <f>BK628</f>
        <v>0</v>
      </c>
      <c r="K628" s="213"/>
      <c r="L628" s="218"/>
      <c r="M628" s="219"/>
      <c r="N628" s="220"/>
      <c r="O628" s="220"/>
      <c r="P628" s="221">
        <f>SUM(P629:P643)</f>
        <v>0</v>
      </c>
      <c r="Q628" s="220"/>
      <c r="R628" s="221">
        <f>SUM(R629:R643)</f>
        <v>0.88790583999999995</v>
      </c>
      <c r="S628" s="220"/>
      <c r="T628" s="222">
        <f>SUM(T629:T643)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23" t="s">
        <v>84</v>
      </c>
      <c r="AT628" s="224" t="s">
        <v>77</v>
      </c>
      <c r="AU628" s="224" t="s">
        <v>84</v>
      </c>
      <c r="AY628" s="223" t="s">
        <v>181</v>
      </c>
      <c r="BK628" s="225">
        <f>SUM(BK629:BK643)</f>
        <v>0</v>
      </c>
    </row>
    <row r="629" s="2" customFormat="1" ht="16.5" customHeight="1">
      <c r="A629" s="39"/>
      <c r="B629" s="40"/>
      <c r="C629" s="228" t="s">
        <v>674</v>
      </c>
      <c r="D629" s="228" t="s">
        <v>183</v>
      </c>
      <c r="E629" s="229" t="s">
        <v>723</v>
      </c>
      <c r="F629" s="230" t="s">
        <v>724</v>
      </c>
      <c r="G629" s="231" t="s">
        <v>186</v>
      </c>
      <c r="H629" s="232">
        <v>110.03</v>
      </c>
      <c r="I629" s="233"/>
      <c r="J629" s="234">
        <f>ROUND(I629*H629,2)</f>
        <v>0</v>
      </c>
      <c r="K629" s="235"/>
      <c r="L629" s="45"/>
      <c r="M629" s="236" t="s">
        <v>1</v>
      </c>
      <c r="N629" s="237" t="s">
        <v>43</v>
      </c>
      <c r="O629" s="92"/>
      <c r="P629" s="238">
        <f>O629*H629</f>
        <v>0</v>
      </c>
      <c r="Q629" s="238">
        <v>4.0000000000000003E-05</v>
      </c>
      <c r="R629" s="238">
        <f>Q629*H629</f>
        <v>0.0044012000000000001</v>
      </c>
      <c r="S629" s="238">
        <v>0</v>
      </c>
      <c r="T629" s="23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0" t="s">
        <v>187</v>
      </c>
      <c r="AT629" s="240" t="s">
        <v>183</v>
      </c>
      <c r="AU629" s="240" t="s">
        <v>86</v>
      </c>
      <c r="AY629" s="18" t="s">
        <v>181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84</v>
      </c>
      <c r="BK629" s="241">
        <f>ROUND(I629*H629,2)</f>
        <v>0</v>
      </c>
      <c r="BL629" s="18" t="s">
        <v>187</v>
      </c>
      <c r="BM629" s="240" t="s">
        <v>2268</v>
      </c>
    </row>
    <row r="630" s="14" customFormat="1">
      <c r="A630" s="14"/>
      <c r="B630" s="254"/>
      <c r="C630" s="255"/>
      <c r="D630" s="244" t="s">
        <v>189</v>
      </c>
      <c r="E630" s="256" t="s">
        <v>1</v>
      </c>
      <c r="F630" s="257" t="s">
        <v>726</v>
      </c>
      <c r="G630" s="255"/>
      <c r="H630" s="256" t="s">
        <v>1</v>
      </c>
      <c r="I630" s="258"/>
      <c r="J630" s="255"/>
      <c r="K630" s="255"/>
      <c r="L630" s="259"/>
      <c r="M630" s="260"/>
      <c r="N630" s="261"/>
      <c r="O630" s="261"/>
      <c r="P630" s="261"/>
      <c r="Q630" s="261"/>
      <c r="R630" s="261"/>
      <c r="S630" s="261"/>
      <c r="T630" s="26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3" t="s">
        <v>189</v>
      </c>
      <c r="AU630" s="263" t="s">
        <v>86</v>
      </c>
      <c r="AV630" s="14" t="s">
        <v>84</v>
      </c>
      <c r="AW630" s="14" t="s">
        <v>33</v>
      </c>
      <c r="AX630" s="14" t="s">
        <v>78</v>
      </c>
      <c r="AY630" s="263" t="s">
        <v>181</v>
      </c>
    </row>
    <row r="631" s="13" customFormat="1">
      <c r="A631" s="13"/>
      <c r="B631" s="242"/>
      <c r="C631" s="243"/>
      <c r="D631" s="244" t="s">
        <v>189</v>
      </c>
      <c r="E631" s="245" t="s">
        <v>1</v>
      </c>
      <c r="F631" s="246" t="s">
        <v>2237</v>
      </c>
      <c r="G631" s="243"/>
      <c r="H631" s="247">
        <v>22.789999999999999</v>
      </c>
      <c r="I631" s="248"/>
      <c r="J631" s="243"/>
      <c r="K631" s="243"/>
      <c r="L631" s="249"/>
      <c r="M631" s="250"/>
      <c r="N631" s="251"/>
      <c r="O631" s="251"/>
      <c r="P631" s="251"/>
      <c r="Q631" s="251"/>
      <c r="R631" s="251"/>
      <c r="S631" s="251"/>
      <c r="T631" s="25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3" t="s">
        <v>189</v>
      </c>
      <c r="AU631" s="253" t="s">
        <v>86</v>
      </c>
      <c r="AV631" s="13" t="s">
        <v>86</v>
      </c>
      <c r="AW631" s="13" t="s">
        <v>33</v>
      </c>
      <c r="AX631" s="13" t="s">
        <v>78</v>
      </c>
      <c r="AY631" s="253" t="s">
        <v>181</v>
      </c>
    </row>
    <row r="632" s="13" customFormat="1">
      <c r="A632" s="13"/>
      <c r="B632" s="242"/>
      <c r="C632" s="243"/>
      <c r="D632" s="244" t="s">
        <v>189</v>
      </c>
      <c r="E632" s="245" t="s">
        <v>1</v>
      </c>
      <c r="F632" s="246" t="s">
        <v>2124</v>
      </c>
      <c r="G632" s="243"/>
      <c r="H632" s="247">
        <v>31.670000000000002</v>
      </c>
      <c r="I632" s="248"/>
      <c r="J632" s="243"/>
      <c r="K632" s="243"/>
      <c r="L632" s="249"/>
      <c r="M632" s="250"/>
      <c r="N632" s="251"/>
      <c r="O632" s="251"/>
      <c r="P632" s="251"/>
      <c r="Q632" s="251"/>
      <c r="R632" s="251"/>
      <c r="S632" s="251"/>
      <c r="T632" s="25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3" t="s">
        <v>189</v>
      </c>
      <c r="AU632" s="253" t="s">
        <v>86</v>
      </c>
      <c r="AV632" s="13" t="s">
        <v>86</v>
      </c>
      <c r="AW632" s="13" t="s">
        <v>33</v>
      </c>
      <c r="AX632" s="13" t="s">
        <v>78</v>
      </c>
      <c r="AY632" s="253" t="s">
        <v>181</v>
      </c>
    </row>
    <row r="633" s="13" customFormat="1">
      <c r="A633" s="13"/>
      <c r="B633" s="242"/>
      <c r="C633" s="243"/>
      <c r="D633" s="244" t="s">
        <v>189</v>
      </c>
      <c r="E633" s="245" t="s">
        <v>1</v>
      </c>
      <c r="F633" s="246" t="s">
        <v>2239</v>
      </c>
      <c r="G633" s="243"/>
      <c r="H633" s="247">
        <v>5.5800000000000001</v>
      </c>
      <c r="I633" s="248"/>
      <c r="J633" s="243"/>
      <c r="K633" s="243"/>
      <c r="L633" s="249"/>
      <c r="M633" s="250"/>
      <c r="N633" s="251"/>
      <c r="O633" s="251"/>
      <c r="P633" s="251"/>
      <c r="Q633" s="251"/>
      <c r="R633" s="251"/>
      <c r="S633" s="251"/>
      <c r="T633" s="25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3" t="s">
        <v>189</v>
      </c>
      <c r="AU633" s="253" t="s">
        <v>86</v>
      </c>
      <c r="AV633" s="13" t="s">
        <v>86</v>
      </c>
      <c r="AW633" s="13" t="s">
        <v>33</v>
      </c>
      <c r="AX633" s="13" t="s">
        <v>78</v>
      </c>
      <c r="AY633" s="253" t="s">
        <v>181</v>
      </c>
    </row>
    <row r="634" s="13" customFormat="1">
      <c r="A634" s="13"/>
      <c r="B634" s="242"/>
      <c r="C634" s="243"/>
      <c r="D634" s="244" t="s">
        <v>189</v>
      </c>
      <c r="E634" s="245" t="s">
        <v>1</v>
      </c>
      <c r="F634" s="246" t="s">
        <v>2240</v>
      </c>
      <c r="G634" s="243"/>
      <c r="H634" s="247">
        <v>7.5999999999999996</v>
      </c>
      <c r="I634" s="248"/>
      <c r="J634" s="243"/>
      <c r="K634" s="243"/>
      <c r="L634" s="249"/>
      <c r="M634" s="250"/>
      <c r="N634" s="251"/>
      <c r="O634" s="251"/>
      <c r="P634" s="251"/>
      <c r="Q634" s="251"/>
      <c r="R634" s="251"/>
      <c r="S634" s="251"/>
      <c r="T634" s="25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3" t="s">
        <v>189</v>
      </c>
      <c r="AU634" s="253" t="s">
        <v>86</v>
      </c>
      <c r="AV634" s="13" t="s">
        <v>86</v>
      </c>
      <c r="AW634" s="13" t="s">
        <v>33</v>
      </c>
      <c r="AX634" s="13" t="s">
        <v>78</v>
      </c>
      <c r="AY634" s="253" t="s">
        <v>181</v>
      </c>
    </row>
    <row r="635" s="13" customFormat="1">
      <c r="A635" s="13"/>
      <c r="B635" s="242"/>
      <c r="C635" s="243"/>
      <c r="D635" s="244" t="s">
        <v>189</v>
      </c>
      <c r="E635" s="245" t="s">
        <v>1</v>
      </c>
      <c r="F635" s="246" t="s">
        <v>2126</v>
      </c>
      <c r="G635" s="243"/>
      <c r="H635" s="247">
        <v>12.74</v>
      </c>
      <c r="I635" s="248"/>
      <c r="J635" s="243"/>
      <c r="K635" s="243"/>
      <c r="L635" s="249"/>
      <c r="M635" s="250"/>
      <c r="N635" s="251"/>
      <c r="O635" s="251"/>
      <c r="P635" s="251"/>
      <c r="Q635" s="251"/>
      <c r="R635" s="251"/>
      <c r="S635" s="251"/>
      <c r="T635" s="25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3" t="s">
        <v>189</v>
      </c>
      <c r="AU635" s="253" t="s">
        <v>86</v>
      </c>
      <c r="AV635" s="13" t="s">
        <v>86</v>
      </c>
      <c r="AW635" s="13" t="s">
        <v>33</v>
      </c>
      <c r="AX635" s="13" t="s">
        <v>78</v>
      </c>
      <c r="AY635" s="253" t="s">
        <v>181</v>
      </c>
    </row>
    <row r="636" s="13" customFormat="1">
      <c r="A636" s="13"/>
      <c r="B636" s="242"/>
      <c r="C636" s="243"/>
      <c r="D636" s="244" t="s">
        <v>189</v>
      </c>
      <c r="E636" s="245" t="s">
        <v>1</v>
      </c>
      <c r="F636" s="246" t="s">
        <v>2127</v>
      </c>
      <c r="G636" s="243"/>
      <c r="H636" s="247">
        <v>12.74</v>
      </c>
      <c r="I636" s="248"/>
      <c r="J636" s="243"/>
      <c r="K636" s="243"/>
      <c r="L636" s="249"/>
      <c r="M636" s="250"/>
      <c r="N636" s="251"/>
      <c r="O636" s="251"/>
      <c r="P636" s="251"/>
      <c r="Q636" s="251"/>
      <c r="R636" s="251"/>
      <c r="S636" s="251"/>
      <c r="T636" s="25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3" t="s">
        <v>189</v>
      </c>
      <c r="AU636" s="253" t="s">
        <v>86</v>
      </c>
      <c r="AV636" s="13" t="s">
        <v>86</v>
      </c>
      <c r="AW636" s="13" t="s">
        <v>33</v>
      </c>
      <c r="AX636" s="13" t="s">
        <v>78</v>
      </c>
      <c r="AY636" s="253" t="s">
        <v>181</v>
      </c>
    </row>
    <row r="637" s="13" customFormat="1">
      <c r="A637" s="13"/>
      <c r="B637" s="242"/>
      <c r="C637" s="243"/>
      <c r="D637" s="244" t="s">
        <v>189</v>
      </c>
      <c r="E637" s="245" t="s">
        <v>1</v>
      </c>
      <c r="F637" s="246" t="s">
        <v>2128</v>
      </c>
      <c r="G637" s="243"/>
      <c r="H637" s="247">
        <v>13.720000000000001</v>
      </c>
      <c r="I637" s="248"/>
      <c r="J637" s="243"/>
      <c r="K637" s="243"/>
      <c r="L637" s="249"/>
      <c r="M637" s="250"/>
      <c r="N637" s="251"/>
      <c r="O637" s="251"/>
      <c r="P637" s="251"/>
      <c r="Q637" s="251"/>
      <c r="R637" s="251"/>
      <c r="S637" s="251"/>
      <c r="T637" s="25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3" t="s">
        <v>189</v>
      </c>
      <c r="AU637" s="253" t="s">
        <v>86</v>
      </c>
      <c r="AV637" s="13" t="s">
        <v>86</v>
      </c>
      <c r="AW637" s="13" t="s">
        <v>33</v>
      </c>
      <c r="AX637" s="13" t="s">
        <v>78</v>
      </c>
      <c r="AY637" s="253" t="s">
        <v>181</v>
      </c>
    </row>
    <row r="638" s="13" customFormat="1">
      <c r="A638" s="13"/>
      <c r="B638" s="242"/>
      <c r="C638" s="243"/>
      <c r="D638" s="244" t="s">
        <v>189</v>
      </c>
      <c r="E638" s="245" t="s">
        <v>1</v>
      </c>
      <c r="F638" s="246" t="s">
        <v>2238</v>
      </c>
      <c r="G638" s="243"/>
      <c r="H638" s="247">
        <v>3.1899999999999999</v>
      </c>
      <c r="I638" s="248"/>
      <c r="J638" s="243"/>
      <c r="K638" s="243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189</v>
      </c>
      <c r="AU638" s="253" t="s">
        <v>86</v>
      </c>
      <c r="AV638" s="13" t="s">
        <v>86</v>
      </c>
      <c r="AW638" s="13" t="s">
        <v>33</v>
      </c>
      <c r="AX638" s="13" t="s">
        <v>78</v>
      </c>
      <c r="AY638" s="253" t="s">
        <v>181</v>
      </c>
    </row>
    <row r="639" s="15" customFormat="1">
      <c r="A639" s="15"/>
      <c r="B639" s="264"/>
      <c r="C639" s="265"/>
      <c r="D639" s="244" t="s">
        <v>189</v>
      </c>
      <c r="E639" s="266" t="s">
        <v>1</v>
      </c>
      <c r="F639" s="267" t="s">
        <v>206</v>
      </c>
      <c r="G639" s="265"/>
      <c r="H639" s="268">
        <v>110.03</v>
      </c>
      <c r="I639" s="269"/>
      <c r="J639" s="265"/>
      <c r="K639" s="265"/>
      <c r="L639" s="270"/>
      <c r="M639" s="271"/>
      <c r="N639" s="272"/>
      <c r="O639" s="272"/>
      <c r="P639" s="272"/>
      <c r="Q639" s="272"/>
      <c r="R639" s="272"/>
      <c r="S639" s="272"/>
      <c r="T639" s="273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4" t="s">
        <v>189</v>
      </c>
      <c r="AU639" s="274" t="s">
        <v>86</v>
      </c>
      <c r="AV639" s="15" t="s">
        <v>187</v>
      </c>
      <c r="AW639" s="15" t="s">
        <v>33</v>
      </c>
      <c r="AX639" s="15" t="s">
        <v>84</v>
      </c>
      <c r="AY639" s="274" t="s">
        <v>181</v>
      </c>
    </row>
    <row r="640" s="2" customFormat="1" ht="16.5" customHeight="1">
      <c r="A640" s="39"/>
      <c r="B640" s="40"/>
      <c r="C640" s="228" t="s">
        <v>720</v>
      </c>
      <c r="D640" s="228" t="s">
        <v>183</v>
      </c>
      <c r="E640" s="229" t="s">
        <v>2269</v>
      </c>
      <c r="F640" s="230" t="s">
        <v>2270</v>
      </c>
      <c r="G640" s="231" t="s">
        <v>186</v>
      </c>
      <c r="H640" s="232">
        <v>0.35199999999999998</v>
      </c>
      <c r="I640" s="233"/>
      <c r="J640" s="234">
        <f>ROUND(I640*H640,2)</f>
        <v>0</v>
      </c>
      <c r="K640" s="235"/>
      <c r="L640" s="45"/>
      <c r="M640" s="236" t="s">
        <v>1</v>
      </c>
      <c r="N640" s="237" t="s">
        <v>43</v>
      </c>
      <c r="O640" s="92"/>
      <c r="P640" s="238">
        <f>O640*H640</f>
        <v>0</v>
      </c>
      <c r="Q640" s="238">
        <v>0.0050699999999999999</v>
      </c>
      <c r="R640" s="238">
        <f>Q640*H640</f>
        <v>0.0017846399999999999</v>
      </c>
      <c r="S640" s="238">
        <v>0</v>
      </c>
      <c r="T640" s="23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0" t="s">
        <v>187</v>
      </c>
      <c r="AT640" s="240" t="s">
        <v>183</v>
      </c>
      <c r="AU640" s="240" t="s">
        <v>86</v>
      </c>
      <c r="AY640" s="18" t="s">
        <v>181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84</v>
      </c>
      <c r="BK640" s="241">
        <f>ROUND(I640*H640,2)</f>
        <v>0</v>
      </c>
      <c r="BL640" s="18" t="s">
        <v>187</v>
      </c>
      <c r="BM640" s="240" t="s">
        <v>2271</v>
      </c>
    </row>
    <row r="641" s="13" customFormat="1">
      <c r="A641" s="13"/>
      <c r="B641" s="242"/>
      <c r="C641" s="243"/>
      <c r="D641" s="244" t="s">
        <v>189</v>
      </c>
      <c r="E641" s="245" t="s">
        <v>1</v>
      </c>
      <c r="F641" s="246" t="s">
        <v>2272</v>
      </c>
      <c r="G641" s="243"/>
      <c r="H641" s="247">
        <v>0.35199999999999998</v>
      </c>
      <c r="I641" s="248"/>
      <c r="J641" s="243"/>
      <c r="K641" s="243"/>
      <c r="L641" s="249"/>
      <c r="M641" s="250"/>
      <c r="N641" s="251"/>
      <c r="O641" s="251"/>
      <c r="P641" s="251"/>
      <c r="Q641" s="251"/>
      <c r="R641" s="251"/>
      <c r="S641" s="251"/>
      <c r="T641" s="25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3" t="s">
        <v>189</v>
      </c>
      <c r="AU641" s="253" t="s">
        <v>86</v>
      </c>
      <c r="AV641" s="13" t="s">
        <v>86</v>
      </c>
      <c r="AW641" s="13" t="s">
        <v>33</v>
      </c>
      <c r="AX641" s="13" t="s">
        <v>84</v>
      </c>
      <c r="AY641" s="253" t="s">
        <v>181</v>
      </c>
    </row>
    <row r="642" s="2" customFormat="1" ht="24.15" customHeight="1">
      <c r="A642" s="39"/>
      <c r="B642" s="40"/>
      <c r="C642" s="228" t="s">
        <v>804</v>
      </c>
      <c r="D642" s="228" t="s">
        <v>183</v>
      </c>
      <c r="E642" s="229" t="s">
        <v>2273</v>
      </c>
      <c r="F642" s="230" t="s">
        <v>2274</v>
      </c>
      <c r="G642" s="231" t="s">
        <v>359</v>
      </c>
      <c r="H642" s="232">
        <v>32.899999999999999</v>
      </c>
      <c r="I642" s="233"/>
      <c r="J642" s="234">
        <f>ROUND(I642*H642,2)</f>
        <v>0</v>
      </c>
      <c r="K642" s="235"/>
      <c r="L642" s="45"/>
      <c r="M642" s="236" t="s">
        <v>1</v>
      </c>
      <c r="N642" s="237" t="s">
        <v>43</v>
      </c>
      <c r="O642" s="92"/>
      <c r="P642" s="238">
        <f>O642*H642</f>
        <v>0</v>
      </c>
      <c r="Q642" s="238">
        <v>0.026800000000000001</v>
      </c>
      <c r="R642" s="238">
        <f>Q642*H642</f>
        <v>0.88171999999999995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187</v>
      </c>
      <c r="AT642" s="240" t="s">
        <v>183</v>
      </c>
      <c r="AU642" s="240" t="s">
        <v>86</v>
      </c>
      <c r="AY642" s="18" t="s">
        <v>181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84</v>
      </c>
      <c r="BK642" s="241">
        <f>ROUND(I642*H642,2)</f>
        <v>0</v>
      </c>
      <c r="BL642" s="18" t="s">
        <v>187</v>
      </c>
      <c r="BM642" s="240" t="s">
        <v>2275</v>
      </c>
    </row>
    <row r="643" s="13" customFormat="1">
      <c r="A643" s="13"/>
      <c r="B643" s="242"/>
      <c r="C643" s="243"/>
      <c r="D643" s="244" t="s">
        <v>189</v>
      </c>
      <c r="E643" s="245" t="s">
        <v>1</v>
      </c>
      <c r="F643" s="246" t="s">
        <v>2276</v>
      </c>
      <c r="G643" s="243"/>
      <c r="H643" s="247">
        <v>32.899999999999999</v>
      </c>
      <c r="I643" s="248"/>
      <c r="J643" s="243"/>
      <c r="K643" s="243"/>
      <c r="L643" s="249"/>
      <c r="M643" s="250"/>
      <c r="N643" s="251"/>
      <c r="O643" s="251"/>
      <c r="P643" s="251"/>
      <c r="Q643" s="251"/>
      <c r="R643" s="251"/>
      <c r="S643" s="251"/>
      <c r="T643" s="25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3" t="s">
        <v>189</v>
      </c>
      <c r="AU643" s="253" t="s">
        <v>86</v>
      </c>
      <c r="AV643" s="13" t="s">
        <v>86</v>
      </c>
      <c r="AW643" s="13" t="s">
        <v>33</v>
      </c>
      <c r="AX643" s="13" t="s">
        <v>84</v>
      </c>
      <c r="AY643" s="253" t="s">
        <v>181</v>
      </c>
    </row>
    <row r="644" s="12" customFormat="1" ht="22.8" customHeight="1">
      <c r="A644" s="12"/>
      <c r="B644" s="212"/>
      <c r="C644" s="213"/>
      <c r="D644" s="214" t="s">
        <v>77</v>
      </c>
      <c r="E644" s="226" t="s">
        <v>727</v>
      </c>
      <c r="F644" s="226" t="s">
        <v>728</v>
      </c>
      <c r="G644" s="213"/>
      <c r="H644" s="213"/>
      <c r="I644" s="216"/>
      <c r="J644" s="227">
        <f>BK644</f>
        <v>0</v>
      </c>
      <c r="K644" s="213"/>
      <c r="L644" s="218"/>
      <c r="M644" s="219"/>
      <c r="N644" s="220"/>
      <c r="O644" s="220"/>
      <c r="P644" s="221">
        <f>P645</f>
        <v>0</v>
      </c>
      <c r="Q644" s="220"/>
      <c r="R644" s="221">
        <f>R645</f>
        <v>0</v>
      </c>
      <c r="S644" s="220"/>
      <c r="T644" s="222">
        <f>T645</f>
        <v>0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23" t="s">
        <v>84</v>
      </c>
      <c r="AT644" s="224" t="s">
        <v>77</v>
      </c>
      <c r="AU644" s="224" t="s">
        <v>84</v>
      </c>
      <c r="AY644" s="223" t="s">
        <v>181</v>
      </c>
      <c r="BK644" s="225">
        <f>BK645</f>
        <v>0</v>
      </c>
    </row>
    <row r="645" s="2" customFormat="1" ht="16.5" customHeight="1">
      <c r="A645" s="39"/>
      <c r="B645" s="40"/>
      <c r="C645" s="228" t="s">
        <v>808</v>
      </c>
      <c r="D645" s="228" t="s">
        <v>183</v>
      </c>
      <c r="E645" s="229" t="s">
        <v>730</v>
      </c>
      <c r="F645" s="230" t="s">
        <v>731</v>
      </c>
      <c r="G645" s="231" t="s">
        <v>235</v>
      </c>
      <c r="H645" s="232">
        <v>387.32600000000002</v>
      </c>
      <c r="I645" s="233"/>
      <c r="J645" s="234">
        <f>ROUND(I645*H645,2)</f>
        <v>0</v>
      </c>
      <c r="K645" s="235"/>
      <c r="L645" s="45"/>
      <c r="M645" s="236" t="s">
        <v>1</v>
      </c>
      <c r="N645" s="237" t="s">
        <v>43</v>
      </c>
      <c r="O645" s="92"/>
      <c r="P645" s="238">
        <f>O645*H645</f>
        <v>0</v>
      </c>
      <c r="Q645" s="238">
        <v>0</v>
      </c>
      <c r="R645" s="238">
        <f>Q645*H645</f>
        <v>0</v>
      </c>
      <c r="S645" s="238">
        <v>0</v>
      </c>
      <c r="T645" s="23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0" t="s">
        <v>187</v>
      </c>
      <c r="AT645" s="240" t="s">
        <v>183</v>
      </c>
      <c r="AU645" s="240" t="s">
        <v>86</v>
      </c>
      <c r="AY645" s="18" t="s">
        <v>181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84</v>
      </c>
      <c r="BK645" s="241">
        <f>ROUND(I645*H645,2)</f>
        <v>0</v>
      </c>
      <c r="BL645" s="18" t="s">
        <v>187</v>
      </c>
      <c r="BM645" s="240" t="s">
        <v>2277</v>
      </c>
    </row>
    <row r="646" s="12" customFormat="1" ht="25.92" customHeight="1">
      <c r="A646" s="12"/>
      <c r="B646" s="212"/>
      <c r="C646" s="213"/>
      <c r="D646" s="214" t="s">
        <v>77</v>
      </c>
      <c r="E646" s="215" t="s">
        <v>733</v>
      </c>
      <c r="F646" s="215" t="s">
        <v>734</v>
      </c>
      <c r="G646" s="213"/>
      <c r="H646" s="213"/>
      <c r="I646" s="216"/>
      <c r="J646" s="217">
        <f>BK646</f>
        <v>0</v>
      </c>
      <c r="K646" s="213"/>
      <c r="L646" s="218"/>
      <c r="M646" s="219"/>
      <c r="N646" s="220"/>
      <c r="O646" s="220"/>
      <c r="P646" s="221">
        <f>P647+P678+P752+P864+P876+P878+P901+P926+P938+P1129+P1146+P1182+P1235+P1261+P1319+P1350</f>
        <v>0</v>
      </c>
      <c r="Q646" s="220"/>
      <c r="R646" s="221">
        <f>R647+R678+R752+R864+R876+R878+R901+R926+R938+R1129+R1146+R1182+R1235+R1261+R1319+R1350</f>
        <v>22.652834110000004</v>
      </c>
      <c r="S646" s="220"/>
      <c r="T646" s="222">
        <f>T647+T678+T752+T864+T876+T878+T901+T926+T938+T1129+T1146+T1182+T1235+T1261+T1319+T1350</f>
        <v>0</v>
      </c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R646" s="223" t="s">
        <v>86</v>
      </c>
      <c r="AT646" s="224" t="s">
        <v>77</v>
      </c>
      <c r="AU646" s="224" t="s">
        <v>78</v>
      </c>
      <c r="AY646" s="223" t="s">
        <v>181</v>
      </c>
      <c r="BK646" s="225">
        <f>BK647+BK678+BK752+BK864+BK876+BK878+BK901+BK926+BK938+BK1129+BK1146+BK1182+BK1235+BK1261+BK1319+BK1350</f>
        <v>0</v>
      </c>
    </row>
    <row r="647" s="12" customFormat="1" ht="22.8" customHeight="1">
      <c r="A647" s="12"/>
      <c r="B647" s="212"/>
      <c r="C647" s="213"/>
      <c r="D647" s="214" t="s">
        <v>77</v>
      </c>
      <c r="E647" s="226" t="s">
        <v>735</v>
      </c>
      <c r="F647" s="226" t="s">
        <v>736</v>
      </c>
      <c r="G647" s="213"/>
      <c r="H647" s="213"/>
      <c r="I647" s="216"/>
      <c r="J647" s="227">
        <f>BK647</f>
        <v>0</v>
      </c>
      <c r="K647" s="213"/>
      <c r="L647" s="218"/>
      <c r="M647" s="219"/>
      <c r="N647" s="220"/>
      <c r="O647" s="220"/>
      <c r="P647" s="221">
        <f>SUM(P648:P677)</f>
        <v>0</v>
      </c>
      <c r="Q647" s="220"/>
      <c r="R647" s="221">
        <f>SUM(R648:R677)</f>
        <v>1.7330416000000002</v>
      </c>
      <c r="S647" s="220"/>
      <c r="T647" s="222">
        <f>SUM(T648:T677)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23" t="s">
        <v>86</v>
      </c>
      <c r="AT647" s="224" t="s">
        <v>77</v>
      </c>
      <c r="AU647" s="224" t="s">
        <v>84</v>
      </c>
      <c r="AY647" s="223" t="s">
        <v>181</v>
      </c>
      <c r="BK647" s="225">
        <f>SUM(BK648:BK677)</f>
        <v>0</v>
      </c>
    </row>
    <row r="648" s="2" customFormat="1" ht="16.5" customHeight="1">
      <c r="A648" s="39"/>
      <c r="B648" s="40"/>
      <c r="C648" s="228" t="s">
        <v>813</v>
      </c>
      <c r="D648" s="228" t="s">
        <v>183</v>
      </c>
      <c r="E648" s="229" t="s">
        <v>738</v>
      </c>
      <c r="F648" s="230" t="s">
        <v>739</v>
      </c>
      <c r="G648" s="231" t="s">
        <v>186</v>
      </c>
      <c r="H648" s="232">
        <v>126.997</v>
      </c>
      <c r="I648" s="233"/>
      <c r="J648" s="234">
        <f>ROUND(I648*H648,2)</f>
        <v>0</v>
      </c>
      <c r="K648" s="235"/>
      <c r="L648" s="45"/>
      <c r="M648" s="236" t="s">
        <v>1</v>
      </c>
      <c r="N648" s="237" t="s">
        <v>43</v>
      </c>
      <c r="O648" s="92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0" t="s">
        <v>278</v>
      </c>
      <c r="AT648" s="240" t="s">
        <v>183</v>
      </c>
      <c r="AU648" s="240" t="s">
        <v>86</v>
      </c>
      <c r="AY648" s="18" t="s">
        <v>181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84</v>
      </c>
      <c r="BK648" s="241">
        <f>ROUND(I648*H648,2)</f>
        <v>0</v>
      </c>
      <c r="BL648" s="18" t="s">
        <v>278</v>
      </c>
      <c r="BM648" s="240" t="s">
        <v>2278</v>
      </c>
    </row>
    <row r="649" s="14" customFormat="1">
      <c r="A649" s="14"/>
      <c r="B649" s="254"/>
      <c r="C649" s="255"/>
      <c r="D649" s="244" t="s">
        <v>189</v>
      </c>
      <c r="E649" s="256" t="s">
        <v>1</v>
      </c>
      <c r="F649" s="257" t="s">
        <v>265</v>
      </c>
      <c r="G649" s="255"/>
      <c r="H649" s="256" t="s">
        <v>1</v>
      </c>
      <c r="I649" s="258"/>
      <c r="J649" s="255"/>
      <c r="K649" s="255"/>
      <c r="L649" s="259"/>
      <c r="M649" s="260"/>
      <c r="N649" s="261"/>
      <c r="O649" s="261"/>
      <c r="P649" s="261"/>
      <c r="Q649" s="261"/>
      <c r="R649" s="261"/>
      <c r="S649" s="261"/>
      <c r="T649" s="26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3" t="s">
        <v>189</v>
      </c>
      <c r="AU649" s="263" t="s">
        <v>86</v>
      </c>
      <c r="AV649" s="14" t="s">
        <v>84</v>
      </c>
      <c r="AW649" s="14" t="s">
        <v>33</v>
      </c>
      <c r="AX649" s="14" t="s">
        <v>78</v>
      </c>
      <c r="AY649" s="263" t="s">
        <v>181</v>
      </c>
    </row>
    <row r="650" s="14" customFormat="1">
      <c r="A650" s="14"/>
      <c r="B650" s="254"/>
      <c r="C650" s="255"/>
      <c r="D650" s="244" t="s">
        <v>189</v>
      </c>
      <c r="E650" s="256" t="s">
        <v>1</v>
      </c>
      <c r="F650" s="257" t="s">
        <v>741</v>
      </c>
      <c r="G650" s="255"/>
      <c r="H650" s="256" t="s">
        <v>1</v>
      </c>
      <c r="I650" s="258"/>
      <c r="J650" s="255"/>
      <c r="K650" s="255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189</v>
      </c>
      <c r="AU650" s="263" t="s">
        <v>86</v>
      </c>
      <c r="AV650" s="14" t="s">
        <v>84</v>
      </c>
      <c r="AW650" s="14" t="s">
        <v>33</v>
      </c>
      <c r="AX650" s="14" t="s">
        <v>78</v>
      </c>
      <c r="AY650" s="263" t="s">
        <v>181</v>
      </c>
    </row>
    <row r="651" s="13" customFormat="1">
      <c r="A651" s="13"/>
      <c r="B651" s="242"/>
      <c r="C651" s="243"/>
      <c r="D651" s="244" t="s">
        <v>189</v>
      </c>
      <c r="E651" s="245" t="s">
        <v>1</v>
      </c>
      <c r="F651" s="246" t="s">
        <v>2279</v>
      </c>
      <c r="G651" s="243"/>
      <c r="H651" s="247">
        <v>126.997</v>
      </c>
      <c r="I651" s="248"/>
      <c r="J651" s="243"/>
      <c r="K651" s="243"/>
      <c r="L651" s="249"/>
      <c r="M651" s="250"/>
      <c r="N651" s="251"/>
      <c r="O651" s="251"/>
      <c r="P651" s="251"/>
      <c r="Q651" s="251"/>
      <c r="R651" s="251"/>
      <c r="S651" s="251"/>
      <c r="T651" s="25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3" t="s">
        <v>189</v>
      </c>
      <c r="AU651" s="253" t="s">
        <v>86</v>
      </c>
      <c r="AV651" s="13" t="s">
        <v>86</v>
      </c>
      <c r="AW651" s="13" t="s">
        <v>33</v>
      </c>
      <c r="AX651" s="13" t="s">
        <v>84</v>
      </c>
      <c r="AY651" s="253" t="s">
        <v>181</v>
      </c>
    </row>
    <row r="652" s="2" customFormat="1" ht="16.5" customHeight="1">
      <c r="A652" s="39"/>
      <c r="B652" s="40"/>
      <c r="C652" s="228" t="s">
        <v>817</v>
      </c>
      <c r="D652" s="228" t="s">
        <v>183</v>
      </c>
      <c r="E652" s="229" t="s">
        <v>744</v>
      </c>
      <c r="F652" s="230" t="s">
        <v>745</v>
      </c>
      <c r="G652" s="231" t="s">
        <v>186</v>
      </c>
      <c r="H652" s="232">
        <v>25.577999999999999</v>
      </c>
      <c r="I652" s="233"/>
      <c r="J652" s="234">
        <f>ROUND(I652*H652,2)</f>
        <v>0</v>
      </c>
      <c r="K652" s="235"/>
      <c r="L652" s="45"/>
      <c r="M652" s="236" t="s">
        <v>1</v>
      </c>
      <c r="N652" s="237" t="s">
        <v>43</v>
      </c>
      <c r="O652" s="92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0" t="s">
        <v>278</v>
      </c>
      <c r="AT652" s="240" t="s">
        <v>183</v>
      </c>
      <c r="AU652" s="240" t="s">
        <v>86</v>
      </c>
      <c r="AY652" s="18" t="s">
        <v>181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84</v>
      </c>
      <c r="BK652" s="241">
        <f>ROUND(I652*H652,2)</f>
        <v>0</v>
      </c>
      <c r="BL652" s="18" t="s">
        <v>278</v>
      </c>
      <c r="BM652" s="240" t="s">
        <v>2280</v>
      </c>
    </row>
    <row r="653" s="14" customFormat="1">
      <c r="A653" s="14"/>
      <c r="B653" s="254"/>
      <c r="C653" s="255"/>
      <c r="D653" s="244" t="s">
        <v>189</v>
      </c>
      <c r="E653" s="256" t="s">
        <v>1</v>
      </c>
      <c r="F653" s="257" t="s">
        <v>747</v>
      </c>
      <c r="G653" s="255"/>
      <c r="H653" s="256" t="s">
        <v>1</v>
      </c>
      <c r="I653" s="258"/>
      <c r="J653" s="255"/>
      <c r="K653" s="255"/>
      <c r="L653" s="259"/>
      <c r="M653" s="260"/>
      <c r="N653" s="261"/>
      <c r="O653" s="261"/>
      <c r="P653" s="261"/>
      <c r="Q653" s="261"/>
      <c r="R653" s="261"/>
      <c r="S653" s="261"/>
      <c r="T653" s="26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3" t="s">
        <v>189</v>
      </c>
      <c r="AU653" s="263" t="s">
        <v>86</v>
      </c>
      <c r="AV653" s="14" t="s">
        <v>84</v>
      </c>
      <c r="AW653" s="14" t="s">
        <v>33</v>
      </c>
      <c r="AX653" s="14" t="s">
        <v>78</v>
      </c>
      <c r="AY653" s="263" t="s">
        <v>181</v>
      </c>
    </row>
    <row r="654" s="13" customFormat="1">
      <c r="A654" s="13"/>
      <c r="B654" s="242"/>
      <c r="C654" s="243"/>
      <c r="D654" s="244" t="s">
        <v>189</v>
      </c>
      <c r="E654" s="245" t="s">
        <v>1</v>
      </c>
      <c r="F654" s="246" t="s">
        <v>2152</v>
      </c>
      <c r="G654" s="243"/>
      <c r="H654" s="247">
        <v>25.577999999999999</v>
      </c>
      <c r="I654" s="248"/>
      <c r="J654" s="243"/>
      <c r="K654" s="243"/>
      <c r="L654" s="249"/>
      <c r="M654" s="250"/>
      <c r="N654" s="251"/>
      <c r="O654" s="251"/>
      <c r="P654" s="251"/>
      <c r="Q654" s="251"/>
      <c r="R654" s="251"/>
      <c r="S654" s="251"/>
      <c r="T654" s="25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3" t="s">
        <v>189</v>
      </c>
      <c r="AU654" s="253" t="s">
        <v>86</v>
      </c>
      <c r="AV654" s="13" t="s">
        <v>86</v>
      </c>
      <c r="AW654" s="13" t="s">
        <v>33</v>
      </c>
      <c r="AX654" s="13" t="s">
        <v>84</v>
      </c>
      <c r="AY654" s="253" t="s">
        <v>181</v>
      </c>
    </row>
    <row r="655" s="2" customFormat="1" ht="16.5" customHeight="1">
      <c r="A655" s="39"/>
      <c r="B655" s="40"/>
      <c r="C655" s="275" t="s">
        <v>822</v>
      </c>
      <c r="D655" s="275" t="s">
        <v>363</v>
      </c>
      <c r="E655" s="276" t="s">
        <v>749</v>
      </c>
      <c r="F655" s="277" t="s">
        <v>750</v>
      </c>
      <c r="G655" s="278" t="s">
        <v>235</v>
      </c>
      <c r="H655" s="279">
        <v>0.047</v>
      </c>
      <c r="I655" s="280"/>
      <c r="J655" s="281">
        <f>ROUND(I655*H655,2)</f>
        <v>0</v>
      </c>
      <c r="K655" s="282"/>
      <c r="L655" s="283"/>
      <c r="M655" s="284" t="s">
        <v>1</v>
      </c>
      <c r="N655" s="285" t="s">
        <v>43</v>
      </c>
      <c r="O655" s="92"/>
      <c r="P655" s="238">
        <f>O655*H655</f>
        <v>0</v>
      </c>
      <c r="Q655" s="238">
        <v>1</v>
      </c>
      <c r="R655" s="238">
        <f>Q655*H655</f>
        <v>0.047</v>
      </c>
      <c r="S655" s="238">
        <v>0</v>
      </c>
      <c r="T655" s="23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0" t="s">
        <v>369</v>
      </c>
      <c r="AT655" s="240" t="s">
        <v>363</v>
      </c>
      <c r="AU655" s="240" t="s">
        <v>86</v>
      </c>
      <c r="AY655" s="18" t="s">
        <v>181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84</v>
      </c>
      <c r="BK655" s="241">
        <f>ROUND(I655*H655,2)</f>
        <v>0</v>
      </c>
      <c r="BL655" s="18" t="s">
        <v>278</v>
      </c>
      <c r="BM655" s="240" t="s">
        <v>2281</v>
      </c>
    </row>
    <row r="656" s="13" customFormat="1">
      <c r="A656" s="13"/>
      <c r="B656" s="242"/>
      <c r="C656" s="243"/>
      <c r="D656" s="244" t="s">
        <v>189</v>
      </c>
      <c r="E656" s="245" t="s">
        <v>1</v>
      </c>
      <c r="F656" s="246" t="s">
        <v>2282</v>
      </c>
      <c r="G656" s="243"/>
      <c r="H656" s="247">
        <v>0.037999999999999999</v>
      </c>
      <c r="I656" s="248"/>
      <c r="J656" s="243"/>
      <c r="K656" s="243"/>
      <c r="L656" s="249"/>
      <c r="M656" s="250"/>
      <c r="N656" s="251"/>
      <c r="O656" s="251"/>
      <c r="P656" s="251"/>
      <c r="Q656" s="251"/>
      <c r="R656" s="251"/>
      <c r="S656" s="251"/>
      <c r="T656" s="25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3" t="s">
        <v>189</v>
      </c>
      <c r="AU656" s="253" t="s">
        <v>86</v>
      </c>
      <c r="AV656" s="13" t="s">
        <v>86</v>
      </c>
      <c r="AW656" s="13" t="s">
        <v>33</v>
      </c>
      <c r="AX656" s="13" t="s">
        <v>78</v>
      </c>
      <c r="AY656" s="253" t="s">
        <v>181</v>
      </c>
    </row>
    <row r="657" s="13" customFormat="1">
      <c r="A657" s="13"/>
      <c r="B657" s="242"/>
      <c r="C657" s="243"/>
      <c r="D657" s="244" t="s">
        <v>189</v>
      </c>
      <c r="E657" s="245" t="s">
        <v>1</v>
      </c>
      <c r="F657" s="246" t="s">
        <v>2283</v>
      </c>
      <c r="G657" s="243"/>
      <c r="H657" s="247">
        <v>0.0089999999999999993</v>
      </c>
      <c r="I657" s="248"/>
      <c r="J657" s="243"/>
      <c r="K657" s="243"/>
      <c r="L657" s="249"/>
      <c r="M657" s="250"/>
      <c r="N657" s="251"/>
      <c r="O657" s="251"/>
      <c r="P657" s="251"/>
      <c r="Q657" s="251"/>
      <c r="R657" s="251"/>
      <c r="S657" s="251"/>
      <c r="T657" s="25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3" t="s">
        <v>189</v>
      </c>
      <c r="AU657" s="253" t="s">
        <v>86</v>
      </c>
      <c r="AV657" s="13" t="s">
        <v>86</v>
      </c>
      <c r="AW657" s="13" t="s">
        <v>33</v>
      </c>
      <c r="AX657" s="13" t="s">
        <v>78</v>
      </c>
      <c r="AY657" s="253" t="s">
        <v>181</v>
      </c>
    </row>
    <row r="658" s="15" customFormat="1">
      <c r="A658" s="15"/>
      <c r="B658" s="264"/>
      <c r="C658" s="265"/>
      <c r="D658" s="244" t="s">
        <v>189</v>
      </c>
      <c r="E658" s="266" t="s">
        <v>1</v>
      </c>
      <c r="F658" s="267" t="s">
        <v>206</v>
      </c>
      <c r="G658" s="265"/>
      <c r="H658" s="268">
        <v>0.047</v>
      </c>
      <c r="I658" s="269"/>
      <c r="J658" s="265"/>
      <c r="K658" s="265"/>
      <c r="L658" s="270"/>
      <c r="M658" s="271"/>
      <c r="N658" s="272"/>
      <c r="O658" s="272"/>
      <c r="P658" s="272"/>
      <c r="Q658" s="272"/>
      <c r="R658" s="272"/>
      <c r="S658" s="272"/>
      <c r="T658" s="273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4" t="s">
        <v>189</v>
      </c>
      <c r="AU658" s="274" t="s">
        <v>86</v>
      </c>
      <c r="AV658" s="15" t="s">
        <v>187</v>
      </c>
      <c r="AW658" s="15" t="s">
        <v>33</v>
      </c>
      <c r="AX658" s="15" t="s">
        <v>84</v>
      </c>
      <c r="AY658" s="274" t="s">
        <v>181</v>
      </c>
    </row>
    <row r="659" s="2" customFormat="1" ht="16.5" customHeight="1">
      <c r="A659" s="39"/>
      <c r="B659" s="40"/>
      <c r="C659" s="228" t="s">
        <v>826</v>
      </c>
      <c r="D659" s="228" t="s">
        <v>183</v>
      </c>
      <c r="E659" s="229" t="s">
        <v>755</v>
      </c>
      <c r="F659" s="230" t="s">
        <v>756</v>
      </c>
      <c r="G659" s="231" t="s">
        <v>186</v>
      </c>
      <c r="H659" s="232">
        <v>253.994</v>
      </c>
      <c r="I659" s="233"/>
      <c r="J659" s="234">
        <f>ROUND(I659*H659,2)</f>
        <v>0</v>
      </c>
      <c r="K659" s="235"/>
      <c r="L659" s="45"/>
      <c r="M659" s="236" t="s">
        <v>1</v>
      </c>
      <c r="N659" s="237" t="s">
        <v>43</v>
      </c>
      <c r="O659" s="92"/>
      <c r="P659" s="238">
        <f>O659*H659</f>
        <v>0</v>
      </c>
      <c r="Q659" s="238">
        <v>0.00040000000000000002</v>
      </c>
      <c r="R659" s="238">
        <f>Q659*H659</f>
        <v>0.10159760000000001</v>
      </c>
      <c r="S659" s="238">
        <v>0</v>
      </c>
      <c r="T659" s="23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0" t="s">
        <v>278</v>
      </c>
      <c r="AT659" s="240" t="s">
        <v>183</v>
      </c>
      <c r="AU659" s="240" t="s">
        <v>86</v>
      </c>
      <c r="AY659" s="18" t="s">
        <v>181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84</v>
      </c>
      <c r="BK659" s="241">
        <f>ROUND(I659*H659,2)</f>
        <v>0</v>
      </c>
      <c r="BL659" s="18" t="s">
        <v>278</v>
      </c>
      <c r="BM659" s="240" t="s">
        <v>2284</v>
      </c>
    </row>
    <row r="660" s="14" customFormat="1">
      <c r="A660" s="14"/>
      <c r="B660" s="254"/>
      <c r="C660" s="255"/>
      <c r="D660" s="244" t="s">
        <v>189</v>
      </c>
      <c r="E660" s="256" t="s">
        <v>1</v>
      </c>
      <c r="F660" s="257" t="s">
        <v>758</v>
      </c>
      <c r="G660" s="255"/>
      <c r="H660" s="256" t="s">
        <v>1</v>
      </c>
      <c r="I660" s="258"/>
      <c r="J660" s="255"/>
      <c r="K660" s="255"/>
      <c r="L660" s="259"/>
      <c r="M660" s="260"/>
      <c r="N660" s="261"/>
      <c r="O660" s="261"/>
      <c r="P660" s="261"/>
      <c r="Q660" s="261"/>
      <c r="R660" s="261"/>
      <c r="S660" s="261"/>
      <c r="T660" s="26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3" t="s">
        <v>189</v>
      </c>
      <c r="AU660" s="263" t="s">
        <v>86</v>
      </c>
      <c r="AV660" s="14" t="s">
        <v>84</v>
      </c>
      <c r="AW660" s="14" t="s">
        <v>33</v>
      </c>
      <c r="AX660" s="14" t="s">
        <v>78</v>
      </c>
      <c r="AY660" s="263" t="s">
        <v>181</v>
      </c>
    </row>
    <row r="661" s="14" customFormat="1">
      <c r="A661" s="14"/>
      <c r="B661" s="254"/>
      <c r="C661" s="255"/>
      <c r="D661" s="244" t="s">
        <v>189</v>
      </c>
      <c r="E661" s="256" t="s">
        <v>1</v>
      </c>
      <c r="F661" s="257" t="s">
        <v>265</v>
      </c>
      <c r="G661" s="255"/>
      <c r="H661" s="256" t="s">
        <v>1</v>
      </c>
      <c r="I661" s="258"/>
      <c r="J661" s="255"/>
      <c r="K661" s="255"/>
      <c r="L661" s="259"/>
      <c r="M661" s="260"/>
      <c r="N661" s="261"/>
      <c r="O661" s="261"/>
      <c r="P661" s="261"/>
      <c r="Q661" s="261"/>
      <c r="R661" s="261"/>
      <c r="S661" s="261"/>
      <c r="T661" s="26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3" t="s">
        <v>189</v>
      </c>
      <c r="AU661" s="263" t="s">
        <v>86</v>
      </c>
      <c r="AV661" s="14" t="s">
        <v>84</v>
      </c>
      <c r="AW661" s="14" t="s">
        <v>33</v>
      </c>
      <c r="AX661" s="14" t="s">
        <v>78</v>
      </c>
      <c r="AY661" s="263" t="s">
        <v>181</v>
      </c>
    </row>
    <row r="662" s="14" customFormat="1">
      <c r="A662" s="14"/>
      <c r="B662" s="254"/>
      <c r="C662" s="255"/>
      <c r="D662" s="244" t="s">
        <v>189</v>
      </c>
      <c r="E662" s="256" t="s">
        <v>1</v>
      </c>
      <c r="F662" s="257" t="s">
        <v>741</v>
      </c>
      <c r="G662" s="255"/>
      <c r="H662" s="256" t="s">
        <v>1</v>
      </c>
      <c r="I662" s="258"/>
      <c r="J662" s="255"/>
      <c r="K662" s="255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189</v>
      </c>
      <c r="AU662" s="263" t="s">
        <v>86</v>
      </c>
      <c r="AV662" s="14" t="s">
        <v>84</v>
      </c>
      <c r="AW662" s="14" t="s">
        <v>33</v>
      </c>
      <c r="AX662" s="14" t="s">
        <v>78</v>
      </c>
      <c r="AY662" s="263" t="s">
        <v>181</v>
      </c>
    </row>
    <row r="663" s="13" customFormat="1">
      <c r="A663" s="13"/>
      <c r="B663" s="242"/>
      <c r="C663" s="243"/>
      <c r="D663" s="244" t="s">
        <v>189</v>
      </c>
      <c r="E663" s="245" t="s">
        <v>1</v>
      </c>
      <c r="F663" s="246" t="s">
        <v>2285</v>
      </c>
      <c r="G663" s="243"/>
      <c r="H663" s="247">
        <v>253.994</v>
      </c>
      <c r="I663" s="248"/>
      <c r="J663" s="243"/>
      <c r="K663" s="243"/>
      <c r="L663" s="249"/>
      <c r="M663" s="250"/>
      <c r="N663" s="251"/>
      <c r="O663" s="251"/>
      <c r="P663" s="251"/>
      <c r="Q663" s="251"/>
      <c r="R663" s="251"/>
      <c r="S663" s="251"/>
      <c r="T663" s="25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3" t="s">
        <v>189</v>
      </c>
      <c r="AU663" s="253" t="s">
        <v>86</v>
      </c>
      <c r="AV663" s="13" t="s">
        <v>86</v>
      </c>
      <c r="AW663" s="13" t="s">
        <v>33</v>
      </c>
      <c r="AX663" s="13" t="s">
        <v>84</v>
      </c>
      <c r="AY663" s="253" t="s">
        <v>181</v>
      </c>
    </row>
    <row r="664" s="2" customFormat="1" ht="16.5" customHeight="1">
      <c r="A664" s="39"/>
      <c r="B664" s="40"/>
      <c r="C664" s="228" t="s">
        <v>831</v>
      </c>
      <c r="D664" s="228" t="s">
        <v>183</v>
      </c>
      <c r="E664" s="229" t="s">
        <v>761</v>
      </c>
      <c r="F664" s="230" t="s">
        <v>762</v>
      </c>
      <c r="G664" s="231" t="s">
        <v>186</v>
      </c>
      <c r="H664" s="232">
        <v>25.577999999999999</v>
      </c>
      <c r="I664" s="233"/>
      <c r="J664" s="234">
        <f>ROUND(I664*H664,2)</f>
        <v>0</v>
      </c>
      <c r="K664" s="235"/>
      <c r="L664" s="45"/>
      <c r="M664" s="236" t="s">
        <v>1</v>
      </c>
      <c r="N664" s="237" t="s">
        <v>43</v>
      </c>
      <c r="O664" s="92"/>
      <c r="P664" s="238">
        <f>O664*H664</f>
        <v>0</v>
      </c>
      <c r="Q664" s="238">
        <v>0.00040000000000000002</v>
      </c>
      <c r="R664" s="238">
        <f>Q664*H664</f>
        <v>0.010231200000000001</v>
      </c>
      <c r="S664" s="238">
        <v>0</v>
      </c>
      <c r="T664" s="23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0" t="s">
        <v>278</v>
      </c>
      <c r="AT664" s="240" t="s">
        <v>183</v>
      </c>
      <c r="AU664" s="240" t="s">
        <v>86</v>
      </c>
      <c r="AY664" s="18" t="s">
        <v>181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84</v>
      </c>
      <c r="BK664" s="241">
        <f>ROUND(I664*H664,2)</f>
        <v>0</v>
      </c>
      <c r="BL664" s="18" t="s">
        <v>278</v>
      </c>
      <c r="BM664" s="240" t="s">
        <v>2286</v>
      </c>
    </row>
    <row r="665" s="14" customFormat="1">
      <c r="A665" s="14"/>
      <c r="B665" s="254"/>
      <c r="C665" s="255"/>
      <c r="D665" s="244" t="s">
        <v>189</v>
      </c>
      <c r="E665" s="256" t="s">
        <v>1</v>
      </c>
      <c r="F665" s="257" t="s">
        <v>747</v>
      </c>
      <c r="G665" s="255"/>
      <c r="H665" s="256" t="s">
        <v>1</v>
      </c>
      <c r="I665" s="258"/>
      <c r="J665" s="255"/>
      <c r="K665" s="255"/>
      <c r="L665" s="259"/>
      <c r="M665" s="260"/>
      <c r="N665" s="261"/>
      <c r="O665" s="261"/>
      <c r="P665" s="261"/>
      <c r="Q665" s="261"/>
      <c r="R665" s="261"/>
      <c r="S665" s="261"/>
      <c r="T665" s="26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3" t="s">
        <v>189</v>
      </c>
      <c r="AU665" s="263" t="s">
        <v>86</v>
      </c>
      <c r="AV665" s="14" t="s">
        <v>84</v>
      </c>
      <c r="AW665" s="14" t="s">
        <v>33</v>
      </c>
      <c r="AX665" s="14" t="s">
        <v>78</v>
      </c>
      <c r="AY665" s="263" t="s">
        <v>181</v>
      </c>
    </row>
    <row r="666" s="13" customFormat="1">
      <c r="A666" s="13"/>
      <c r="B666" s="242"/>
      <c r="C666" s="243"/>
      <c r="D666" s="244" t="s">
        <v>189</v>
      </c>
      <c r="E666" s="245" t="s">
        <v>1</v>
      </c>
      <c r="F666" s="246" t="s">
        <v>2152</v>
      </c>
      <c r="G666" s="243"/>
      <c r="H666" s="247">
        <v>25.577999999999999</v>
      </c>
      <c r="I666" s="248"/>
      <c r="J666" s="243"/>
      <c r="K666" s="243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189</v>
      </c>
      <c r="AU666" s="253" t="s">
        <v>86</v>
      </c>
      <c r="AV666" s="13" t="s">
        <v>86</v>
      </c>
      <c r="AW666" s="13" t="s">
        <v>33</v>
      </c>
      <c r="AX666" s="13" t="s">
        <v>84</v>
      </c>
      <c r="AY666" s="253" t="s">
        <v>181</v>
      </c>
    </row>
    <row r="667" s="2" customFormat="1" ht="24.15" customHeight="1">
      <c r="A667" s="39"/>
      <c r="B667" s="40"/>
      <c r="C667" s="275" t="s">
        <v>835</v>
      </c>
      <c r="D667" s="275" t="s">
        <v>363</v>
      </c>
      <c r="E667" s="276" t="s">
        <v>765</v>
      </c>
      <c r="F667" s="277" t="s">
        <v>766</v>
      </c>
      <c r="G667" s="278" t="s">
        <v>186</v>
      </c>
      <c r="H667" s="279">
        <v>327.12</v>
      </c>
      <c r="I667" s="280"/>
      <c r="J667" s="281">
        <f>ROUND(I667*H667,2)</f>
        <v>0</v>
      </c>
      <c r="K667" s="282"/>
      <c r="L667" s="283"/>
      <c r="M667" s="284" t="s">
        <v>1</v>
      </c>
      <c r="N667" s="285" t="s">
        <v>43</v>
      </c>
      <c r="O667" s="92"/>
      <c r="P667" s="238">
        <f>O667*H667</f>
        <v>0</v>
      </c>
      <c r="Q667" s="238">
        <v>0.0047000000000000002</v>
      </c>
      <c r="R667" s="238">
        <f>Q667*H667</f>
        <v>1.5374640000000002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369</v>
      </c>
      <c r="AT667" s="240" t="s">
        <v>363</v>
      </c>
      <c r="AU667" s="240" t="s">
        <v>86</v>
      </c>
      <c r="AY667" s="18" t="s">
        <v>181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84</v>
      </c>
      <c r="BK667" s="241">
        <f>ROUND(I667*H667,2)</f>
        <v>0</v>
      </c>
      <c r="BL667" s="18" t="s">
        <v>278</v>
      </c>
      <c r="BM667" s="240" t="s">
        <v>2287</v>
      </c>
    </row>
    <row r="668" s="13" customFormat="1">
      <c r="A668" s="13"/>
      <c r="B668" s="242"/>
      <c r="C668" s="243"/>
      <c r="D668" s="244" t="s">
        <v>189</v>
      </c>
      <c r="E668" s="245" t="s">
        <v>1</v>
      </c>
      <c r="F668" s="246" t="s">
        <v>2288</v>
      </c>
      <c r="G668" s="243"/>
      <c r="H668" s="247">
        <v>296.02999999999997</v>
      </c>
      <c r="I668" s="248"/>
      <c r="J668" s="243"/>
      <c r="K668" s="243"/>
      <c r="L668" s="249"/>
      <c r="M668" s="250"/>
      <c r="N668" s="251"/>
      <c r="O668" s="251"/>
      <c r="P668" s="251"/>
      <c r="Q668" s="251"/>
      <c r="R668" s="251"/>
      <c r="S668" s="251"/>
      <c r="T668" s="25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3" t="s">
        <v>189</v>
      </c>
      <c r="AU668" s="253" t="s">
        <v>86</v>
      </c>
      <c r="AV668" s="13" t="s">
        <v>86</v>
      </c>
      <c r="AW668" s="13" t="s">
        <v>33</v>
      </c>
      <c r="AX668" s="13" t="s">
        <v>78</v>
      </c>
      <c r="AY668" s="253" t="s">
        <v>181</v>
      </c>
    </row>
    <row r="669" s="13" customFormat="1">
      <c r="A669" s="13"/>
      <c r="B669" s="242"/>
      <c r="C669" s="243"/>
      <c r="D669" s="244" t="s">
        <v>189</v>
      </c>
      <c r="E669" s="245" t="s">
        <v>1</v>
      </c>
      <c r="F669" s="246" t="s">
        <v>2289</v>
      </c>
      <c r="G669" s="243"/>
      <c r="H669" s="247">
        <v>31.09</v>
      </c>
      <c r="I669" s="248"/>
      <c r="J669" s="243"/>
      <c r="K669" s="243"/>
      <c r="L669" s="249"/>
      <c r="M669" s="250"/>
      <c r="N669" s="251"/>
      <c r="O669" s="251"/>
      <c r="P669" s="251"/>
      <c r="Q669" s="251"/>
      <c r="R669" s="251"/>
      <c r="S669" s="251"/>
      <c r="T669" s="25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3" t="s">
        <v>189</v>
      </c>
      <c r="AU669" s="253" t="s">
        <v>86</v>
      </c>
      <c r="AV669" s="13" t="s">
        <v>86</v>
      </c>
      <c r="AW669" s="13" t="s">
        <v>33</v>
      </c>
      <c r="AX669" s="13" t="s">
        <v>78</v>
      </c>
      <c r="AY669" s="253" t="s">
        <v>181</v>
      </c>
    </row>
    <row r="670" s="15" customFormat="1">
      <c r="A670" s="15"/>
      <c r="B670" s="264"/>
      <c r="C670" s="265"/>
      <c r="D670" s="244" t="s">
        <v>189</v>
      </c>
      <c r="E670" s="266" t="s">
        <v>1</v>
      </c>
      <c r="F670" s="267" t="s">
        <v>206</v>
      </c>
      <c r="G670" s="265"/>
      <c r="H670" s="268">
        <v>327.12</v>
      </c>
      <c r="I670" s="269"/>
      <c r="J670" s="265"/>
      <c r="K670" s="265"/>
      <c r="L670" s="270"/>
      <c r="M670" s="271"/>
      <c r="N670" s="272"/>
      <c r="O670" s="272"/>
      <c r="P670" s="272"/>
      <c r="Q670" s="272"/>
      <c r="R670" s="272"/>
      <c r="S670" s="272"/>
      <c r="T670" s="273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4" t="s">
        <v>189</v>
      </c>
      <c r="AU670" s="274" t="s">
        <v>86</v>
      </c>
      <c r="AV670" s="15" t="s">
        <v>187</v>
      </c>
      <c r="AW670" s="15" t="s">
        <v>33</v>
      </c>
      <c r="AX670" s="15" t="s">
        <v>84</v>
      </c>
      <c r="AY670" s="274" t="s">
        <v>181</v>
      </c>
    </row>
    <row r="671" s="2" customFormat="1" ht="21.75" customHeight="1">
      <c r="A671" s="39"/>
      <c r="B671" s="40"/>
      <c r="C671" s="228" t="s">
        <v>840</v>
      </c>
      <c r="D671" s="228" t="s">
        <v>183</v>
      </c>
      <c r="E671" s="229" t="s">
        <v>771</v>
      </c>
      <c r="F671" s="230" t="s">
        <v>772</v>
      </c>
      <c r="G671" s="231" t="s">
        <v>186</v>
      </c>
      <c r="H671" s="232">
        <v>44.369999999999997</v>
      </c>
      <c r="I671" s="233"/>
      <c r="J671" s="234">
        <f>ROUND(I671*H671,2)</f>
        <v>0</v>
      </c>
      <c r="K671" s="235"/>
      <c r="L671" s="45"/>
      <c r="M671" s="236" t="s">
        <v>1</v>
      </c>
      <c r="N671" s="237" t="s">
        <v>43</v>
      </c>
      <c r="O671" s="92"/>
      <c r="P671" s="238">
        <f>O671*H671</f>
        <v>0</v>
      </c>
      <c r="Q671" s="238">
        <v>0.00064000000000000005</v>
      </c>
      <c r="R671" s="238">
        <f>Q671*H671</f>
        <v>0.0283968</v>
      </c>
      <c r="S671" s="238">
        <v>0</v>
      </c>
      <c r="T671" s="23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0" t="s">
        <v>278</v>
      </c>
      <c r="AT671" s="240" t="s">
        <v>183</v>
      </c>
      <c r="AU671" s="240" t="s">
        <v>86</v>
      </c>
      <c r="AY671" s="18" t="s">
        <v>181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8" t="s">
        <v>84</v>
      </c>
      <c r="BK671" s="241">
        <f>ROUND(I671*H671,2)</f>
        <v>0</v>
      </c>
      <c r="BL671" s="18" t="s">
        <v>278</v>
      </c>
      <c r="BM671" s="240" t="s">
        <v>2290</v>
      </c>
    </row>
    <row r="672" s="14" customFormat="1">
      <c r="A672" s="14"/>
      <c r="B672" s="254"/>
      <c r="C672" s="255"/>
      <c r="D672" s="244" t="s">
        <v>189</v>
      </c>
      <c r="E672" s="256" t="s">
        <v>1</v>
      </c>
      <c r="F672" s="257" t="s">
        <v>774</v>
      </c>
      <c r="G672" s="255"/>
      <c r="H672" s="256" t="s">
        <v>1</v>
      </c>
      <c r="I672" s="258"/>
      <c r="J672" s="255"/>
      <c r="K672" s="255"/>
      <c r="L672" s="259"/>
      <c r="M672" s="260"/>
      <c r="N672" s="261"/>
      <c r="O672" s="261"/>
      <c r="P672" s="261"/>
      <c r="Q672" s="261"/>
      <c r="R672" s="261"/>
      <c r="S672" s="261"/>
      <c r="T672" s="26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3" t="s">
        <v>189</v>
      </c>
      <c r="AU672" s="263" t="s">
        <v>86</v>
      </c>
      <c r="AV672" s="14" t="s">
        <v>84</v>
      </c>
      <c r="AW672" s="14" t="s">
        <v>33</v>
      </c>
      <c r="AX672" s="14" t="s">
        <v>78</v>
      </c>
      <c r="AY672" s="263" t="s">
        <v>181</v>
      </c>
    </row>
    <row r="673" s="13" customFormat="1">
      <c r="A673" s="13"/>
      <c r="B673" s="242"/>
      <c r="C673" s="243"/>
      <c r="D673" s="244" t="s">
        <v>189</v>
      </c>
      <c r="E673" s="245" t="s">
        <v>1</v>
      </c>
      <c r="F673" s="246" t="s">
        <v>2151</v>
      </c>
      <c r="G673" s="243"/>
      <c r="H673" s="247">
        <v>44.369999999999997</v>
      </c>
      <c r="I673" s="248"/>
      <c r="J673" s="243"/>
      <c r="K673" s="243"/>
      <c r="L673" s="249"/>
      <c r="M673" s="250"/>
      <c r="N673" s="251"/>
      <c r="O673" s="251"/>
      <c r="P673" s="251"/>
      <c r="Q673" s="251"/>
      <c r="R673" s="251"/>
      <c r="S673" s="251"/>
      <c r="T673" s="25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3" t="s">
        <v>189</v>
      </c>
      <c r="AU673" s="253" t="s">
        <v>86</v>
      </c>
      <c r="AV673" s="13" t="s">
        <v>86</v>
      </c>
      <c r="AW673" s="13" t="s">
        <v>33</v>
      </c>
      <c r="AX673" s="13" t="s">
        <v>84</v>
      </c>
      <c r="AY673" s="253" t="s">
        <v>181</v>
      </c>
    </row>
    <row r="674" s="2" customFormat="1" ht="16.5" customHeight="1">
      <c r="A674" s="39"/>
      <c r="B674" s="40"/>
      <c r="C674" s="228" t="s">
        <v>844</v>
      </c>
      <c r="D674" s="228" t="s">
        <v>183</v>
      </c>
      <c r="E674" s="229" t="s">
        <v>776</v>
      </c>
      <c r="F674" s="230" t="s">
        <v>777</v>
      </c>
      <c r="G674" s="231" t="s">
        <v>247</v>
      </c>
      <c r="H674" s="232">
        <v>52.200000000000003</v>
      </c>
      <c r="I674" s="233"/>
      <c r="J674" s="234">
        <f>ROUND(I674*H674,2)</f>
        <v>0</v>
      </c>
      <c r="K674" s="235"/>
      <c r="L674" s="45"/>
      <c r="M674" s="236" t="s">
        <v>1</v>
      </c>
      <c r="N674" s="237" t="s">
        <v>43</v>
      </c>
      <c r="O674" s="92"/>
      <c r="P674" s="238">
        <f>O674*H674</f>
        <v>0</v>
      </c>
      <c r="Q674" s="238">
        <v>0.00016000000000000001</v>
      </c>
      <c r="R674" s="238">
        <f>Q674*H674</f>
        <v>0.0083520000000000018</v>
      </c>
      <c r="S674" s="238">
        <v>0</v>
      </c>
      <c r="T674" s="23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0" t="s">
        <v>278</v>
      </c>
      <c r="AT674" s="240" t="s">
        <v>183</v>
      </c>
      <c r="AU674" s="240" t="s">
        <v>86</v>
      </c>
      <c r="AY674" s="18" t="s">
        <v>181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8" t="s">
        <v>84</v>
      </c>
      <c r="BK674" s="241">
        <f>ROUND(I674*H674,2)</f>
        <v>0</v>
      </c>
      <c r="BL674" s="18" t="s">
        <v>278</v>
      </c>
      <c r="BM674" s="240" t="s">
        <v>2291</v>
      </c>
    </row>
    <row r="675" s="14" customFormat="1">
      <c r="A675" s="14"/>
      <c r="B675" s="254"/>
      <c r="C675" s="255"/>
      <c r="D675" s="244" t="s">
        <v>189</v>
      </c>
      <c r="E675" s="256" t="s">
        <v>1</v>
      </c>
      <c r="F675" s="257" t="s">
        <v>774</v>
      </c>
      <c r="G675" s="255"/>
      <c r="H675" s="256" t="s">
        <v>1</v>
      </c>
      <c r="I675" s="258"/>
      <c r="J675" s="255"/>
      <c r="K675" s="255"/>
      <c r="L675" s="259"/>
      <c r="M675" s="260"/>
      <c r="N675" s="261"/>
      <c r="O675" s="261"/>
      <c r="P675" s="261"/>
      <c r="Q675" s="261"/>
      <c r="R675" s="261"/>
      <c r="S675" s="261"/>
      <c r="T675" s="26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3" t="s">
        <v>189</v>
      </c>
      <c r="AU675" s="263" t="s">
        <v>86</v>
      </c>
      <c r="AV675" s="14" t="s">
        <v>84</v>
      </c>
      <c r="AW675" s="14" t="s">
        <v>33</v>
      </c>
      <c r="AX675" s="14" t="s">
        <v>78</v>
      </c>
      <c r="AY675" s="263" t="s">
        <v>181</v>
      </c>
    </row>
    <row r="676" s="13" customFormat="1">
      <c r="A676" s="13"/>
      <c r="B676" s="242"/>
      <c r="C676" s="243"/>
      <c r="D676" s="244" t="s">
        <v>189</v>
      </c>
      <c r="E676" s="245" t="s">
        <v>1</v>
      </c>
      <c r="F676" s="246" t="s">
        <v>2292</v>
      </c>
      <c r="G676" s="243"/>
      <c r="H676" s="247">
        <v>52.200000000000003</v>
      </c>
      <c r="I676" s="248"/>
      <c r="J676" s="243"/>
      <c r="K676" s="243"/>
      <c r="L676" s="249"/>
      <c r="M676" s="250"/>
      <c r="N676" s="251"/>
      <c r="O676" s="251"/>
      <c r="P676" s="251"/>
      <c r="Q676" s="251"/>
      <c r="R676" s="251"/>
      <c r="S676" s="251"/>
      <c r="T676" s="25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3" t="s">
        <v>189</v>
      </c>
      <c r="AU676" s="253" t="s">
        <v>86</v>
      </c>
      <c r="AV676" s="13" t="s">
        <v>86</v>
      </c>
      <c r="AW676" s="13" t="s">
        <v>33</v>
      </c>
      <c r="AX676" s="13" t="s">
        <v>84</v>
      </c>
      <c r="AY676" s="253" t="s">
        <v>181</v>
      </c>
    </row>
    <row r="677" s="2" customFormat="1" ht="16.5" customHeight="1">
      <c r="A677" s="39"/>
      <c r="B677" s="40"/>
      <c r="C677" s="228" t="s">
        <v>849</v>
      </c>
      <c r="D677" s="228" t="s">
        <v>183</v>
      </c>
      <c r="E677" s="229" t="s">
        <v>781</v>
      </c>
      <c r="F677" s="230" t="s">
        <v>782</v>
      </c>
      <c r="G677" s="231" t="s">
        <v>783</v>
      </c>
      <c r="H677" s="286"/>
      <c r="I677" s="233"/>
      <c r="J677" s="234">
        <f>ROUND(I677*H677,2)</f>
        <v>0</v>
      </c>
      <c r="K677" s="235"/>
      <c r="L677" s="45"/>
      <c r="M677" s="236" t="s">
        <v>1</v>
      </c>
      <c r="N677" s="237" t="s">
        <v>43</v>
      </c>
      <c r="O677" s="92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0" t="s">
        <v>278</v>
      </c>
      <c r="AT677" s="240" t="s">
        <v>183</v>
      </c>
      <c r="AU677" s="240" t="s">
        <v>86</v>
      </c>
      <c r="AY677" s="18" t="s">
        <v>181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84</v>
      </c>
      <c r="BK677" s="241">
        <f>ROUND(I677*H677,2)</f>
        <v>0</v>
      </c>
      <c r="BL677" s="18" t="s">
        <v>278</v>
      </c>
      <c r="BM677" s="240" t="s">
        <v>2293</v>
      </c>
    </row>
    <row r="678" s="12" customFormat="1" ht="22.8" customHeight="1">
      <c r="A678" s="12"/>
      <c r="B678" s="212"/>
      <c r="C678" s="213"/>
      <c r="D678" s="214" t="s">
        <v>77</v>
      </c>
      <c r="E678" s="226" t="s">
        <v>785</v>
      </c>
      <c r="F678" s="226" t="s">
        <v>786</v>
      </c>
      <c r="G678" s="213"/>
      <c r="H678" s="213"/>
      <c r="I678" s="216"/>
      <c r="J678" s="227">
        <f>BK678</f>
        <v>0</v>
      </c>
      <c r="K678" s="213"/>
      <c r="L678" s="218"/>
      <c r="M678" s="219"/>
      <c r="N678" s="220"/>
      <c r="O678" s="220"/>
      <c r="P678" s="221">
        <f>SUM(P679:P751)</f>
        <v>0</v>
      </c>
      <c r="Q678" s="220"/>
      <c r="R678" s="221">
        <f>SUM(R679:R751)</f>
        <v>7.1231136900000003</v>
      </c>
      <c r="S678" s="220"/>
      <c r="T678" s="222">
        <f>SUM(T679:T751)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23" t="s">
        <v>86</v>
      </c>
      <c r="AT678" s="224" t="s">
        <v>77</v>
      </c>
      <c r="AU678" s="224" t="s">
        <v>84</v>
      </c>
      <c r="AY678" s="223" t="s">
        <v>181</v>
      </c>
      <c r="BK678" s="225">
        <f>SUM(BK679:BK751)</f>
        <v>0</v>
      </c>
    </row>
    <row r="679" s="2" customFormat="1" ht="37.8" customHeight="1">
      <c r="A679" s="39"/>
      <c r="B679" s="40"/>
      <c r="C679" s="228" t="s">
        <v>853</v>
      </c>
      <c r="D679" s="228" t="s">
        <v>183</v>
      </c>
      <c r="E679" s="229" t="s">
        <v>788</v>
      </c>
      <c r="F679" s="230" t="s">
        <v>789</v>
      </c>
      <c r="G679" s="231" t="s">
        <v>186</v>
      </c>
      <c r="H679" s="232">
        <v>201.304</v>
      </c>
      <c r="I679" s="233"/>
      <c r="J679" s="234">
        <f>ROUND(I679*H679,2)</f>
        <v>0</v>
      </c>
      <c r="K679" s="235"/>
      <c r="L679" s="45"/>
      <c r="M679" s="236" t="s">
        <v>1</v>
      </c>
      <c r="N679" s="237" t="s">
        <v>43</v>
      </c>
      <c r="O679" s="92"/>
      <c r="P679" s="238">
        <f>O679*H679</f>
        <v>0</v>
      </c>
      <c r="Q679" s="238">
        <v>0</v>
      </c>
      <c r="R679" s="238">
        <f>Q679*H679</f>
        <v>0</v>
      </c>
      <c r="S679" s="238">
        <v>0</v>
      </c>
      <c r="T679" s="239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0" t="s">
        <v>278</v>
      </c>
      <c r="AT679" s="240" t="s">
        <v>183</v>
      </c>
      <c r="AU679" s="240" t="s">
        <v>86</v>
      </c>
      <c r="AY679" s="18" t="s">
        <v>181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8" t="s">
        <v>84</v>
      </c>
      <c r="BK679" s="241">
        <f>ROUND(I679*H679,2)</f>
        <v>0</v>
      </c>
      <c r="BL679" s="18" t="s">
        <v>278</v>
      </c>
      <c r="BM679" s="240" t="s">
        <v>2294</v>
      </c>
    </row>
    <row r="680" s="14" customFormat="1">
      <c r="A680" s="14"/>
      <c r="B680" s="254"/>
      <c r="C680" s="255"/>
      <c r="D680" s="244" t="s">
        <v>189</v>
      </c>
      <c r="E680" s="256" t="s">
        <v>1</v>
      </c>
      <c r="F680" s="257" t="s">
        <v>2295</v>
      </c>
      <c r="G680" s="255"/>
      <c r="H680" s="256" t="s">
        <v>1</v>
      </c>
      <c r="I680" s="258"/>
      <c r="J680" s="255"/>
      <c r="K680" s="255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189</v>
      </c>
      <c r="AU680" s="263" t="s">
        <v>86</v>
      </c>
      <c r="AV680" s="14" t="s">
        <v>84</v>
      </c>
      <c r="AW680" s="14" t="s">
        <v>33</v>
      </c>
      <c r="AX680" s="14" t="s">
        <v>78</v>
      </c>
      <c r="AY680" s="263" t="s">
        <v>181</v>
      </c>
    </row>
    <row r="681" s="14" customFormat="1">
      <c r="A681" s="14"/>
      <c r="B681" s="254"/>
      <c r="C681" s="255"/>
      <c r="D681" s="244" t="s">
        <v>189</v>
      </c>
      <c r="E681" s="256" t="s">
        <v>1</v>
      </c>
      <c r="F681" s="257" t="s">
        <v>1073</v>
      </c>
      <c r="G681" s="255"/>
      <c r="H681" s="256" t="s">
        <v>1</v>
      </c>
      <c r="I681" s="258"/>
      <c r="J681" s="255"/>
      <c r="K681" s="255"/>
      <c r="L681" s="259"/>
      <c r="M681" s="260"/>
      <c r="N681" s="261"/>
      <c r="O681" s="261"/>
      <c r="P681" s="261"/>
      <c r="Q681" s="261"/>
      <c r="R681" s="261"/>
      <c r="S681" s="261"/>
      <c r="T681" s="26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3" t="s">
        <v>189</v>
      </c>
      <c r="AU681" s="263" t="s">
        <v>86</v>
      </c>
      <c r="AV681" s="14" t="s">
        <v>84</v>
      </c>
      <c r="AW681" s="14" t="s">
        <v>33</v>
      </c>
      <c r="AX681" s="14" t="s">
        <v>78</v>
      </c>
      <c r="AY681" s="263" t="s">
        <v>181</v>
      </c>
    </row>
    <row r="682" s="13" customFormat="1">
      <c r="A682" s="13"/>
      <c r="B682" s="242"/>
      <c r="C682" s="243"/>
      <c r="D682" s="244" t="s">
        <v>189</v>
      </c>
      <c r="E682" s="245" t="s">
        <v>1</v>
      </c>
      <c r="F682" s="246" t="s">
        <v>2296</v>
      </c>
      <c r="G682" s="243"/>
      <c r="H682" s="247">
        <v>111.83</v>
      </c>
      <c r="I682" s="248"/>
      <c r="J682" s="243"/>
      <c r="K682" s="243"/>
      <c r="L682" s="249"/>
      <c r="M682" s="250"/>
      <c r="N682" s="251"/>
      <c r="O682" s="251"/>
      <c r="P682" s="251"/>
      <c r="Q682" s="251"/>
      <c r="R682" s="251"/>
      <c r="S682" s="251"/>
      <c r="T682" s="25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3" t="s">
        <v>189</v>
      </c>
      <c r="AU682" s="253" t="s">
        <v>86</v>
      </c>
      <c r="AV682" s="13" t="s">
        <v>86</v>
      </c>
      <c r="AW682" s="13" t="s">
        <v>33</v>
      </c>
      <c r="AX682" s="13" t="s">
        <v>78</v>
      </c>
      <c r="AY682" s="253" t="s">
        <v>181</v>
      </c>
    </row>
    <row r="683" s="14" customFormat="1">
      <c r="A683" s="14"/>
      <c r="B683" s="254"/>
      <c r="C683" s="255"/>
      <c r="D683" s="244" t="s">
        <v>189</v>
      </c>
      <c r="E683" s="256" t="s">
        <v>1</v>
      </c>
      <c r="F683" s="257" t="s">
        <v>2089</v>
      </c>
      <c r="G683" s="255"/>
      <c r="H683" s="256" t="s">
        <v>1</v>
      </c>
      <c r="I683" s="258"/>
      <c r="J683" s="255"/>
      <c r="K683" s="255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189</v>
      </c>
      <c r="AU683" s="263" t="s">
        <v>86</v>
      </c>
      <c r="AV683" s="14" t="s">
        <v>84</v>
      </c>
      <c r="AW683" s="14" t="s">
        <v>33</v>
      </c>
      <c r="AX683" s="14" t="s">
        <v>78</v>
      </c>
      <c r="AY683" s="263" t="s">
        <v>181</v>
      </c>
    </row>
    <row r="684" s="13" customFormat="1">
      <c r="A684" s="13"/>
      <c r="B684" s="242"/>
      <c r="C684" s="243"/>
      <c r="D684" s="244" t="s">
        <v>189</v>
      </c>
      <c r="E684" s="245" t="s">
        <v>1</v>
      </c>
      <c r="F684" s="246" t="s">
        <v>2297</v>
      </c>
      <c r="G684" s="243"/>
      <c r="H684" s="247">
        <v>82.073999999999998</v>
      </c>
      <c r="I684" s="248"/>
      <c r="J684" s="243"/>
      <c r="K684" s="243"/>
      <c r="L684" s="249"/>
      <c r="M684" s="250"/>
      <c r="N684" s="251"/>
      <c r="O684" s="251"/>
      <c r="P684" s="251"/>
      <c r="Q684" s="251"/>
      <c r="R684" s="251"/>
      <c r="S684" s="251"/>
      <c r="T684" s="25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3" t="s">
        <v>189</v>
      </c>
      <c r="AU684" s="253" t="s">
        <v>86</v>
      </c>
      <c r="AV684" s="13" t="s">
        <v>86</v>
      </c>
      <c r="AW684" s="13" t="s">
        <v>33</v>
      </c>
      <c r="AX684" s="13" t="s">
        <v>78</v>
      </c>
      <c r="AY684" s="253" t="s">
        <v>181</v>
      </c>
    </row>
    <row r="685" s="13" customFormat="1">
      <c r="A685" s="13"/>
      <c r="B685" s="242"/>
      <c r="C685" s="243"/>
      <c r="D685" s="244" t="s">
        <v>189</v>
      </c>
      <c r="E685" s="245" t="s">
        <v>1</v>
      </c>
      <c r="F685" s="246" t="s">
        <v>2298</v>
      </c>
      <c r="G685" s="243"/>
      <c r="H685" s="247">
        <v>7.4000000000000004</v>
      </c>
      <c r="I685" s="248"/>
      <c r="J685" s="243"/>
      <c r="K685" s="243"/>
      <c r="L685" s="249"/>
      <c r="M685" s="250"/>
      <c r="N685" s="251"/>
      <c r="O685" s="251"/>
      <c r="P685" s="251"/>
      <c r="Q685" s="251"/>
      <c r="R685" s="251"/>
      <c r="S685" s="251"/>
      <c r="T685" s="25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3" t="s">
        <v>189</v>
      </c>
      <c r="AU685" s="253" t="s">
        <v>86</v>
      </c>
      <c r="AV685" s="13" t="s">
        <v>86</v>
      </c>
      <c r="AW685" s="13" t="s">
        <v>33</v>
      </c>
      <c r="AX685" s="13" t="s">
        <v>78</v>
      </c>
      <c r="AY685" s="253" t="s">
        <v>181</v>
      </c>
    </row>
    <row r="686" s="14" customFormat="1">
      <c r="A686" s="14"/>
      <c r="B686" s="254"/>
      <c r="C686" s="255"/>
      <c r="D686" s="244" t="s">
        <v>189</v>
      </c>
      <c r="E686" s="256" t="s">
        <v>1</v>
      </c>
      <c r="F686" s="257" t="s">
        <v>2299</v>
      </c>
      <c r="G686" s="255"/>
      <c r="H686" s="256" t="s">
        <v>1</v>
      </c>
      <c r="I686" s="258"/>
      <c r="J686" s="255"/>
      <c r="K686" s="255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189</v>
      </c>
      <c r="AU686" s="263" t="s">
        <v>86</v>
      </c>
      <c r="AV686" s="14" t="s">
        <v>84</v>
      </c>
      <c r="AW686" s="14" t="s">
        <v>33</v>
      </c>
      <c r="AX686" s="14" t="s">
        <v>78</v>
      </c>
      <c r="AY686" s="263" t="s">
        <v>181</v>
      </c>
    </row>
    <row r="687" s="14" customFormat="1">
      <c r="A687" s="14"/>
      <c r="B687" s="254"/>
      <c r="C687" s="255"/>
      <c r="D687" s="244" t="s">
        <v>189</v>
      </c>
      <c r="E687" s="256" t="s">
        <v>1</v>
      </c>
      <c r="F687" s="257" t="s">
        <v>792</v>
      </c>
      <c r="G687" s="255"/>
      <c r="H687" s="256" t="s">
        <v>1</v>
      </c>
      <c r="I687" s="258"/>
      <c r="J687" s="255"/>
      <c r="K687" s="255"/>
      <c r="L687" s="259"/>
      <c r="M687" s="260"/>
      <c r="N687" s="261"/>
      <c r="O687" s="261"/>
      <c r="P687" s="261"/>
      <c r="Q687" s="261"/>
      <c r="R687" s="261"/>
      <c r="S687" s="261"/>
      <c r="T687" s="26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3" t="s">
        <v>189</v>
      </c>
      <c r="AU687" s="263" t="s">
        <v>86</v>
      </c>
      <c r="AV687" s="14" t="s">
        <v>84</v>
      </c>
      <c r="AW687" s="14" t="s">
        <v>33</v>
      </c>
      <c r="AX687" s="14" t="s">
        <v>78</v>
      </c>
      <c r="AY687" s="263" t="s">
        <v>181</v>
      </c>
    </row>
    <row r="688" s="2" customFormat="1" ht="16.5" customHeight="1">
      <c r="A688" s="39"/>
      <c r="B688" s="40"/>
      <c r="C688" s="228" t="s">
        <v>857</v>
      </c>
      <c r="D688" s="228" t="s">
        <v>183</v>
      </c>
      <c r="E688" s="229" t="s">
        <v>796</v>
      </c>
      <c r="F688" s="230" t="s">
        <v>797</v>
      </c>
      <c r="G688" s="231" t="s">
        <v>186</v>
      </c>
      <c r="H688" s="232">
        <v>111.83</v>
      </c>
      <c r="I688" s="233"/>
      <c r="J688" s="234">
        <f>ROUND(I688*H688,2)</f>
        <v>0</v>
      </c>
      <c r="K688" s="235"/>
      <c r="L688" s="45"/>
      <c r="M688" s="236" t="s">
        <v>1</v>
      </c>
      <c r="N688" s="237" t="s">
        <v>43</v>
      </c>
      <c r="O688" s="92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0" t="s">
        <v>278</v>
      </c>
      <c r="AT688" s="240" t="s">
        <v>183</v>
      </c>
      <c r="AU688" s="240" t="s">
        <v>86</v>
      </c>
      <c r="AY688" s="18" t="s">
        <v>181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8" t="s">
        <v>84</v>
      </c>
      <c r="BK688" s="241">
        <f>ROUND(I688*H688,2)</f>
        <v>0</v>
      </c>
      <c r="BL688" s="18" t="s">
        <v>278</v>
      </c>
      <c r="BM688" s="240" t="s">
        <v>2300</v>
      </c>
    </row>
    <row r="689" s="14" customFormat="1">
      <c r="A689" s="14"/>
      <c r="B689" s="254"/>
      <c r="C689" s="255"/>
      <c r="D689" s="244" t="s">
        <v>189</v>
      </c>
      <c r="E689" s="256" t="s">
        <v>1</v>
      </c>
      <c r="F689" s="257" t="s">
        <v>1073</v>
      </c>
      <c r="G689" s="255"/>
      <c r="H689" s="256" t="s">
        <v>1</v>
      </c>
      <c r="I689" s="258"/>
      <c r="J689" s="255"/>
      <c r="K689" s="255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189</v>
      </c>
      <c r="AU689" s="263" t="s">
        <v>86</v>
      </c>
      <c r="AV689" s="14" t="s">
        <v>84</v>
      </c>
      <c r="AW689" s="14" t="s">
        <v>33</v>
      </c>
      <c r="AX689" s="14" t="s">
        <v>78</v>
      </c>
      <c r="AY689" s="263" t="s">
        <v>181</v>
      </c>
    </row>
    <row r="690" s="13" customFormat="1">
      <c r="A690" s="13"/>
      <c r="B690" s="242"/>
      <c r="C690" s="243"/>
      <c r="D690" s="244" t="s">
        <v>189</v>
      </c>
      <c r="E690" s="245" t="s">
        <v>1</v>
      </c>
      <c r="F690" s="246" t="s">
        <v>2296</v>
      </c>
      <c r="G690" s="243"/>
      <c r="H690" s="247">
        <v>111.83</v>
      </c>
      <c r="I690" s="248"/>
      <c r="J690" s="243"/>
      <c r="K690" s="243"/>
      <c r="L690" s="249"/>
      <c r="M690" s="250"/>
      <c r="N690" s="251"/>
      <c r="O690" s="251"/>
      <c r="P690" s="251"/>
      <c r="Q690" s="251"/>
      <c r="R690" s="251"/>
      <c r="S690" s="251"/>
      <c r="T690" s="25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3" t="s">
        <v>189</v>
      </c>
      <c r="AU690" s="253" t="s">
        <v>86</v>
      </c>
      <c r="AV690" s="13" t="s">
        <v>86</v>
      </c>
      <c r="AW690" s="13" t="s">
        <v>33</v>
      </c>
      <c r="AX690" s="13" t="s">
        <v>84</v>
      </c>
      <c r="AY690" s="253" t="s">
        <v>181</v>
      </c>
    </row>
    <row r="691" s="2" customFormat="1" ht="24.15" customHeight="1">
      <c r="A691" s="39"/>
      <c r="B691" s="40"/>
      <c r="C691" s="275" t="s">
        <v>862</v>
      </c>
      <c r="D691" s="275" t="s">
        <v>363</v>
      </c>
      <c r="E691" s="276" t="s">
        <v>800</v>
      </c>
      <c r="F691" s="277" t="s">
        <v>801</v>
      </c>
      <c r="G691" s="278" t="s">
        <v>186</v>
      </c>
      <c r="H691" s="279">
        <v>123.292</v>
      </c>
      <c r="I691" s="280"/>
      <c r="J691" s="281">
        <f>ROUND(I691*H691,2)</f>
        <v>0</v>
      </c>
      <c r="K691" s="282"/>
      <c r="L691" s="283"/>
      <c r="M691" s="284" t="s">
        <v>1</v>
      </c>
      <c r="N691" s="285" t="s">
        <v>43</v>
      </c>
      <c r="O691" s="92"/>
      <c r="P691" s="238">
        <f>O691*H691</f>
        <v>0</v>
      </c>
      <c r="Q691" s="238">
        <v>0.00080000000000000004</v>
      </c>
      <c r="R691" s="238">
        <f>Q691*H691</f>
        <v>0.098633600000000002</v>
      </c>
      <c r="S691" s="238">
        <v>0</v>
      </c>
      <c r="T691" s="23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0" t="s">
        <v>369</v>
      </c>
      <c r="AT691" s="240" t="s">
        <v>363</v>
      </c>
      <c r="AU691" s="240" t="s">
        <v>86</v>
      </c>
      <c r="AY691" s="18" t="s">
        <v>181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8" t="s">
        <v>84</v>
      </c>
      <c r="BK691" s="241">
        <f>ROUND(I691*H691,2)</f>
        <v>0</v>
      </c>
      <c r="BL691" s="18" t="s">
        <v>278</v>
      </c>
      <c r="BM691" s="240" t="s">
        <v>2301</v>
      </c>
    </row>
    <row r="692" s="14" customFormat="1">
      <c r="A692" s="14"/>
      <c r="B692" s="254"/>
      <c r="C692" s="255"/>
      <c r="D692" s="244" t="s">
        <v>189</v>
      </c>
      <c r="E692" s="256" t="s">
        <v>1</v>
      </c>
      <c r="F692" s="257" t="s">
        <v>1073</v>
      </c>
      <c r="G692" s="255"/>
      <c r="H692" s="256" t="s">
        <v>1</v>
      </c>
      <c r="I692" s="258"/>
      <c r="J692" s="255"/>
      <c r="K692" s="255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189</v>
      </c>
      <c r="AU692" s="263" t="s">
        <v>86</v>
      </c>
      <c r="AV692" s="14" t="s">
        <v>84</v>
      </c>
      <c r="AW692" s="14" t="s">
        <v>33</v>
      </c>
      <c r="AX692" s="14" t="s">
        <v>78</v>
      </c>
      <c r="AY692" s="263" t="s">
        <v>181</v>
      </c>
    </row>
    <row r="693" s="13" customFormat="1">
      <c r="A693" s="13"/>
      <c r="B693" s="242"/>
      <c r="C693" s="243"/>
      <c r="D693" s="244" t="s">
        <v>189</v>
      </c>
      <c r="E693" s="245" t="s">
        <v>1</v>
      </c>
      <c r="F693" s="246" t="s">
        <v>2302</v>
      </c>
      <c r="G693" s="243"/>
      <c r="H693" s="247">
        <v>123.292</v>
      </c>
      <c r="I693" s="248"/>
      <c r="J693" s="243"/>
      <c r="K693" s="243"/>
      <c r="L693" s="249"/>
      <c r="M693" s="250"/>
      <c r="N693" s="251"/>
      <c r="O693" s="251"/>
      <c r="P693" s="251"/>
      <c r="Q693" s="251"/>
      <c r="R693" s="251"/>
      <c r="S693" s="251"/>
      <c r="T693" s="25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3" t="s">
        <v>189</v>
      </c>
      <c r="AU693" s="253" t="s">
        <v>86</v>
      </c>
      <c r="AV693" s="13" t="s">
        <v>86</v>
      </c>
      <c r="AW693" s="13" t="s">
        <v>33</v>
      </c>
      <c r="AX693" s="13" t="s">
        <v>84</v>
      </c>
      <c r="AY693" s="253" t="s">
        <v>181</v>
      </c>
    </row>
    <row r="694" s="2" customFormat="1" ht="16.5" customHeight="1">
      <c r="A694" s="39"/>
      <c r="B694" s="40"/>
      <c r="C694" s="228" t="s">
        <v>867</v>
      </c>
      <c r="D694" s="228" t="s">
        <v>183</v>
      </c>
      <c r="E694" s="229" t="s">
        <v>805</v>
      </c>
      <c r="F694" s="230" t="s">
        <v>806</v>
      </c>
      <c r="G694" s="231" t="s">
        <v>186</v>
      </c>
      <c r="H694" s="232">
        <v>111.83</v>
      </c>
      <c r="I694" s="233"/>
      <c r="J694" s="234">
        <f>ROUND(I694*H694,2)</f>
        <v>0</v>
      </c>
      <c r="K694" s="235"/>
      <c r="L694" s="45"/>
      <c r="M694" s="236" t="s">
        <v>1</v>
      </c>
      <c r="N694" s="237" t="s">
        <v>43</v>
      </c>
      <c r="O694" s="92"/>
      <c r="P694" s="238">
        <f>O694*H694</f>
        <v>0</v>
      </c>
      <c r="Q694" s="238">
        <v>0</v>
      </c>
      <c r="R694" s="238">
        <f>Q694*H694</f>
        <v>0</v>
      </c>
      <c r="S694" s="238">
        <v>0</v>
      </c>
      <c r="T694" s="23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0" t="s">
        <v>278</v>
      </c>
      <c r="AT694" s="240" t="s">
        <v>183</v>
      </c>
      <c r="AU694" s="240" t="s">
        <v>86</v>
      </c>
      <c r="AY694" s="18" t="s">
        <v>181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8" t="s">
        <v>84</v>
      </c>
      <c r="BK694" s="241">
        <f>ROUND(I694*H694,2)</f>
        <v>0</v>
      </c>
      <c r="BL694" s="18" t="s">
        <v>278</v>
      </c>
      <c r="BM694" s="240" t="s">
        <v>2303</v>
      </c>
    </row>
    <row r="695" s="14" customFormat="1">
      <c r="A695" s="14"/>
      <c r="B695" s="254"/>
      <c r="C695" s="255"/>
      <c r="D695" s="244" t="s">
        <v>189</v>
      </c>
      <c r="E695" s="256" t="s">
        <v>1</v>
      </c>
      <c r="F695" s="257" t="s">
        <v>1073</v>
      </c>
      <c r="G695" s="255"/>
      <c r="H695" s="256" t="s">
        <v>1</v>
      </c>
      <c r="I695" s="258"/>
      <c r="J695" s="255"/>
      <c r="K695" s="255"/>
      <c r="L695" s="259"/>
      <c r="M695" s="260"/>
      <c r="N695" s="261"/>
      <c r="O695" s="261"/>
      <c r="P695" s="261"/>
      <c r="Q695" s="261"/>
      <c r="R695" s="261"/>
      <c r="S695" s="261"/>
      <c r="T695" s="26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3" t="s">
        <v>189</v>
      </c>
      <c r="AU695" s="263" t="s">
        <v>86</v>
      </c>
      <c r="AV695" s="14" t="s">
        <v>84</v>
      </c>
      <c r="AW695" s="14" t="s">
        <v>33</v>
      </c>
      <c r="AX695" s="14" t="s">
        <v>78</v>
      </c>
      <c r="AY695" s="263" t="s">
        <v>181</v>
      </c>
    </row>
    <row r="696" s="13" customFormat="1">
      <c r="A696" s="13"/>
      <c r="B696" s="242"/>
      <c r="C696" s="243"/>
      <c r="D696" s="244" t="s">
        <v>189</v>
      </c>
      <c r="E696" s="245" t="s">
        <v>1</v>
      </c>
      <c r="F696" s="246" t="s">
        <v>2296</v>
      </c>
      <c r="G696" s="243"/>
      <c r="H696" s="247">
        <v>111.83</v>
      </c>
      <c r="I696" s="248"/>
      <c r="J696" s="243"/>
      <c r="K696" s="243"/>
      <c r="L696" s="249"/>
      <c r="M696" s="250"/>
      <c r="N696" s="251"/>
      <c r="O696" s="251"/>
      <c r="P696" s="251"/>
      <c r="Q696" s="251"/>
      <c r="R696" s="251"/>
      <c r="S696" s="251"/>
      <c r="T696" s="25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3" t="s">
        <v>189</v>
      </c>
      <c r="AU696" s="253" t="s">
        <v>86</v>
      </c>
      <c r="AV696" s="13" t="s">
        <v>86</v>
      </c>
      <c r="AW696" s="13" t="s">
        <v>33</v>
      </c>
      <c r="AX696" s="13" t="s">
        <v>84</v>
      </c>
      <c r="AY696" s="253" t="s">
        <v>181</v>
      </c>
    </row>
    <row r="697" s="2" customFormat="1" ht="16.5" customHeight="1">
      <c r="A697" s="39"/>
      <c r="B697" s="40"/>
      <c r="C697" s="275" t="s">
        <v>871</v>
      </c>
      <c r="D697" s="275" t="s">
        <v>363</v>
      </c>
      <c r="E697" s="276" t="s">
        <v>809</v>
      </c>
      <c r="F697" s="277" t="s">
        <v>810</v>
      </c>
      <c r="G697" s="278" t="s">
        <v>186</v>
      </c>
      <c r="H697" s="279">
        <v>123.01300000000001</v>
      </c>
      <c r="I697" s="280"/>
      <c r="J697" s="281">
        <f>ROUND(I697*H697,2)</f>
        <v>0</v>
      </c>
      <c r="K697" s="282"/>
      <c r="L697" s="283"/>
      <c r="M697" s="284" t="s">
        <v>1</v>
      </c>
      <c r="N697" s="285" t="s">
        <v>43</v>
      </c>
      <c r="O697" s="92"/>
      <c r="P697" s="238">
        <f>O697*H697</f>
        <v>0</v>
      </c>
      <c r="Q697" s="238">
        <v>0.00012999999999999999</v>
      </c>
      <c r="R697" s="238">
        <f>Q697*H697</f>
        <v>0.015991689999999999</v>
      </c>
      <c r="S697" s="238">
        <v>0</v>
      </c>
      <c r="T697" s="23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0" t="s">
        <v>369</v>
      </c>
      <c r="AT697" s="240" t="s">
        <v>363</v>
      </c>
      <c r="AU697" s="240" t="s">
        <v>86</v>
      </c>
      <c r="AY697" s="18" t="s">
        <v>181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84</v>
      </c>
      <c r="BK697" s="241">
        <f>ROUND(I697*H697,2)</f>
        <v>0</v>
      </c>
      <c r="BL697" s="18" t="s">
        <v>278</v>
      </c>
      <c r="BM697" s="240" t="s">
        <v>2304</v>
      </c>
    </row>
    <row r="698" s="14" customFormat="1">
      <c r="A698" s="14"/>
      <c r="B698" s="254"/>
      <c r="C698" s="255"/>
      <c r="D698" s="244" t="s">
        <v>189</v>
      </c>
      <c r="E698" s="256" t="s">
        <v>1</v>
      </c>
      <c r="F698" s="257" t="s">
        <v>1073</v>
      </c>
      <c r="G698" s="255"/>
      <c r="H698" s="256" t="s">
        <v>1</v>
      </c>
      <c r="I698" s="258"/>
      <c r="J698" s="255"/>
      <c r="K698" s="255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189</v>
      </c>
      <c r="AU698" s="263" t="s">
        <v>86</v>
      </c>
      <c r="AV698" s="14" t="s">
        <v>84</v>
      </c>
      <c r="AW698" s="14" t="s">
        <v>33</v>
      </c>
      <c r="AX698" s="14" t="s">
        <v>78</v>
      </c>
      <c r="AY698" s="263" t="s">
        <v>181</v>
      </c>
    </row>
    <row r="699" s="13" customFormat="1">
      <c r="A699" s="13"/>
      <c r="B699" s="242"/>
      <c r="C699" s="243"/>
      <c r="D699" s="244" t="s">
        <v>189</v>
      </c>
      <c r="E699" s="245" t="s">
        <v>1</v>
      </c>
      <c r="F699" s="246" t="s">
        <v>2305</v>
      </c>
      <c r="G699" s="243"/>
      <c r="H699" s="247">
        <v>123.01300000000001</v>
      </c>
      <c r="I699" s="248"/>
      <c r="J699" s="243"/>
      <c r="K699" s="243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189</v>
      </c>
      <c r="AU699" s="253" t="s">
        <v>86</v>
      </c>
      <c r="AV699" s="13" t="s">
        <v>86</v>
      </c>
      <c r="AW699" s="13" t="s">
        <v>33</v>
      </c>
      <c r="AX699" s="13" t="s">
        <v>84</v>
      </c>
      <c r="AY699" s="253" t="s">
        <v>181</v>
      </c>
    </row>
    <row r="700" s="2" customFormat="1" ht="21.75" customHeight="1">
      <c r="A700" s="39"/>
      <c r="B700" s="40"/>
      <c r="C700" s="228" t="s">
        <v>875</v>
      </c>
      <c r="D700" s="228" t="s">
        <v>183</v>
      </c>
      <c r="E700" s="229" t="s">
        <v>814</v>
      </c>
      <c r="F700" s="230" t="s">
        <v>815</v>
      </c>
      <c r="G700" s="231" t="s">
        <v>186</v>
      </c>
      <c r="H700" s="232">
        <v>111.83</v>
      </c>
      <c r="I700" s="233"/>
      <c r="J700" s="234">
        <f>ROUND(I700*H700,2)</f>
        <v>0</v>
      </c>
      <c r="K700" s="235"/>
      <c r="L700" s="45"/>
      <c r="M700" s="236" t="s">
        <v>1</v>
      </c>
      <c r="N700" s="237" t="s">
        <v>43</v>
      </c>
      <c r="O700" s="92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0" t="s">
        <v>278</v>
      </c>
      <c r="AT700" s="240" t="s">
        <v>183</v>
      </c>
      <c r="AU700" s="240" t="s">
        <v>86</v>
      </c>
      <c r="AY700" s="18" t="s">
        <v>181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84</v>
      </c>
      <c r="BK700" s="241">
        <f>ROUND(I700*H700,2)</f>
        <v>0</v>
      </c>
      <c r="BL700" s="18" t="s">
        <v>278</v>
      </c>
      <c r="BM700" s="240" t="s">
        <v>2306</v>
      </c>
    </row>
    <row r="701" s="14" customFormat="1">
      <c r="A701" s="14"/>
      <c r="B701" s="254"/>
      <c r="C701" s="255"/>
      <c r="D701" s="244" t="s">
        <v>189</v>
      </c>
      <c r="E701" s="256" t="s">
        <v>1</v>
      </c>
      <c r="F701" s="257" t="s">
        <v>1073</v>
      </c>
      <c r="G701" s="255"/>
      <c r="H701" s="256" t="s">
        <v>1</v>
      </c>
      <c r="I701" s="258"/>
      <c r="J701" s="255"/>
      <c r="K701" s="255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189</v>
      </c>
      <c r="AU701" s="263" t="s">
        <v>86</v>
      </c>
      <c r="AV701" s="14" t="s">
        <v>84</v>
      </c>
      <c r="AW701" s="14" t="s">
        <v>33</v>
      </c>
      <c r="AX701" s="14" t="s">
        <v>78</v>
      </c>
      <c r="AY701" s="263" t="s">
        <v>181</v>
      </c>
    </row>
    <row r="702" s="13" customFormat="1">
      <c r="A702" s="13"/>
      <c r="B702" s="242"/>
      <c r="C702" s="243"/>
      <c r="D702" s="244" t="s">
        <v>189</v>
      </c>
      <c r="E702" s="245" t="s">
        <v>1</v>
      </c>
      <c r="F702" s="246" t="s">
        <v>2296</v>
      </c>
      <c r="G702" s="243"/>
      <c r="H702" s="247">
        <v>111.83</v>
      </c>
      <c r="I702" s="248"/>
      <c r="J702" s="243"/>
      <c r="K702" s="243"/>
      <c r="L702" s="249"/>
      <c r="M702" s="250"/>
      <c r="N702" s="251"/>
      <c r="O702" s="251"/>
      <c r="P702" s="251"/>
      <c r="Q702" s="251"/>
      <c r="R702" s="251"/>
      <c r="S702" s="251"/>
      <c r="T702" s="25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3" t="s">
        <v>189</v>
      </c>
      <c r="AU702" s="253" t="s">
        <v>86</v>
      </c>
      <c r="AV702" s="13" t="s">
        <v>86</v>
      </c>
      <c r="AW702" s="13" t="s">
        <v>33</v>
      </c>
      <c r="AX702" s="13" t="s">
        <v>84</v>
      </c>
      <c r="AY702" s="253" t="s">
        <v>181</v>
      </c>
    </row>
    <row r="703" s="2" customFormat="1" ht="16.5" customHeight="1">
      <c r="A703" s="39"/>
      <c r="B703" s="40"/>
      <c r="C703" s="275" t="s">
        <v>881</v>
      </c>
      <c r="D703" s="275" t="s">
        <v>363</v>
      </c>
      <c r="E703" s="276" t="s">
        <v>818</v>
      </c>
      <c r="F703" s="277" t="s">
        <v>819</v>
      </c>
      <c r="G703" s="278" t="s">
        <v>193</v>
      </c>
      <c r="H703" s="279">
        <v>8.2189999999999994</v>
      </c>
      <c r="I703" s="280"/>
      <c r="J703" s="281">
        <f>ROUND(I703*H703,2)</f>
        <v>0</v>
      </c>
      <c r="K703" s="282"/>
      <c r="L703" s="283"/>
      <c r="M703" s="284" t="s">
        <v>1</v>
      </c>
      <c r="N703" s="285" t="s">
        <v>43</v>
      </c>
      <c r="O703" s="92"/>
      <c r="P703" s="238">
        <f>O703*H703</f>
        <v>0</v>
      </c>
      <c r="Q703" s="238">
        <v>0.5</v>
      </c>
      <c r="R703" s="238">
        <f>Q703*H703</f>
        <v>4.1094999999999997</v>
      </c>
      <c r="S703" s="238">
        <v>0</v>
      </c>
      <c r="T703" s="23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0" t="s">
        <v>369</v>
      </c>
      <c r="AT703" s="240" t="s">
        <v>363</v>
      </c>
      <c r="AU703" s="240" t="s">
        <v>86</v>
      </c>
      <c r="AY703" s="18" t="s">
        <v>181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84</v>
      </c>
      <c r="BK703" s="241">
        <f>ROUND(I703*H703,2)</f>
        <v>0</v>
      </c>
      <c r="BL703" s="18" t="s">
        <v>278</v>
      </c>
      <c r="BM703" s="240" t="s">
        <v>1063</v>
      </c>
    </row>
    <row r="704" s="14" customFormat="1">
      <c r="A704" s="14"/>
      <c r="B704" s="254"/>
      <c r="C704" s="255"/>
      <c r="D704" s="244" t="s">
        <v>189</v>
      </c>
      <c r="E704" s="256" t="s">
        <v>1</v>
      </c>
      <c r="F704" s="257" t="s">
        <v>1073</v>
      </c>
      <c r="G704" s="255"/>
      <c r="H704" s="256" t="s">
        <v>1</v>
      </c>
      <c r="I704" s="258"/>
      <c r="J704" s="255"/>
      <c r="K704" s="255"/>
      <c r="L704" s="259"/>
      <c r="M704" s="260"/>
      <c r="N704" s="261"/>
      <c r="O704" s="261"/>
      <c r="P704" s="261"/>
      <c r="Q704" s="261"/>
      <c r="R704" s="261"/>
      <c r="S704" s="261"/>
      <c r="T704" s="26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3" t="s">
        <v>189</v>
      </c>
      <c r="AU704" s="263" t="s">
        <v>86</v>
      </c>
      <c r="AV704" s="14" t="s">
        <v>84</v>
      </c>
      <c r="AW704" s="14" t="s">
        <v>33</v>
      </c>
      <c r="AX704" s="14" t="s">
        <v>78</v>
      </c>
      <c r="AY704" s="263" t="s">
        <v>181</v>
      </c>
    </row>
    <row r="705" s="13" customFormat="1">
      <c r="A705" s="13"/>
      <c r="B705" s="242"/>
      <c r="C705" s="243"/>
      <c r="D705" s="244" t="s">
        <v>189</v>
      </c>
      <c r="E705" s="245" t="s">
        <v>1</v>
      </c>
      <c r="F705" s="246" t="s">
        <v>2307</v>
      </c>
      <c r="G705" s="243"/>
      <c r="H705" s="247">
        <v>8.2189999999999994</v>
      </c>
      <c r="I705" s="248"/>
      <c r="J705" s="243"/>
      <c r="K705" s="243"/>
      <c r="L705" s="249"/>
      <c r="M705" s="250"/>
      <c r="N705" s="251"/>
      <c r="O705" s="251"/>
      <c r="P705" s="251"/>
      <c r="Q705" s="251"/>
      <c r="R705" s="251"/>
      <c r="S705" s="251"/>
      <c r="T705" s="25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3" t="s">
        <v>189</v>
      </c>
      <c r="AU705" s="253" t="s">
        <v>86</v>
      </c>
      <c r="AV705" s="13" t="s">
        <v>86</v>
      </c>
      <c r="AW705" s="13" t="s">
        <v>33</v>
      </c>
      <c r="AX705" s="13" t="s">
        <v>84</v>
      </c>
      <c r="AY705" s="253" t="s">
        <v>181</v>
      </c>
    </row>
    <row r="706" s="2" customFormat="1" ht="16.5" customHeight="1">
      <c r="A706" s="39"/>
      <c r="B706" s="40"/>
      <c r="C706" s="228" t="s">
        <v>889</v>
      </c>
      <c r="D706" s="228" t="s">
        <v>183</v>
      </c>
      <c r="E706" s="229" t="s">
        <v>823</v>
      </c>
      <c r="F706" s="230" t="s">
        <v>824</v>
      </c>
      <c r="G706" s="231" t="s">
        <v>186</v>
      </c>
      <c r="H706" s="232">
        <v>111.83</v>
      </c>
      <c r="I706" s="233"/>
      <c r="J706" s="234">
        <f>ROUND(I706*H706,2)</f>
        <v>0</v>
      </c>
      <c r="K706" s="235"/>
      <c r="L706" s="45"/>
      <c r="M706" s="236" t="s">
        <v>1</v>
      </c>
      <c r="N706" s="237" t="s">
        <v>43</v>
      </c>
      <c r="O706" s="92"/>
      <c r="P706" s="238">
        <f>O706*H706</f>
        <v>0</v>
      </c>
      <c r="Q706" s="238">
        <v>0</v>
      </c>
      <c r="R706" s="238">
        <f>Q706*H706</f>
        <v>0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278</v>
      </c>
      <c r="AT706" s="240" t="s">
        <v>183</v>
      </c>
      <c r="AU706" s="240" t="s">
        <v>86</v>
      </c>
      <c r="AY706" s="18" t="s">
        <v>181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84</v>
      </c>
      <c r="BK706" s="241">
        <f>ROUND(I706*H706,2)</f>
        <v>0</v>
      </c>
      <c r="BL706" s="18" t="s">
        <v>278</v>
      </c>
      <c r="BM706" s="240" t="s">
        <v>2308</v>
      </c>
    </row>
    <row r="707" s="14" customFormat="1">
      <c r="A707" s="14"/>
      <c r="B707" s="254"/>
      <c r="C707" s="255"/>
      <c r="D707" s="244" t="s">
        <v>189</v>
      </c>
      <c r="E707" s="256" t="s">
        <v>1</v>
      </c>
      <c r="F707" s="257" t="s">
        <v>1073</v>
      </c>
      <c r="G707" s="255"/>
      <c r="H707" s="256" t="s">
        <v>1</v>
      </c>
      <c r="I707" s="258"/>
      <c r="J707" s="255"/>
      <c r="K707" s="255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189</v>
      </c>
      <c r="AU707" s="263" t="s">
        <v>86</v>
      </c>
      <c r="AV707" s="14" t="s">
        <v>84</v>
      </c>
      <c r="AW707" s="14" t="s">
        <v>33</v>
      </c>
      <c r="AX707" s="14" t="s">
        <v>78</v>
      </c>
      <c r="AY707" s="263" t="s">
        <v>181</v>
      </c>
    </row>
    <row r="708" s="13" customFormat="1">
      <c r="A708" s="13"/>
      <c r="B708" s="242"/>
      <c r="C708" s="243"/>
      <c r="D708" s="244" t="s">
        <v>189</v>
      </c>
      <c r="E708" s="245" t="s">
        <v>1</v>
      </c>
      <c r="F708" s="246" t="s">
        <v>2296</v>
      </c>
      <c r="G708" s="243"/>
      <c r="H708" s="247">
        <v>111.83</v>
      </c>
      <c r="I708" s="248"/>
      <c r="J708" s="243"/>
      <c r="K708" s="243"/>
      <c r="L708" s="249"/>
      <c r="M708" s="250"/>
      <c r="N708" s="251"/>
      <c r="O708" s="251"/>
      <c r="P708" s="251"/>
      <c r="Q708" s="251"/>
      <c r="R708" s="251"/>
      <c r="S708" s="251"/>
      <c r="T708" s="25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3" t="s">
        <v>189</v>
      </c>
      <c r="AU708" s="253" t="s">
        <v>86</v>
      </c>
      <c r="AV708" s="13" t="s">
        <v>86</v>
      </c>
      <c r="AW708" s="13" t="s">
        <v>33</v>
      </c>
      <c r="AX708" s="13" t="s">
        <v>84</v>
      </c>
      <c r="AY708" s="253" t="s">
        <v>181</v>
      </c>
    </row>
    <row r="709" s="2" customFormat="1" ht="24.15" customHeight="1">
      <c r="A709" s="39"/>
      <c r="B709" s="40"/>
      <c r="C709" s="275" t="s">
        <v>894</v>
      </c>
      <c r="D709" s="275" t="s">
        <v>363</v>
      </c>
      <c r="E709" s="276" t="s">
        <v>2309</v>
      </c>
      <c r="F709" s="277" t="s">
        <v>2310</v>
      </c>
      <c r="G709" s="278" t="s">
        <v>186</v>
      </c>
      <c r="H709" s="279">
        <v>117.42100000000001</v>
      </c>
      <c r="I709" s="280"/>
      <c r="J709" s="281">
        <f>ROUND(I709*H709,2)</f>
        <v>0</v>
      </c>
      <c r="K709" s="282"/>
      <c r="L709" s="283"/>
      <c r="M709" s="284" t="s">
        <v>1</v>
      </c>
      <c r="N709" s="285" t="s">
        <v>43</v>
      </c>
      <c r="O709" s="92"/>
      <c r="P709" s="238">
        <f>O709*H709</f>
        <v>0</v>
      </c>
      <c r="Q709" s="238">
        <v>0.01</v>
      </c>
      <c r="R709" s="238">
        <f>Q709*H709</f>
        <v>1.1742100000000002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369</v>
      </c>
      <c r="AT709" s="240" t="s">
        <v>363</v>
      </c>
      <c r="AU709" s="240" t="s">
        <v>86</v>
      </c>
      <c r="AY709" s="18" t="s">
        <v>181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84</v>
      </c>
      <c r="BK709" s="241">
        <f>ROUND(I709*H709,2)</f>
        <v>0</v>
      </c>
      <c r="BL709" s="18" t="s">
        <v>278</v>
      </c>
      <c r="BM709" s="240" t="s">
        <v>2311</v>
      </c>
    </row>
    <row r="710" s="14" customFormat="1">
      <c r="A710" s="14"/>
      <c r="B710" s="254"/>
      <c r="C710" s="255"/>
      <c r="D710" s="244" t="s">
        <v>189</v>
      </c>
      <c r="E710" s="256" t="s">
        <v>1</v>
      </c>
      <c r="F710" s="257" t="s">
        <v>1073</v>
      </c>
      <c r="G710" s="255"/>
      <c r="H710" s="256" t="s">
        <v>1</v>
      </c>
      <c r="I710" s="258"/>
      <c r="J710" s="255"/>
      <c r="K710" s="255"/>
      <c r="L710" s="259"/>
      <c r="M710" s="260"/>
      <c r="N710" s="261"/>
      <c r="O710" s="261"/>
      <c r="P710" s="261"/>
      <c r="Q710" s="261"/>
      <c r="R710" s="261"/>
      <c r="S710" s="261"/>
      <c r="T710" s="26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3" t="s">
        <v>189</v>
      </c>
      <c r="AU710" s="263" t="s">
        <v>86</v>
      </c>
      <c r="AV710" s="14" t="s">
        <v>84</v>
      </c>
      <c r="AW710" s="14" t="s">
        <v>33</v>
      </c>
      <c r="AX710" s="14" t="s">
        <v>78</v>
      </c>
      <c r="AY710" s="263" t="s">
        <v>181</v>
      </c>
    </row>
    <row r="711" s="13" customFormat="1">
      <c r="A711" s="13"/>
      <c r="B711" s="242"/>
      <c r="C711" s="243"/>
      <c r="D711" s="244" t="s">
        <v>189</v>
      </c>
      <c r="E711" s="245" t="s">
        <v>1</v>
      </c>
      <c r="F711" s="246" t="s">
        <v>2312</v>
      </c>
      <c r="G711" s="243"/>
      <c r="H711" s="247">
        <v>117.42100000000001</v>
      </c>
      <c r="I711" s="248"/>
      <c r="J711" s="243"/>
      <c r="K711" s="243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189</v>
      </c>
      <c r="AU711" s="253" t="s">
        <v>86</v>
      </c>
      <c r="AV711" s="13" t="s">
        <v>86</v>
      </c>
      <c r="AW711" s="13" t="s">
        <v>33</v>
      </c>
      <c r="AX711" s="13" t="s">
        <v>84</v>
      </c>
      <c r="AY711" s="253" t="s">
        <v>181</v>
      </c>
    </row>
    <row r="712" s="2" customFormat="1" ht="16.5" customHeight="1">
      <c r="A712" s="39"/>
      <c r="B712" s="40"/>
      <c r="C712" s="228" t="s">
        <v>899</v>
      </c>
      <c r="D712" s="228" t="s">
        <v>183</v>
      </c>
      <c r="E712" s="229" t="s">
        <v>841</v>
      </c>
      <c r="F712" s="230" t="s">
        <v>842</v>
      </c>
      <c r="G712" s="231" t="s">
        <v>186</v>
      </c>
      <c r="H712" s="232">
        <v>195.447</v>
      </c>
      <c r="I712" s="233"/>
      <c r="J712" s="234">
        <f>ROUND(I712*H712,2)</f>
        <v>0</v>
      </c>
      <c r="K712" s="235"/>
      <c r="L712" s="45"/>
      <c r="M712" s="236" t="s">
        <v>1</v>
      </c>
      <c r="N712" s="237" t="s">
        <v>43</v>
      </c>
      <c r="O712" s="92"/>
      <c r="P712" s="238">
        <f>O712*H712</f>
        <v>0</v>
      </c>
      <c r="Q712" s="238">
        <v>0</v>
      </c>
      <c r="R712" s="238">
        <f>Q712*H712</f>
        <v>0</v>
      </c>
      <c r="S712" s="238">
        <v>0</v>
      </c>
      <c r="T712" s="23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0" t="s">
        <v>278</v>
      </c>
      <c r="AT712" s="240" t="s">
        <v>183</v>
      </c>
      <c r="AU712" s="240" t="s">
        <v>86</v>
      </c>
      <c r="AY712" s="18" t="s">
        <v>181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84</v>
      </c>
      <c r="BK712" s="241">
        <f>ROUND(I712*H712,2)</f>
        <v>0</v>
      </c>
      <c r="BL712" s="18" t="s">
        <v>278</v>
      </c>
      <c r="BM712" s="240" t="s">
        <v>2313</v>
      </c>
    </row>
    <row r="713" s="14" customFormat="1">
      <c r="A713" s="14"/>
      <c r="B713" s="254"/>
      <c r="C713" s="255"/>
      <c r="D713" s="244" t="s">
        <v>189</v>
      </c>
      <c r="E713" s="256" t="s">
        <v>1</v>
      </c>
      <c r="F713" s="257" t="s">
        <v>1073</v>
      </c>
      <c r="G713" s="255"/>
      <c r="H713" s="256" t="s">
        <v>1</v>
      </c>
      <c r="I713" s="258"/>
      <c r="J713" s="255"/>
      <c r="K713" s="255"/>
      <c r="L713" s="259"/>
      <c r="M713" s="260"/>
      <c r="N713" s="261"/>
      <c r="O713" s="261"/>
      <c r="P713" s="261"/>
      <c r="Q713" s="261"/>
      <c r="R713" s="261"/>
      <c r="S713" s="261"/>
      <c r="T713" s="26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3" t="s">
        <v>189</v>
      </c>
      <c r="AU713" s="263" t="s">
        <v>86</v>
      </c>
      <c r="AV713" s="14" t="s">
        <v>84</v>
      </c>
      <c r="AW713" s="14" t="s">
        <v>33</v>
      </c>
      <c r="AX713" s="14" t="s">
        <v>78</v>
      </c>
      <c r="AY713" s="263" t="s">
        <v>181</v>
      </c>
    </row>
    <row r="714" s="13" customFormat="1">
      <c r="A714" s="13"/>
      <c r="B714" s="242"/>
      <c r="C714" s="243"/>
      <c r="D714" s="244" t="s">
        <v>189</v>
      </c>
      <c r="E714" s="245" t="s">
        <v>1</v>
      </c>
      <c r="F714" s="246" t="s">
        <v>2314</v>
      </c>
      <c r="G714" s="243"/>
      <c r="H714" s="247">
        <v>121.77200000000001</v>
      </c>
      <c r="I714" s="248"/>
      <c r="J714" s="243"/>
      <c r="K714" s="243"/>
      <c r="L714" s="249"/>
      <c r="M714" s="250"/>
      <c r="N714" s="251"/>
      <c r="O714" s="251"/>
      <c r="P714" s="251"/>
      <c r="Q714" s="251"/>
      <c r="R714" s="251"/>
      <c r="S714" s="251"/>
      <c r="T714" s="25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3" t="s">
        <v>189</v>
      </c>
      <c r="AU714" s="253" t="s">
        <v>86</v>
      </c>
      <c r="AV714" s="13" t="s">
        <v>86</v>
      </c>
      <c r="AW714" s="13" t="s">
        <v>33</v>
      </c>
      <c r="AX714" s="13" t="s">
        <v>78</v>
      </c>
      <c r="AY714" s="253" t="s">
        <v>181</v>
      </c>
    </row>
    <row r="715" s="14" customFormat="1">
      <c r="A715" s="14"/>
      <c r="B715" s="254"/>
      <c r="C715" s="255"/>
      <c r="D715" s="244" t="s">
        <v>189</v>
      </c>
      <c r="E715" s="256" t="s">
        <v>1</v>
      </c>
      <c r="F715" s="257" t="s">
        <v>2089</v>
      </c>
      <c r="G715" s="255"/>
      <c r="H715" s="256" t="s">
        <v>1</v>
      </c>
      <c r="I715" s="258"/>
      <c r="J715" s="255"/>
      <c r="K715" s="255"/>
      <c r="L715" s="259"/>
      <c r="M715" s="260"/>
      <c r="N715" s="261"/>
      <c r="O715" s="261"/>
      <c r="P715" s="261"/>
      <c r="Q715" s="261"/>
      <c r="R715" s="261"/>
      <c r="S715" s="261"/>
      <c r="T715" s="26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3" t="s">
        <v>189</v>
      </c>
      <c r="AU715" s="263" t="s">
        <v>86</v>
      </c>
      <c r="AV715" s="14" t="s">
        <v>84</v>
      </c>
      <c r="AW715" s="14" t="s">
        <v>33</v>
      </c>
      <c r="AX715" s="14" t="s">
        <v>78</v>
      </c>
      <c r="AY715" s="263" t="s">
        <v>181</v>
      </c>
    </row>
    <row r="716" s="13" customFormat="1">
      <c r="A716" s="13"/>
      <c r="B716" s="242"/>
      <c r="C716" s="243"/>
      <c r="D716" s="244" t="s">
        <v>189</v>
      </c>
      <c r="E716" s="245" t="s">
        <v>1</v>
      </c>
      <c r="F716" s="246" t="s">
        <v>2315</v>
      </c>
      <c r="G716" s="243"/>
      <c r="H716" s="247">
        <v>73.674999999999997</v>
      </c>
      <c r="I716" s="248"/>
      <c r="J716" s="243"/>
      <c r="K716" s="243"/>
      <c r="L716" s="249"/>
      <c r="M716" s="250"/>
      <c r="N716" s="251"/>
      <c r="O716" s="251"/>
      <c r="P716" s="251"/>
      <c r="Q716" s="251"/>
      <c r="R716" s="251"/>
      <c r="S716" s="251"/>
      <c r="T716" s="25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3" t="s">
        <v>189</v>
      </c>
      <c r="AU716" s="253" t="s">
        <v>86</v>
      </c>
      <c r="AV716" s="13" t="s">
        <v>86</v>
      </c>
      <c r="AW716" s="13" t="s">
        <v>33</v>
      </c>
      <c r="AX716" s="13" t="s">
        <v>78</v>
      </c>
      <c r="AY716" s="253" t="s">
        <v>181</v>
      </c>
    </row>
    <row r="717" s="15" customFormat="1">
      <c r="A717" s="15"/>
      <c r="B717" s="264"/>
      <c r="C717" s="265"/>
      <c r="D717" s="244" t="s">
        <v>189</v>
      </c>
      <c r="E717" s="266" t="s">
        <v>1</v>
      </c>
      <c r="F717" s="267" t="s">
        <v>206</v>
      </c>
      <c r="G717" s="265"/>
      <c r="H717" s="268">
        <v>195.447</v>
      </c>
      <c r="I717" s="269"/>
      <c r="J717" s="265"/>
      <c r="K717" s="265"/>
      <c r="L717" s="270"/>
      <c r="M717" s="271"/>
      <c r="N717" s="272"/>
      <c r="O717" s="272"/>
      <c r="P717" s="272"/>
      <c r="Q717" s="272"/>
      <c r="R717" s="272"/>
      <c r="S717" s="272"/>
      <c r="T717" s="273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74" t="s">
        <v>189</v>
      </c>
      <c r="AU717" s="274" t="s">
        <v>86</v>
      </c>
      <c r="AV717" s="15" t="s">
        <v>187</v>
      </c>
      <c r="AW717" s="15" t="s">
        <v>33</v>
      </c>
      <c r="AX717" s="15" t="s">
        <v>84</v>
      </c>
      <c r="AY717" s="274" t="s">
        <v>181</v>
      </c>
    </row>
    <row r="718" s="2" customFormat="1" ht="16.5" customHeight="1">
      <c r="A718" s="39"/>
      <c r="B718" s="40"/>
      <c r="C718" s="228" t="s">
        <v>903</v>
      </c>
      <c r="D718" s="228" t="s">
        <v>183</v>
      </c>
      <c r="E718" s="229" t="s">
        <v>832</v>
      </c>
      <c r="F718" s="230" t="s">
        <v>833</v>
      </c>
      <c r="G718" s="231" t="s">
        <v>186</v>
      </c>
      <c r="H718" s="232">
        <v>111.83</v>
      </c>
      <c r="I718" s="233"/>
      <c r="J718" s="234">
        <f>ROUND(I718*H718,2)</f>
        <v>0</v>
      </c>
      <c r="K718" s="235"/>
      <c r="L718" s="45"/>
      <c r="M718" s="236" t="s">
        <v>1</v>
      </c>
      <c r="N718" s="237" t="s">
        <v>43</v>
      </c>
      <c r="O718" s="92"/>
      <c r="P718" s="238">
        <f>O718*H718</f>
        <v>0</v>
      </c>
      <c r="Q718" s="238">
        <v>0</v>
      </c>
      <c r="R718" s="238">
        <f>Q718*H718</f>
        <v>0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278</v>
      </c>
      <c r="AT718" s="240" t="s">
        <v>183</v>
      </c>
      <c r="AU718" s="240" t="s">
        <v>86</v>
      </c>
      <c r="AY718" s="18" t="s">
        <v>181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84</v>
      </c>
      <c r="BK718" s="241">
        <f>ROUND(I718*H718,2)</f>
        <v>0</v>
      </c>
      <c r="BL718" s="18" t="s">
        <v>278</v>
      </c>
      <c r="BM718" s="240" t="s">
        <v>2316</v>
      </c>
    </row>
    <row r="719" s="14" customFormat="1">
      <c r="A719" s="14"/>
      <c r="B719" s="254"/>
      <c r="C719" s="255"/>
      <c r="D719" s="244" t="s">
        <v>189</v>
      </c>
      <c r="E719" s="256" t="s">
        <v>1</v>
      </c>
      <c r="F719" s="257" t="s">
        <v>1073</v>
      </c>
      <c r="G719" s="255"/>
      <c r="H719" s="256" t="s">
        <v>1</v>
      </c>
      <c r="I719" s="258"/>
      <c r="J719" s="255"/>
      <c r="K719" s="255"/>
      <c r="L719" s="259"/>
      <c r="M719" s="260"/>
      <c r="N719" s="261"/>
      <c r="O719" s="261"/>
      <c r="P719" s="261"/>
      <c r="Q719" s="261"/>
      <c r="R719" s="261"/>
      <c r="S719" s="261"/>
      <c r="T719" s="26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3" t="s">
        <v>189</v>
      </c>
      <c r="AU719" s="263" t="s">
        <v>86</v>
      </c>
      <c r="AV719" s="14" t="s">
        <v>84</v>
      </c>
      <c r="AW719" s="14" t="s">
        <v>33</v>
      </c>
      <c r="AX719" s="14" t="s">
        <v>78</v>
      </c>
      <c r="AY719" s="263" t="s">
        <v>181</v>
      </c>
    </row>
    <row r="720" s="13" customFormat="1">
      <c r="A720" s="13"/>
      <c r="B720" s="242"/>
      <c r="C720" s="243"/>
      <c r="D720" s="244" t="s">
        <v>189</v>
      </c>
      <c r="E720" s="245" t="s">
        <v>1</v>
      </c>
      <c r="F720" s="246" t="s">
        <v>2296</v>
      </c>
      <c r="G720" s="243"/>
      <c r="H720" s="247">
        <v>111.83</v>
      </c>
      <c r="I720" s="248"/>
      <c r="J720" s="243"/>
      <c r="K720" s="243"/>
      <c r="L720" s="249"/>
      <c r="M720" s="250"/>
      <c r="N720" s="251"/>
      <c r="O720" s="251"/>
      <c r="P720" s="251"/>
      <c r="Q720" s="251"/>
      <c r="R720" s="251"/>
      <c r="S720" s="251"/>
      <c r="T720" s="25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3" t="s">
        <v>189</v>
      </c>
      <c r="AU720" s="253" t="s">
        <v>86</v>
      </c>
      <c r="AV720" s="13" t="s">
        <v>86</v>
      </c>
      <c r="AW720" s="13" t="s">
        <v>33</v>
      </c>
      <c r="AX720" s="13" t="s">
        <v>84</v>
      </c>
      <c r="AY720" s="253" t="s">
        <v>181</v>
      </c>
    </row>
    <row r="721" s="2" customFormat="1" ht="21.75" customHeight="1">
      <c r="A721" s="39"/>
      <c r="B721" s="40"/>
      <c r="C721" s="275" t="s">
        <v>907</v>
      </c>
      <c r="D721" s="275" t="s">
        <v>363</v>
      </c>
      <c r="E721" s="276" t="s">
        <v>836</v>
      </c>
      <c r="F721" s="277" t="s">
        <v>837</v>
      </c>
      <c r="G721" s="278" t="s">
        <v>359</v>
      </c>
      <c r="H721" s="279">
        <v>2236.598</v>
      </c>
      <c r="I721" s="280"/>
      <c r="J721" s="281">
        <f>ROUND(I721*H721,2)</f>
        <v>0</v>
      </c>
      <c r="K721" s="282"/>
      <c r="L721" s="283"/>
      <c r="M721" s="284" t="s">
        <v>1</v>
      </c>
      <c r="N721" s="285" t="s">
        <v>43</v>
      </c>
      <c r="O721" s="92"/>
      <c r="P721" s="238">
        <f>O721*H721</f>
        <v>0</v>
      </c>
      <c r="Q721" s="238">
        <v>8.0000000000000007E-05</v>
      </c>
      <c r="R721" s="238">
        <f>Q721*H721</f>
        <v>0.17892784000000001</v>
      </c>
      <c r="S721" s="238">
        <v>0</v>
      </c>
      <c r="T721" s="23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0" t="s">
        <v>369</v>
      </c>
      <c r="AT721" s="240" t="s">
        <v>363</v>
      </c>
      <c r="AU721" s="240" t="s">
        <v>86</v>
      </c>
      <c r="AY721" s="18" t="s">
        <v>181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84</v>
      </c>
      <c r="BK721" s="241">
        <f>ROUND(I721*H721,2)</f>
        <v>0</v>
      </c>
      <c r="BL721" s="18" t="s">
        <v>278</v>
      </c>
      <c r="BM721" s="240" t="s">
        <v>2317</v>
      </c>
    </row>
    <row r="722" s="14" customFormat="1">
      <c r="A722" s="14"/>
      <c r="B722" s="254"/>
      <c r="C722" s="255"/>
      <c r="D722" s="244" t="s">
        <v>189</v>
      </c>
      <c r="E722" s="256" t="s">
        <v>1</v>
      </c>
      <c r="F722" s="257" t="s">
        <v>1073</v>
      </c>
      <c r="G722" s="255"/>
      <c r="H722" s="256" t="s">
        <v>1</v>
      </c>
      <c r="I722" s="258"/>
      <c r="J722" s="255"/>
      <c r="K722" s="255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189</v>
      </c>
      <c r="AU722" s="263" t="s">
        <v>86</v>
      </c>
      <c r="AV722" s="14" t="s">
        <v>84</v>
      </c>
      <c r="AW722" s="14" t="s">
        <v>33</v>
      </c>
      <c r="AX722" s="14" t="s">
        <v>78</v>
      </c>
      <c r="AY722" s="263" t="s">
        <v>181</v>
      </c>
    </row>
    <row r="723" s="13" customFormat="1">
      <c r="A723" s="13"/>
      <c r="B723" s="242"/>
      <c r="C723" s="243"/>
      <c r="D723" s="244" t="s">
        <v>189</v>
      </c>
      <c r="E723" s="245" t="s">
        <v>1</v>
      </c>
      <c r="F723" s="246" t="s">
        <v>2318</v>
      </c>
      <c r="G723" s="243"/>
      <c r="H723" s="247">
        <v>2236.598</v>
      </c>
      <c r="I723" s="248"/>
      <c r="J723" s="243"/>
      <c r="K723" s="243"/>
      <c r="L723" s="249"/>
      <c r="M723" s="250"/>
      <c r="N723" s="251"/>
      <c r="O723" s="251"/>
      <c r="P723" s="251"/>
      <c r="Q723" s="251"/>
      <c r="R723" s="251"/>
      <c r="S723" s="251"/>
      <c r="T723" s="25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3" t="s">
        <v>189</v>
      </c>
      <c r="AU723" s="253" t="s">
        <v>86</v>
      </c>
      <c r="AV723" s="13" t="s">
        <v>86</v>
      </c>
      <c r="AW723" s="13" t="s">
        <v>33</v>
      </c>
      <c r="AX723" s="13" t="s">
        <v>84</v>
      </c>
      <c r="AY723" s="253" t="s">
        <v>181</v>
      </c>
    </row>
    <row r="724" s="2" customFormat="1" ht="16.5" customHeight="1">
      <c r="A724" s="39"/>
      <c r="B724" s="40"/>
      <c r="C724" s="228" t="s">
        <v>911</v>
      </c>
      <c r="D724" s="228" t="s">
        <v>183</v>
      </c>
      <c r="E724" s="229" t="s">
        <v>845</v>
      </c>
      <c r="F724" s="230" t="s">
        <v>846</v>
      </c>
      <c r="G724" s="231" t="s">
        <v>186</v>
      </c>
      <c r="H724" s="232">
        <v>22.693999999999999</v>
      </c>
      <c r="I724" s="233"/>
      <c r="J724" s="234">
        <f>ROUND(I724*H724,2)</f>
        <v>0</v>
      </c>
      <c r="K724" s="235"/>
      <c r="L724" s="45"/>
      <c r="M724" s="236" t="s">
        <v>1</v>
      </c>
      <c r="N724" s="237" t="s">
        <v>43</v>
      </c>
      <c r="O724" s="92"/>
      <c r="P724" s="238">
        <f>O724*H724</f>
        <v>0</v>
      </c>
      <c r="Q724" s="238">
        <v>0</v>
      </c>
      <c r="R724" s="238">
        <f>Q724*H724</f>
        <v>0</v>
      </c>
      <c r="S724" s="238">
        <v>0</v>
      </c>
      <c r="T724" s="23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0" t="s">
        <v>278</v>
      </c>
      <c r="AT724" s="240" t="s">
        <v>183</v>
      </c>
      <c r="AU724" s="240" t="s">
        <v>86</v>
      </c>
      <c r="AY724" s="18" t="s">
        <v>181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8" t="s">
        <v>84</v>
      </c>
      <c r="BK724" s="241">
        <f>ROUND(I724*H724,2)</f>
        <v>0</v>
      </c>
      <c r="BL724" s="18" t="s">
        <v>278</v>
      </c>
      <c r="BM724" s="240" t="s">
        <v>2319</v>
      </c>
    </row>
    <row r="725" s="13" customFormat="1">
      <c r="A725" s="13"/>
      <c r="B725" s="242"/>
      <c r="C725" s="243"/>
      <c r="D725" s="244" t="s">
        <v>189</v>
      </c>
      <c r="E725" s="245" t="s">
        <v>1</v>
      </c>
      <c r="F725" s="246" t="s">
        <v>2320</v>
      </c>
      <c r="G725" s="243"/>
      <c r="H725" s="247">
        <v>22.693999999999999</v>
      </c>
      <c r="I725" s="248"/>
      <c r="J725" s="243"/>
      <c r="K725" s="243"/>
      <c r="L725" s="249"/>
      <c r="M725" s="250"/>
      <c r="N725" s="251"/>
      <c r="O725" s="251"/>
      <c r="P725" s="251"/>
      <c r="Q725" s="251"/>
      <c r="R725" s="251"/>
      <c r="S725" s="251"/>
      <c r="T725" s="25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3" t="s">
        <v>189</v>
      </c>
      <c r="AU725" s="253" t="s">
        <v>86</v>
      </c>
      <c r="AV725" s="13" t="s">
        <v>86</v>
      </c>
      <c r="AW725" s="13" t="s">
        <v>33</v>
      </c>
      <c r="AX725" s="13" t="s">
        <v>84</v>
      </c>
      <c r="AY725" s="253" t="s">
        <v>181</v>
      </c>
    </row>
    <row r="726" s="2" customFormat="1" ht="16.5" customHeight="1">
      <c r="A726" s="39"/>
      <c r="B726" s="40"/>
      <c r="C726" s="275" t="s">
        <v>925</v>
      </c>
      <c r="D726" s="275" t="s">
        <v>363</v>
      </c>
      <c r="E726" s="276" t="s">
        <v>749</v>
      </c>
      <c r="F726" s="277" t="s">
        <v>750</v>
      </c>
      <c r="G726" s="278" t="s">
        <v>235</v>
      </c>
      <c r="H726" s="279">
        <v>0.067000000000000004</v>
      </c>
      <c r="I726" s="280"/>
      <c r="J726" s="281">
        <f>ROUND(I726*H726,2)</f>
        <v>0</v>
      </c>
      <c r="K726" s="282"/>
      <c r="L726" s="283"/>
      <c r="M726" s="284" t="s">
        <v>1</v>
      </c>
      <c r="N726" s="285" t="s">
        <v>43</v>
      </c>
      <c r="O726" s="92"/>
      <c r="P726" s="238">
        <f>O726*H726</f>
        <v>0</v>
      </c>
      <c r="Q726" s="238">
        <v>1</v>
      </c>
      <c r="R726" s="238">
        <f>Q726*H726</f>
        <v>0.067000000000000004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369</v>
      </c>
      <c r="AT726" s="240" t="s">
        <v>363</v>
      </c>
      <c r="AU726" s="240" t="s">
        <v>86</v>
      </c>
      <c r="AY726" s="18" t="s">
        <v>181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84</v>
      </c>
      <c r="BK726" s="241">
        <f>ROUND(I726*H726,2)</f>
        <v>0</v>
      </c>
      <c r="BL726" s="18" t="s">
        <v>278</v>
      </c>
      <c r="BM726" s="240" t="s">
        <v>2321</v>
      </c>
    </row>
    <row r="727" s="13" customFormat="1">
      <c r="A727" s="13"/>
      <c r="B727" s="242"/>
      <c r="C727" s="243"/>
      <c r="D727" s="244" t="s">
        <v>189</v>
      </c>
      <c r="E727" s="245" t="s">
        <v>1</v>
      </c>
      <c r="F727" s="246" t="s">
        <v>2322</v>
      </c>
      <c r="G727" s="243"/>
      <c r="H727" s="247">
        <v>0.058999999999999997</v>
      </c>
      <c r="I727" s="248"/>
      <c r="J727" s="243"/>
      <c r="K727" s="243"/>
      <c r="L727" s="249"/>
      <c r="M727" s="250"/>
      <c r="N727" s="251"/>
      <c r="O727" s="251"/>
      <c r="P727" s="251"/>
      <c r="Q727" s="251"/>
      <c r="R727" s="251"/>
      <c r="S727" s="251"/>
      <c r="T727" s="25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3" t="s">
        <v>189</v>
      </c>
      <c r="AU727" s="253" t="s">
        <v>86</v>
      </c>
      <c r="AV727" s="13" t="s">
        <v>86</v>
      </c>
      <c r="AW727" s="13" t="s">
        <v>33</v>
      </c>
      <c r="AX727" s="13" t="s">
        <v>78</v>
      </c>
      <c r="AY727" s="253" t="s">
        <v>181</v>
      </c>
    </row>
    <row r="728" s="13" customFormat="1">
      <c r="A728" s="13"/>
      <c r="B728" s="242"/>
      <c r="C728" s="243"/>
      <c r="D728" s="244" t="s">
        <v>189</v>
      </c>
      <c r="E728" s="245" t="s">
        <v>1</v>
      </c>
      <c r="F728" s="246" t="s">
        <v>2323</v>
      </c>
      <c r="G728" s="243"/>
      <c r="H728" s="247">
        <v>0.0080000000000000002</v>
      </c>
      <c r="I728" s="248"/>
      <c r="J728" s="243"/>
      <c r="K728" s="243"/>
      <c r="L728" s="249"/>
      <c r="M728" s="250"/>
      <c r="N728" s="251"/>
      <c r="O728" s="251"/>
      <c r="P728" s="251"/>
      <c r="Q728" s="251"/>
      <c r="R728" s="251"/>
      <c r="S728" s="251"/>
      <c r="T728" s="25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3" t="s">
        <v>189</v>
      </c>
      <c r="AU728" s="253" t="s">
        <v>86</v>
      </c>
      <c r="AV728" s="13" t="s">
        <v>86</v>
      </c>
      <c r="AW728" s="13" t="s">
        <v>33</v>
      </c>
      <c r="AX728" s="13" t="s">
        <v>78</v>
      </c>
      <c r="AY728" s="253" t="s">
        <v>181</v>
      </c>
    </row>
    <row r="729" s="15" customFormat="1">
      <c r="A729" s="15"/>
      <c r="B729" s="264"/>
      <c r="C729" s="265"/>
      <c r="D729" s="244" t="s">
        <v>189</v>
      </c>
      <c r="E729" s="266" t="s">
        <v>1</v>
      </c>
      <c r="F729" s="267" t="s">
        <v>206</v>
      </c>
      <c r="G729" s="265"/>
      <c r="H729" s="268">
        <v>0.067000000000000004</v>
      </c>
      <c r="I729" s="269"/>
      <c r="J729" s="265"/>
      <c r="K729" s="265"/>
      <c r="L729" s="270"/>
      <c r="M729" s="271"/>
      <c r="N729" s="272"/>
      <c r="O729" s="272"/>
      <c r="P729" s="272"/>
      <c r="Q729" s="272"/>
      <c r="R729" s="272"/>
      <c r="S729" s="272"/>
      <c r="T729" s="273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4" t="s">
        <v>189</v>
      </c>
      <c r="AU729" s="274" t="s">
        <v>86</v>
      </c>
      <c r="AV729" s="15" t="s">
        <v>187</v>
      </c>
      <c r="AW729" s="15" t="s">
        <v>33</v>
      </c>
      <c r="AX729" s="15" t="s">
        <v>84</v>
      </c>
      <c r="AY729" s="274" t="s">
        <v>181</v>
      </c>
    </row>
    <row r="730" s="2" customFormat="1" ht="16.5" customHeight="1">
      <c r="A730" s="39"/>
      <c r="B730" s="40"/>
      <c r="C730" s="228" t="s">
        <v>929</v>
      </c>
      <c r="D730" s="228" t="s">
        <v>183</v>
      </c>
      <c r="E730" s="229" t="s">
        <v>854</v>
      </c>
      <c r="F730" s="230" t="s">
        <v>855</v>
      </c>
      <c r="G730" s="231" t="s">
        <v>186</v>
      </c>
      <c r="H730" s="232">
        <v>111.83</v>
      </c>
      <c r="I730" s="233"/>
      <c r="J730" s="234">
        <f>ROUND(I730*H730,2)</f>
        <v>0</v>
      </c>
      <c r="K730" s="235"/>
      <c r="L730" s="45"/>
      <c r="M730" s="236" t="s">
        <v>1</v>
      </c>
      <c r="N730" s="237" t="s">
        <v>43</v>
      </c>
      <c r="O730" s="92"/>
      <c r="P730" s="238">
        <f>O730*H730</f>
        <v>0</v>
      </c>
      <c r="Q730" s="238">
        <v>0</v>
      </c>
      <c r="R730" s="238">
        <f>Q730*H730</f>
        <v>0</v>
      </c>
      <c r="S730" s="238">
        <v>0</v>
      </c>
      <c r="T730" s="239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0" t="s">
        <v>278</v>
      </c>
      <c r="AT730" s="240" t="s">
        <v>183</v>
      </c>
      <c r="AU730" s="240" t="s">
        <v>86</v>
      </c>
      <c r="AY730" s="18" t="s">
        <v>181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8" t="s">
        <v>84</v>
      </c>
      <c r="BK730" s="241">
        <f>ROUND(I730*H730,2)</f>
        <v>0</v>
      </c>
      <c r="BL730" s="18" t="s">
        <v>278</v>
      </c>
      <c r="BM730" s="240" t="s">
        <v>2324</v>
      </c>
    </row>
    <row r="731" s="14" customFormat="1">
      <c r="A731" s="14"/>
      <c r="B731" s="254"/>
      <c r="C731" s="255"/>
      <c r="D731" s="244" t="s">
        <v>189</v>
      </c>
      <c r="E731" s="256" t="s">
        <v>1</v>
      </c>
      <c r="F731" s="257" t="s">
        <v>1073</v>
      </c>
      <c r="G731" s="255"/>
      <c r="H731" s="256" t="s">
        <v>1</v>
      </c>
      <c r="I731" s="258"/>
      <c r="J731" s="255"/>
      <c r="K731" s="255"/>
      <c r="L731" s="259"/>
      <c r="M731" s="260"/>
      <c r="N731" s="261"/>
      <c r="O731" s="261"/>
      <c r="P731" s="261"/>
      <c r="Q731" s="261"/>
      <c r="R731" s="261"/>
      <c r="S731" s="261"/>
      <c r="T731" s="26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3" t="s">
        <v>189</v>
      </c>
      <c r="AU731" s="263" t="s">
        <v>86</v>
      </c>
      <c r="AV731" s="14" t="s">
        <v>84</v>
      </c>
      <c r="AW731" s="14" t="s">
        <v>33</v>
      </c>
      <c r="AX731" s="14" t="s">
        <v>78</v>
      </c>
      <c r="AY731" s="263" t="s">
        <v>181</v>
      </c>
    </row>
    <row r="732" s="13" customFormat="1">
      <c r="A732" s="13"/>
      <c r="B732" s="242"/>
      <c r="C732" s="243"/>
      <c r="D732" s="244" t="s">
        <v>189</v>
      </c>
      <c r="E732" s="245" t="s">
        <v>1</v>
      </c>
      <c r="F732" s="246" t="s">
        <v>2296</v>
      </c>
      <c r="G732" s="243"/>
      <c r="H732" s="247">
        <v>111.83</v>
      </c>
      <c r="I732" s="248"/>
      <c r="J732" s="243"/>
      <c r="K732" s="243"/>
      <c r="L732" s="249"/>
      <c r="M732" s="250"/>
      <c r="N732" s="251"/>
      <c r="O732" s="251"/>
      <c r="P732" s="251"/>
      <c r="Q732" s="251"/>
      <c r="R732" s="251"/>
      <c r="S732" s="251"/>
      <c r="T732" s="25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3" t="s">
        <v>189</v>
      </c>
      <c r="AU732" s="253" t="s">
        <v>86</v>
      </c>
      <c r="AV732" s="13" t="s">
        <v>86</v>
      </c>
      <c r="AW732" s="13" t="s">
        <v>33</v>
      </c>
      <c r="AX732" s="13" t="s">
        <v>84</v>
      </c>
      <c r="AY732" s="253" t="s">
        <v>181</v>
      </c>
    </row>
    <row r="733" s="2" customFormat="1" ht="16.5" customHeight="1">
      <c r="A733" s="39"/>
      <c r="B733" s="40"/>
      <c r="C733" s="275" t="s">
        <v>933</v>
      </c>
      <c r="D733" s="275" t="s">
        <v>363</v>
      </c>
      <c r="E733" s="276" t="s">
        <v>858</v>
      </c>
      <c r="F733" s="277" t="s">
        <v>859</v>
      </c>
      <c r="G733" s="278" t="s">
        <v>186</v>
      </c>
      <c r="H733" s="279">
        <v>129.16399999999999</v>
      </c>
      <c r="I733" s="280"/>
      <c r="J733" s="281">
        <f>ROUND(I733*H733,2)</f>
        <v>0</v>
      </c>
      <c r="K733" s="282"/>
      <c r="L733" s="283"/>
      <c r="M733" s="284" t="s">
        <v>1</v>
      </c>
      <c r="N733" s="285" t="s">
        <v>43</v>
      </c>
      <c r="O733" s="92"/>
      <c r="P733" s="238">
        <f>O733*H733</f>
        <v>0</v>
      </c>
      <c r="Q733" s="238">
        <v>0.00066</v>
      </c>
      <c r="R733" s="238">
        <f>Q733*H733</f>
        <v>0.085248239999999989</v>
      </c>
      <c r="S733" s="238">
        <v>0</v>
      </c>
      <c r="T733" s="23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0" t="s">
        <v>369</v>
      </c>
      <c r="AT733" s="240" t="s">
        <v>363</v>
      </c>
      <c r="AU733" s="240" t="s">
        <v>86</v>
      </c>
      <c r="AY733" s="18" t="s">
        <v>181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8" t="s">
        <v>84</v>
      </c>
      <c r="BK733" s="241">
        <f>ROUND(I733*H733,2)</f>
        <v>0</v>
      </c>
      <c r="BL733" s="18" t="s">
        <v>278</v>
      </c>
      <c r="BM733" s="240" t="s">
        <v>2325</v>
      </c>
    </row>
    <row r="734" s="14" customFormat="1">
      <c r="A734" s="14"/>
      <c r="B734" s="254"/>
      <c r="C734" s="255"/>
      <c r="D734" s="244" t="s">
        <v>189</v>
      </c>
      <c r="E734" s="256" t="s">
        <v>1</v>
      </c>
      <c r="F734" s="257" t="s">
        <v>1073</v>
      </c>
      <c r="G734" s="255"/>
      <c r="H734" s="256" t="s">
        <v>1</v>
      </c>
      <c r="I734" s="258"/>
      <c r="J734" s="255"/>
      <c r="K734" s="255"/>
      <c r="L734" s="259"/>
      <c r="M734" s="260"/>
      <c r="N734" s="261"/>
      <c r="O734" s="261"/>
      <c r="P734" s="261"/>
      <c r="Q734" s="261"/>
      <c r="R734" s="261"/>
      <c r="S734" s="261"/>
      <c r="T734" s="26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3" t="s">
        <v>189</v>
      </c>
      <c r="AU734" s="263" t="s">
        <v>86</v>
      </c>
      <c r="AV734" s="14" t="s">
        <v>84</v>
      </c>
      <c r="AW734" s="14" t="s">
        <v>33</v>
      </c>
      <c r="AX734" s="14" t="s">
        <v>78</v>
      </c>
      <c r="AY734" s="263" t="s">
        <v>181</v>
      </c>
    </row>
    <row r="735" s="13" customFormat="1">
      <c r="A735" s="13"/>
      <c r="B735" s="242"/>
      <c r="C735" s="243"/>
      <c r="D735" s="244" t="s">
        <v>189</v>
      </c>
      <c r="E735" s="245" t="s">
        <v>1</v>
      </c>
      <c r="F735" s="246" t="s">
        <v>2326</v>
      </c>
      <c r="G735" s="243"/>
      <c r="H735" s="247">
        <v>129.16399999999999</v>
      </c>
      <c r="I735" s="248"/>
      <c r="J735" s="243"/>
      <c r="K735" s="243"/>
      <c r="L735" s="249"/>
      <c r="M735" s="250"/>
      <c r="N735" s="251"/>
      <c r="O735" s="251"/>
      <c r="P735" s="251"/>
      <c r="Q735" s="251"/>
      <c r="R735" s="251"/>
      <c r="S735" s="251"/>
      <c r="T735" s="25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3" t="s">
        <v>189</v>
      </c>
      <c r="AU735" s="253" t="s">
        <v>86</v>
      </c>
      <c r="AV735" s="13" t="s">
        <v>86</v>
      </c>
      <c r="AW735" s="13" t="s">
        <v>33</v>
      </c>
      <c r="AX735" s="13" t="s">
        <v>84</v>
      </c>
      <c r="AY735" s="253" t="s">
        <v>181</v>
      </c>
    </row>
    <row r="736" s="2" customFormat="1" ht="16.5" customHeight="1">
      <c r="A736" s="39"/>
      <c r="B736" s="40"/>
      <c r="C736" s="228" t="s">
        <v>940</v>
      </c>
      <c r="D736" s="228" t="s">
        <v>183</v>
      </c>
      <c r="E736" s="229" t="s">
        <v>863</v>
      </c>
      <c r="F736" s="230" t="s">
        <v>864</v>
      </c>
      <c r="G736" s="231" t="s">
        <v>186</v>
      </c>
      <c r="H736" s="232">
        <v>195.447</v>
      </c>
      <c r="I736" s="233"/>
      <c r="J736" s="234">
        <f>ROUND(I736*H736,2)</f>
        <v>0</v>
      </c>
      <c r="K736" s="235"/>
      <c r="L736" s="45"/>
      <c r="M736" s="236" t="s">
        <v>1</v>
      </c>
      <c r="N736" s="237" t="s">
        <v>43</v>
      </c>
      <c r="O736" s="92"/>
      <c r="P736" s="238">
        <f>O736*H736</f>
        <v>0</v>
      </c>
      <c r="Q736" s="238">
        <v>0.00088000000000000003</v>
      </c>
      <c r="R736" s="238">
        <f>Q736*H736</f>
        <v>0.17199336000000001</v>
      </c>
      <c r="S736" s="238">
        <v>0</v>
      </c>
      <c r="T736" s="23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0" t="s">
        <v>278</v>
      </c>
      <c r="AT736" s="240" t="s">
        <v>183</v>
      </c>
      <c r="AU736" s="240" t="s">
        <v>86</v>
      </c>
      <c r="AY736" s="18" t="s">
        <v>181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84</v>
      </c>
      <c r="BK736" s="241">
        <f>ROUND(I736*H736,2)</f>
        <v>0</v>
      </c>
      <c r="BL736" s="18" t="s">
        <v>278</v>
      </c>
      <c r="BM736" s="240" t="s">
        <v>2327</v>
      </c>
    </row>
    <row r="737" s="14" customFormat="1">
      <c r="A737" s="14"/>
      <c r="B737" s="254"/>
      <c r="C737" s="255"/>
      <c r="D737" s="244" t="s">
        <v>189</v>
      </c>
      <c r="E737" s="256" t="s">
        <v>1</v>
      </c>
      <c r="F737" s="257" t="s">
        <v>866</v>
      </c>
      <c r="G737" s="255"/>
      <c r="H737" s="256" t="s">
        <v>1</v>
      </c>
      <c r="I737" s="258"/>
      <c r="J737" s="255"/>
      <c r="K737" s="255"/>
      <c r="L737" s="259"/>
      <c r="M737" s="260"/>
      <c r="N737" s="261"/>
      <c r="O737" s="261"/>
      <c r="P737" s="261"/>
      <c r="Q737" s="261"/>
      <c r="R737" s="261"/>
      <c r="S737" s="261"/>
      <c r="T737" s="26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3" t="s">
        <v>189</v>
      </c>
      <c r="AU737" s="263" t="s">
        <v>86</v>
      </c>
      <c r="AV737" s="14" t="s">
        <v>84</v>
      </c>
      <c r="AW737" s="14" t="s">
        <v>33</v>
      </c>
      <c r="AX737" s="14" t="s">
        <v>78</v>
      </c>
      <c r="AY737" s="263" t="s">
        <v>181</v>
      </c>
    </row>
    <row r="738" s="14" customFormat="1">
      <c r="A738" s="14"/>
      <c r="B738" s="254"/>
      <c r="C738" s="255"/>
      <c r="D738" s="244" t="s">
        <v>189</v>
      </c>
      <c r="E738" s="256" t="s">
        <v>1</v>
      </c>
      <c r="F738" s="257" t="s">
        <v>1073</v>
      </c>
      <c r="G738" s="255"/>
      <c r="H738" s="256" t="s">
        <v>1</v>
      </c>
      <c r="I738" s="258"/>
      <c r="J738" s="255"/>
      <c r="K738" s="255"/>
      <c r="L738" s="259"/>
      <c r="M738" s="260"/>
      <c r="N738" s="261"/>
      <c r="O738" s="261"/>
      <c r="P738" s="261"/>
      <c r="Q738" s="261"/>
      <c r="R738" s="261"/>
      <c r="S738" s="261"/>
      <c r="T738" s="26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3" t="s">
        <v>189</v>
      </c>
      <c r="AU738" s="263" t="s">
        <v>86</v>
      </c>
      <c r="AV738" s="14" t="s">
        <v>84</v>
      </c>
      <c r="AW738" s="14" t="s">
        <v>33</v>
      </c>
      <c r="AX738" s="14" t="s">
        <v>78</v>
      </c>
      <c r="AY738" s="263" t="s">
        <v>181</v>
      </c>
    </row>
    <row r="739" s="13" customFormat="1">
      <c r="A739" s="13"/>
      <c r="B739" s="242"/>
      <c r="C739" s="243"/>
      <c r="D739" s="244" t="s">
        <v>189</v>
      </c>
      <c r="E739" s="245" t="s">
        <v>1</v>
      </c>
      <c r="F739" s="246" t="s">
        <v>2314</v>
      </c>
      <c r="G739" s="243"/>
      <c r="H739" s="247">
        <v>121.77200000000001</v>
      </c>
      <c r="I739" s="248"/>
      <c r="J739" s="243"/>
      <c r="K739" s="243"/>
      <c r="L739" s="249"/>
      <c r="M739" s="250"/>
      <c r="N739" s="251"/>
      <c r="O739" s="251"/>
      <c r="P739" s="251"/>
      <c r="Q739" s="251"/>
      <c r="R739" s="251"/>
      <c r="S739" s="251"/>
      <c r="T739" s="25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3" t="s">
        <v>189</v>
      </c>
      <c r="AU739" s="253" t="s">
        <v>86</v>
      </c>
      <c r="AV739" s="13" t="s">
        <v>86</v>
      </c>
      <c r="AW739" s="13" t="s">
        <v>33</v>
      </c>
      <c r="AX739" s="13" t="s">
        <v>78</v>
      </c>
      <c r="AY739" s="253" t="s">
        <v>181</v>
      </c>
    </row>
    <row r="740" s="14" customFormat="1">
      <c r="A740" s="14"/>
      <c r="B740" s="254"/>
      <c r="C740" s="255"/>
      <c r="D740" s="244" t="s">
        <v>189</v>
      </c>
      <c r="E740" s="256" t="s">
        <v>1</v>
      </c>
      <c r="F740" s="257" t="s">
        <v>2089</v>
      </c>
      <c r="G740" s="255"/>
      <c r="H740" s="256" t="s">
        <v>1</v>
      </c>
      <c r="I740" s="258"/>
      <c r="J740" s="255"/>
      <c r="K740" s="255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189</v>
      </c>
      <c r="AU740" s="263" t="s">
        <v>86</v>
      </c>
      <c r="AV740" s="14" t="s">
        <v>84</v>
      </c>
      <c r="AW740" s="14" t="s">
        <v>33</v>
      </c>
      <c r="AX740" s="14" t="s">
        <v>78</v>
      </c>
      <c r="AY740" s="263" t="s">
        <v>181</v>
      </c>
    </row>
    <row r="741" s="13" customFormat="1">
      <c r="A741" s="13"/>
      <c r="B741" s="242"/>
      <c r="C741" s="243"/>
      <c r="D741" s="244" t="s">
        <v>189</v>
      </c>
      <c r="E741" s="245" t="s">
        <v>1</v>
      </c>
      <c r="F741" s="246" t="s">
        <v>2315</v>
      </c>
      <c r="G741" s="243"/>
      <c r="H741" s="247">
        <v>73.674999999999997</v>
      </c>
      <c r="I741" s="248"/>
      <c r="J741" s="243"/>
      <c r="K741" s="243"/>
      <c r="L741" s="249"/>
      <c r="M741" s="250"/>
      <c r="N741" s="251"/>
      <c r="O741" s="251"/>
      <c r="P741" s="251"/>
      <c r="Q741" s="251"/>
      <c r="R741" s="251"/>
      <c r="S741" s="251"/>
      <c r="T741" s="25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3" t="s">
        <v>189</v>
      </c>
      <c r="AU741" s="253" t="s">
        <v>86</v>
      </c>
      <c r="AV741" s="13" t="s">
        <v>86</v>
      </c>
      <c r="AW741" s="13" t="s">
        <v>33</v>
      </c>
      <c r="AX741" s="13" t="s">
        <v>78</v>
      </c>
      <c r="AY741" s="253" t="s">
        <v>181</v>
      </c>
    </row>
    <row r="742" s="15" customFormat="1">
      <c r="A742" s="15"/>
      <c r="B742" s="264"/>
      <c r="C742" s="265"/>
      <c r="D742" s="244" t="s">
        <v>189</v>
      </c>
      <c r="E742" s="266" t="s">
        <v>1</v>
      </c>
      <c r="F742" s="267" t="s">
        <v>206</v>
      </c>
      <c r="G742" s="265"/>
      <c r="H742" s="268">
        <v>195.447</v>
      </c>
      <c r="I742" s="269"/>
      <c r="J742" s="265"/>
      <c r="K742" s="265"/>
      <c r="L742" s="270"/>
      <c r="M742" s="271"/>
      <c r="N742" s="272"/>
      <c r="O742" s="272"/>
      <c r="P742" s="272"/>
      <c r="Q742" s="272"/>
      <c r="R742" s="272"/>
      <c r="S742" s="272"/>
      <c r="T742" s="273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74" t="s">
        <v>189</v>
      </c>
      <c r="AU742" s="274" t="s">
        <v>86</v>
      </c>
      <c r="AV742" s="15" t="s">
        <v>187</v>
      </c>
      <c r="AW742" s="15" t="s">
        <v>33</v>
      </c>
      <c r="AX742" s="15" t="s">
        <v>84</v>
      </c>
      <c r="AY742" s="274" t="s">
        <v>181</v>
      </c>
    </row>
    <row r="743" s="2" customFormat="1" ht="16.5" customHeight="1">
      <c r="A743" s="39"/>
      <c r="B743" s="40"/>
      <c r="C743" s="228" t="s">
        <v>946</v>
      </c>
      <c r="D743" s="228" t="s">
        <v>183</v>
      </c>
      <c r="E743" s="229" t="s">
        <v>868</v>
      </c>
      <c r="F743" s="230" t="s">
        <v>869</v>
      </c>
      <c r="G743" s="231" t="s">
        <v>186</v>
      </c>
      <c r="H743" s="232">
        <v>22.693999999999999</v>
      </c>
      <c r="I743" s="233"/>
      <c r="J743" s="234">
        <f>ROUND(I743*H743,2)</f>
        <v>0</v>
      </c>
      <c r="K743" s="235"/>
      <c r="L743" s="45"/>
      <c r="M743" s="236" t="s">
        <v>1</v>
      </c>
      <c r="N743" s="237" t="s">
        <v>43</v>
      </c>
      <c r="O743" s="92"/>
      <c r="P743" s="238">
        <f>O743*H743</f>
        <v>0</v>
      </c>
      <c r="Q743" s="238">
        <v>0.00093999999999999997</v>
      </c>
      <c r="R743" s="238">
        <f>Q743*H743</f>
        <v>0.021332359999999998</v>
      </c>
      <c r="S743" s="238">
        <v>0</v>
      </c>
      <c r="T743" s="23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0" t="s">
        <v>278</v>
      </c>
      <c r="AT743" s="240" t="s">
        <v>183</v>
      </c>
      <c r="AU743" s="240" t="s">
        <v>86</v>
      </c>
      <c r="AY743" s="18" t="s">
        <v>181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84</v>
      </c>
      <c r="BK743" s="241">
        <f>ROUND(I743*H743,2)</f>
        <v>0</v>
      </c>
      <c r="BL743" s="18" t="s">
        <v>278</v>
      </c>
      <c r="BM743" s="240" t="s">
        <v>2328</v>
      </c>
    </row>
    <row r="744" s="14" customFormat="1">
      <c r="A744" s="14"/>
      <c r="B744" s="254"/>
      <c r="C744" s="255"/>
      <c r="D744" s="244" t="s">
        <v>189</v>
      </c>
      <c r="E744" s="256" t="s">
        <v>1</v>
      </c>
      <c r="F744" s="257" t="s">
        <v>866</v>
      </c>
      <c r="G744" s="255"/>
      <c r="H744" s="256" t="s">
        <v>1</v>
      </c>
      <c r="I744" s="258"/>
      <c r="J744" s="255"/>
      <c r="K744" s="255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189</v>
      </c>
      <c r="AU744" s="263" t="s">
        <v>86</v>
      </c>
      <c r="AV744" s="14" t="s">
        <v>84</v>
      </c>
      <c r="AW744" s="14" t="s">
        <v>33</v>
      </c>
      <c r="AX744" s="14" t="s">
        <v>78</v>
      </c>
      <c r="AY744" s="263" t="s">
        <v>181</v>
      </c>
    </row>
    <row r="745" s="13" customFormat="1">
      <c r="A745" s="13"/>
      <c r="B745" s="242"/>
      <c r="C745" s="243"/>
      <c r="D745" s="244" t="s">
        <v>189</v>
      </c>
      <c r="E745" s="245" t="s">
        <v>1</v>
      </c>
      <c r="F745" s="246" t="s">
        <v>2320</v>
      </c>
      <c r="G745" s="243"/>
      <c r="H745" s="247">
        <v>22.693999999999999</v>
      </c>
      <c r="I745" s="248"/>
      <c r="J745" s="243"/>
      <c r="K745" s="243"/>
      <c r="L745" s="249"/>
      <c r="M745" s="250"/>
      <c r="N745" s="251"/>
      <c r="O745" s="251"/>
      <c r="P745" s="251"/>
      <c r="Q745" s="251"/>
      <c r="R745" s="251"/>
      <c r="S745" s="251"/>
      <c r="T745" s="25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3" t="s">
        <v>189</v>
      </c>
      <c r="AU745" s="253" t="s">
        <v>86</v>
      </c>
      <c r="AV745" s="13" t="s">
        <v>86</v>
      </c>
      <c r="AW745" s="13" t="s">
        <v>33</v>
      </c>
      <c r="AX745" s="13" t="s">
        <v>84</v>
      </c>
      <c r="AY745" s="253" t="s">
        <v>181</v>
      </c>
    </row>
    <row r="746" s="2" customFormat="1" ht="24.15" customHeight="1">
      <c r="A746" s="39"/>
      <c r="B746" s="40"/>
      <c r="C746" s="275" t="s">
        <v>950</v>
      </c>
      <c r="D746" s="275" t="s">
        <v>363</v>
      </c>
      <c r="E746" s="276" t="s">
        <v>765</v>
      </c>
      <c r="F746" s="277" t="s">
        <v>766</v>
      </c>
      <c r="G746" s="278" t="s">
        <v>186</v>
      </c>
      <c r="H746" s="279">
        <v>255.37799999999999</v>
      </c>
      <c r="I746" s="280"/>
      <c r="J746" s="281">
        <f>ROUND(I746*H746,2)</f>
        <v>0</v>
      </c>
      <c r="K746" s="282"/>
      <c r="L746" s="283"/>
      <c r="M746" s="284" t="s">
        <v>1</v>
      </c>
      <c r="N746" s="285" t="s">
        <v>43</v>
      </c>
      <c r="O746" s="92"/>
      <c r="P746" s="238">
        <f>O746*H746</f>
        <v>0</v>
      </c>
      <c r="Q746" s="238">
        <v>0.0047000000000000002</v>
      </c>
      <c r="R746" s="238">
        <f>Q746*H746</f>
        <v>1.2002766</v>
      </c>
      <c r="S746" s="238">
        <v>0</v>
      </c>
      <c r="T746" s="23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0" t="s">
        <v>369</v>
      </c>
      <c r="AT746" s="240" t="s">
        <v>363</v>
      </c>
      <c r="AU746" s="240" t="s">
        <v>86</v>
      </c>
      <c r="AY746" s="18" t="s">
        <v>181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84</v>
      </c>
      <c r="BK746" s="241">
        <f>ROUND(I746*H746,2)</f>
        <v>0</v>
      </c>
      <c r="BL746" s="18" t="s">
        <v>278</v>
      </c>
      <c r="BM746" s="240" t="s">
        <v>2329</v>
      </c>
    </row>
    <row r="747" s="14" customFormat="1">
      <c r="A747" s="14"/>
      <c r="B747" s="254"/>
      <c r="C747" s="255"/>
      <c r="D747" s="244" t="s">
        <v>189</v>
      </c>
      <c r="E747" s="256" t="s">
        <v>1</v>
      </c>
      <c r="F747" s="257" t="s">
        <v>866</v>
      </c>
      <c r="G747" s="255"/>
      <c r="H747" s="256" t="s">
        <v>1</v>
      </c>
      <c r="I747" s="258"/>
      <c r="J747" s="255"/>
      <c r="K747" s="255"/>
      <c r="L747" s="259"/>
      <c r="M747" s="260"/>
      <c r="N747" s="261"/>
      <c r="O747" s="261"/>
      <c r="P747" s="261"/>
      <c r="Q747" s="261"/>
      <c r="R747" s="261"/>
      <c r="S747" s="261"/>
      <c r="T747" s="26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3" t="s">
        <v>189</v>
      </c>
      <c r="AU747" s="263" t="s">
        <v>86</v>
      </c>
      <c r="AV747" s="14" t="s">
        <v>84</v>
      </c>
      <c r="AW747" s="14" t="s">
        <v>33</v>
      </c>
      <c r="AX747" s="14" t="s">
        <v>78</v>
      </c>
      <c r="AY747" s="263" t="s">
        <v>181</v>
      </c>
    </row>
    <row r="748" s="13" customFormat="1">
      <c r="A748" s="13"/>
      <c r="B748" s="242"/>
      <c r="C748" s="243"/>
      <c r="D748" s="244" t="s">
        <v>189</v>
      </c>
      <c r="E748" s="245" t="s">
        <v>1</v>
      </c>
      <c r="F748" s="246" t="s">
        <v>2330</v>
      </c>
      <c r="G748" s="243"/>
      <c r="H748" s="247">
        <v>227.79300000000001</v>
      </c>
      <c r="I748" s="248"/>
      <c r="J748" s="243"/>
      <c r="K748" s="243"/>
      <c r="L748" s="249"/>
      <c r="M748" s="250"/>
      <c r="N748" s="251"/>
      <c r="O748" s="251"/>
      <c r="P748" s="251"/>
      <c r="Q748" s="251"/>
      <c r="R748" s="251"/>
      <c r="S748" s="251"/>
      <c r="T748" s="25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3" t="s">
        <v>189</v>
      </c>
      <c r="AU748" s="253" t="s">
        <v>86</v>
      </c>
      <c r="AV748" s="13" t="s">
        <v>86</v>
      </c>
      <c r="AW748" s="13" t="s">
        <v>33</v>
      </c>
      <c r="AX748" s="13" t="s">
        <v>78</v>
      </c>
      <c r="AY748" s="253" t="s">
        <v>181</v>
      </c>
    </row>
    <row r="749" s="13" customFormat="1">
      <c r="A749" s="13"/>
      <c r="B749" s="242"/>
      <c r="C749" s="243"/>
      <c r="D749" s="244" t="s">
        <v>189</v>
      </c>
      <c r="E749" s="245" t="s">
        <v>1</v>
      </c>
      <c r="F749" s="246" t="s">
        <v>2331</v>
      </c>
      <c r="G749" s="243"/>
      <c r="H749" s="247">
        <v>27.585000000000001</v>
      </c>
      <c r="I749" s="248"/>
      <c r="J749" s="243"/>
      <c r="K749" s="243"/>
      <c r="L749" s="249"/>
      <c r="M749" s="250"/>
      <c r="N749" s="251"/>
      <c r="O749" s="251"/>
      <c r="P749" s="251"/>
      <c r="Q749" s="251"/>
      <c r="R749" s="251"/>
      <c r="S749" s="251"/>
      <c r="T749" s="25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3" t="s">
        <v>189</v>
      </c>
      <c r="AU749" s="253" t="s">
        <v>86</v>
      </c>
      <c r="AV749" s="13" t="s">
        <v>86</v>
      </c>
      <c r="AW749" s="13" t="s">
        <v>33</v>
      </c>
      <c r="AX749" s="13" t="s">
        <v>78</v>
      </c>
      <c r="AY749" s="253" t="s">
        <v>181</v>
      </c>
    </row>
    <row r="750" s="15" customFormat="1">
      <c r="A750" s="15"/>
      <c r="B750" s="264"/>
      <c r="C750" s="265"/>
      <c r="D750" s="244" t="s">
        <v>189</v>
      </c>
      <c r="E750" s="266" t="s">
        <v>1</v>
      </c>
      <c r="F750" s="267" t="s">
        <v>206</v>
      </c>
      <c r="G750" s="265"/>
      <c r="H750" s="268">
        <v>255.37799999999999</v>
      </c>
      <c r="I750" s="269"/>
      <c r="J750" s="265"/>
      <c r="K750" s="265"/>
      <c r="L750" s="270"/>
      <c r="M750" s="271"/>
      <c r="N750" s="272"/>
      <c r="O750" s="272"/>
      <c r="P750" s="272"/>
      <c r="Q750" s="272"/>
      <c r="R750" s="272"/>
      <c r="S750" s="272"/>
      <c r="T750" s="273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4" t="s">
        <v>189</v>
      </c>
      <c r="AU750" s="274" t="s">
        <v>86</v>
      </c>
      <c r="AV750" s="15" t="s">
        <v>187</v>
      </c>
      <c r="AW750" s="15" t="s">
        <v>33</v>
      </c>
      <c r="AX750" s="15" t="s">
        <v>84</v>
      </c>
      <c r="AY750" s="274" t="s">
        <v>181</v>
      </c>
    </row>
    <row r="751" s="2" customFormat="1" ht="16.5" customHeight="1">
      <c r="A751" s="39"/>
      <c r="B751" s="40"/>
      <c r="C751" s="228" t="s">
        <v>955</v>
      </c>
      <c r="D751" s="228" t="s">
        <v>183</v>
      </c>
      <c r="E751" s="229" t="s">
        <v>876</v>
      </c>
      <c r="F751" s="230" t="s">
        <v>877</v>
      </c>
      <c r="G751" s="231" t="s">
        <v>783</v>
      </c>
      <c r="H751" s="286"/>
      <c r="I751" s="233"/>
      <c r="J751" s="234">
        <f>ROUND(I751*H751,2)</f>
        <v>0</v>
      </c>
      <c r="K751" s="235"/>
      <c r="L751" s="45"/>
      <c r="M751" s="236" t="s">
        <v>1</v>
      </c>
      <c r="N751" s="237" t="s">
        <v>43</v>
      </c>
      <c r="O751" s="92"/>
      <c r="P751" s="238">
        <f>O751*H751</f>
        <v>0</v>
      </c>
      <c r="Q751" s="238">
        <v>0</v>
      </c>
      <c r="R751" s="238">
        <f>Q751*H751</f>
        <v>0</v>
      </c>
      <c r="S751" s="238">
        <v>0</v>
      </c>
      <c r="T751" s="239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0" t="s">
        <v>278</v>
      </c>
      <c r="AT751" s="240" t="s">
        <v>183</v>
      </c>
      <c r="AU751" s="240" t="s">
        <v>86</v>
      </c>
      <c r="AY751" s="18" t="s">
        <v>181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84</v>
      </c>
      <c r="BK751" s="241">
        <f>ROUND(I751*H751,2)</f>
        <v>0</v>
      </c>
      <c r="BL751" s="18" t="s">
        <v>278</v>
      </c>
      <c r="BM751" s="240" t="s">
        <v>2332</v>
      </c>
    </row>
    <row r="752" s="12" customFormat="1" ht="22.8" customHeight="1">
      <c r="A752" s="12"/>
      <c r="B752" s="212"/>
      <c r="C752" s="213"/>
      <c r="D752" s="214" t="s">
        <v>77</v>
      </c>
      <c r="E752" s="226" t="s">
        <v>879</v>
      </c>
      <c r="F752" s="226" t="s">
        <v>880</v>
      </c>
      <c r="G752" s="213"/>
      <c r="H752" s="213"/>
      <c r="I752" s="216"/>
      <c r="J752" s="227">
        <f>BK752</f>
        <v>0</v>
      </c>
      <c r="K752" s="213"/>
      <c r="L752" s="218"/>
      <c r="M752" s="219"/>
      <c r="N752" s="220"/>
      <c r="O752" s="220"/>
      <c r="P752" s="221">
        <f>SUM(P753:P863)</f>
        <v>0</v>
      </c>
      <c r="Q752" s="220"/>
      <c r="R752" s="221">
        <f>SUM(R753:R863)</f>
        <v>4.4350202400000001</v>
      </c>
      <c r="S752" s="220"/>
      <c r="T752" s="222">
        <f>SUM(T753:T863)</f>
        <v>0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223" t="s">
        <v>86</v>
      </c>
      <c r="AT752" s="224" t="s">
        <v>77</v>
      </c>
      <c r="AU752" s="224" t="s">
        <v>84</v>
      </c>
      <c r="AY752" s="223" t="s">
        <v>181</v>
      </c>
      <c r="BK752" s="225">
        <f>SUM(BK753:BK863)</f>
        <v>0</v>
      </c>
    </row>
    <row r="753" s="2" customFormat="1" ht="16.5" customHeight="1">
      <c r="A753" s="39"/>
      <c r="B753" s="40"/>
      <c r="C753" s="228" t="s">
        <v>959</v>
      </c>
      <c r="D753" s="228" t="s">
        <v>183</v>
      </c>
      <c r="E753" s="229" t="s">
        <v>908</v>
      </c>
      <c r="F753" s="230" t="s">
        <v>909</v>
      </c>
      <c r="G753" s="231" t="s">
        <v>186</v>
      </c>
      <c r="H753" s="232">
        <v>110.03</v>
      </c>
      <c r="I753" s="233"/>
      <c r="J753" s="234">
        <f>ROUND(I753*H753,2)</f>
        <v>0</v>
      </c>
      <c r="K753" s="235"/>
      <c r="L753" s="45"/>
      <c r="M753" s="236" t="s">
        <v>1</v>
      </c>
      <c r="N753" s="237" t="s">
        <v>43</v>
      </c>
      <c r="O753" s="92"/>
      <c r="P753" s="238">
        <f>O753*H753</f>
        <v>0</v>
      </c>
      <c r="Q753" s="238">
        <v>0</v>
      </c>
      <c r="R753" s="238">
        <f>Q753*H753</f>
        <v>0</v>
      </c>
      <c r="S753" s="238">
        <v>0</v>
      </c>
      <c r="T753" s="239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0" t="s">
        <v>278</v>
      </c>
      <c r="AT753" s="240" t="s">
        <v>183</v>
      </c>
      <c r="AU753" s="240" t="s">
        <v>86</v>
      </c>
      <c r="AY753" s="18" t="s">
        <v>181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8" t="s">
        <v>84</v>
      </c>
      <c r="BK753" s="241">
        <f>ROUND(I753*H753,2)</f>
        <v>0</v>
      </c>
      <c r="BL753" s="18" t="s">
        <v>278</v>
      </c>
      <c r="BM753" s="240" t="s">
        <v>2333</v>
      </c>
    </row>
    <row r="754" s="14" customFormat="1">
      <c r="A754" s="14"/>
      <c r="B754" s="254"/>
      <c r="C754" s="255"/>
      <c r="D754" s="244" t="s">
        <v>189</v>
      </c>
      <c r="E754" s="256" t="s">
        <v>1</v>
      </c>
      <c r="F754" s="257" t="s">
        <v>647</v>
      </c>
      <c r="G754" s="255"/>
      <c r="H754" s="256" t="s">
        <v>1</v>
      </c>
      <c r="I754" s="258"/>
      <c r="J754" s="255"/>
      <c r="K754" s="255"/>
      <c r="L754" s="259"/>
      <c r="M754" s="260"/>
      <c r="N754" s="261"/>
      <c r="O754" s="261"/>
      <c r="P754" s="261"/>
      <c r="Q754" s="261"/>
      <c r="R754" s="261"/>
      <c r="S754" s="261"/>
      <c r="T754" s="26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3" t="s">
        <v>189</v>
      </c>
      <c r="AU754" s="263" t="s">
        <v>86</v>
      </c>
      <c r="AV754" s="14" t="s">
        <v>84</v>
      </c>
      <c r="AW754" s="14" t="s">
        <v>33</v>
      </c>
      <c r="AX754" s="14" t="s">
        <v>78</v>
      </c>
      <c r="AY754" s="263" t="s">
        <v>181</v>
      </c>
    </row>
    <row r="755" s="13" customFormat="1">
      <c r="A755" s="13"/>
      <c r="B755" s="242"/>
      <c r="C755" s="243"/>
      <c r="D755" s="244" t="s">
        <v>189</v>
      </c>
      <c r="E755" s="245" t="s">
        <v>1</v>
      </c>
      <c r="F755" s="246" t="s">
        <v>2124</v>
      </c>
      <c r="G755" s="243"/>
      <c r="H755" s="247">
        <v>31.670000000000002</v>
      </c>
      <c r="I755" s="248"/>
      <c r="J755" s="243"/>
      <c r="K755" s="243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189</v>
      </c>
      <c r="AU755" s="253" t="s">
        <v>86</v>
      </c>
      <c r="AV755" s="13" t="s">
        <v>86</v>
      </c>
      <c r="AW755" s="13" t="s">
        <v>33</v>
      </c>
      <c r="AX755" s="13" t="s">
        <v>78</v>
      </c>
      <c r="AY755" s="253" t="s">
        <v>181</v>
      </c>
    </row>
    <row r="756" s="13" customFormat="1">
      <c r="A756" s="13"/>
      <c r="B756" s="242"/>
      <c r="C756" s="243"/>
      <c r="D756" s="244" t="s">
        <v>189</v>
      </c>
      <c r="E756" s="245" t="s">
        <v>1</v>
      </c>
      <c r="F756" s="246" t="s">
        <v>2126</v>
      </c>
      <c r="G756" s="243"/>
      <c r="H756" s="247">
        <v>12.74</v>
      </c>
      <c r="I756" s="248"/>
      <c r="J756" s="243"/>
      <c r="K756" s="243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189</v>
      </c>
      <c r="AU756" s="253" t="s">
        <v>86</v>
      </c>
      <c r="AV756" s="13" t="s">
        <v>86</v>
      </c>
      <c r="AW756" s="13" t="s">
        <v>33</v>
      </c>
      <c r="AX756" s="13" t="s">
        <v>78</v>
      </c>
      <c r="AY756" s="253" t="s">
        <v>181</v>
      </c>
    </row>
    <row r="757" s="13" customFormat="1">
      <c r="A757" s="13"/>
      <c r="B757" s="242"/>
      <c r="C757" s="243"/>
      <c r="D757" s="244" t="s">
        <v>189</v>
      </c>
      <c r="E757" s="245" t="s">
        <v>1</v>
      </c>
      <c r="F757" s="246" t="s">
        <v>2127</v>
      </c>
      <c r="G757" s="243"/>
      <c r="H757" s="247">
        <v>12.74</v>
      </c>
      <c r="I757" s="248"/>
      <c r="J757" s="243"/>
      <c r="K757" s="243"/>
      <c r="L757" s="249"/>
      <c r="M757" s="250"/>
      <c r="N757" s="251"/>
      <c r="O757" s="251"/>
      <c r="P757" s="251"/>
      <c r="Q757" s="251"/>
      <c r="R757" s="251"/>
      <c r="S757" s="251"/>
      <c r="T757" s="25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3" t="s">
        <v>189</v>
      </c>
      <c r="AU757" s="253" t="s">
        <v>86</v>
      </c>
      <c r="AV757" s="13" t="s">
        <v>86</v>
      </c>
      <c r="AW757" s="13" t="s">
        <v>33</v>
      </c>
      <c r="AX757" s="13" t="s">
        <v>78</v>
      </c>
      <c r="AY757" s="253" t="s">
        <v>181</v>
      </c>
    </row>
    <row r="758" s="13" customFormat="1">
      <c r="A758" s="13"/>
      <c r="B758" s="242"/>
      <c r="C758" s="243"/>
      <c r="D758" s="244" t="s">
        <v>189</v>
      </c>
      <c r="E758" s="245" t="s">
        <v>1</v>
      </c>
      <c r="F758" s="246" t="s">
        <v>2128</v>
      </c>
      <c r="G758" s="243"/>
      <c r="H758" s="247">
        <v>13.720000000000001</v>
      </c>
      <c r="I758" s="248"/>
      <c r="J758" s="243"/>
      <c r="K758" s="243"/>
      <c r="L758" s="249"/>
      <c r="M758" s="250"/>
      <c r="N758" s="251"/>
      <c r="O758" s="251"/>
      <c r="P758" s="251"/>
      <c r="Q758" s="251"/>
      <c r="R758" s="251"/>
      <c r="S758" s="251"/>
      <c r="T758" s="25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3" t="s">
        <v>189</v>
      </c>
      <c r="AU758" s="253" t="s">
        <v>86</v>
      </c>
      <c r="AV758" s="13" t="s">
        <v>86</v>
      </c>
      <c r="AW758" s="13" t="s">
        <v>33</v>
      </c>
      <c r="AX758" s="13" t="s">
        <v>78</v>
      </c>
      <c r="AY758" s="253" t="s">
        <v>181</v>
      </c>
    </row>
    <row r="759" s="14" customFormat="1">
      <c r="A759" s="14"/>
      <c r="B759" s="254"/>
      <c r="C759" s="255"/>
      <c r="D759" s="244" t="s">
        <v>189</v>
      </c>
      <c r="E759" s="256" t="s">
        <v>1</v>
      </c>
      <c r="F759" s="257" t="s">
        <v>652</v>
      </c>
      <c r="G759" s="255"/>
      <c r="H759" s="256" t="s">
        <v>1</v>
      </c>
      <c r="I759" s="258"/>
      <c r="J759" s="255"/>
      <c r="K759" s="255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189</v>
      </c>
      <c r="AU759" s="263" t="s">
        <v>86</v>
      </c>
      <c r="AV759" s="14" t="s">
        <v>84</v>
      </c>
      <c r="AW759" s="14" t="s">
        <v>33</v>
      </c>
      <c r="AX759" s="14" t="s">
        <v>78</v>
      </c>
      <c r="AY759" s="263" t="s">
        <v>181</v>
      </c>
    </row>
    <row r="760" s="13" customFormat="1">
      <c r="A760" s="13"/>
      <c r="B760" s="242"/>
      <c r="C760" s="243"/>
      <c r="D760" s="244" t="s">
        <v>189</v>
      </c>
      <c r="E760" s="245" t="s">
        <v>1</v>
      </c>
      <c r="F760" s="246" t="s">
        <v>2237</v>
      </c>
      <c r="G760" s="243"/>
      <c r="H760" s="247">
        <v>22.789999999999999</v>
      </c>
      <c r="I760" s="248"/>
      <c r="J760" s="243"/>
      <c r="K760" s="243"/>
      <c r="L760" s="249"/>
      <c r="M760" s="250"/>
      <c r="N760" s="251"/>
      <c r="O760" s="251"/>
      <c r="P760" s="251"/>
      <c r="Q760" s="251"/>
      <c r="R760" s="251"/>
      <c r="S760" s="251"/>
      <c r="T760" s="25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3" t="s">
        <v>189</v>
      </c>
      <c r="AU760" s="253" t="s">
        <v>86</v>
      </c>
      <c r="AV760" s="13" t="s">
        <v>86</v>
      </c>
      <c r="AW760" s="13" t="s">
        <v>33</v>
      </c>
      <c r="AX760" s="13" t="s">
        <v>78</v>
      </c>
      <c r="AY760" s="253" t="s">
        <v>181</v>
      </c>
    </row>
    <row r="761" s="13" customFormat="1">
      <c r="A761" s="13"/>
      <c r="B761" s="242"/>
      <c r="C761" s="243"/>
      <c r="D761" s="244" t="s">
        <v>189</v>
      </c>
      <c r="E761" s="245" t="s">
        <v>1</v>
      </c>
      <c r="F761" s="246" t="s">
        <v>2238</v>
      </c>
      <c r="G761" s="243"/>
      <c r="H761" s="247">
        <v>3.1899999999999999</v>
      </c>
      <c r="I761" s="248"/>
      <c r="J761" s="243"/>
      <c r="K761" s="243"/>
      <c r="L761" s="249"/>
      <c r="M761" s="250"/>
      <c r="N761" s="251"/>
      <c r="O761" s="251"/>
      <c r="P761" s="251"/>
      <c r="Q761" s="251"/>
      <c r="R761" s="251"/>
      <c r="S761" s="251"/>
      <c r="T761" s="25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3" t="s">
        <v>189</v>
      </c>
      <c r="AU761" s="253" t="s">
        <v>86</v>
      </c>
      <c r="AV761" s="13" t="s">
        <v>86</v>
      </c>
      <c r="AW761" s="13" t="s">
        <v>33</v>
      </c>
      <c r="AX761" s="13" t="s">
        <v>78</v>
      </c>
      <c r="AY761" s="253" t="s">
        <v>181</v>
      </c>
    </row>
    <row r="762" s="14" customFormat="1">
      <c r="A762" s="14"/>
      <c r="B762" s="254"/>
      <c r="C762" s="255"/>
      <c r="D762" s="244" t="s">
        <v>189</v>
      </c>
      <c r="E762" s="256" t="s">
        <v>1</v>
      </c>
      <c r="F762" s="257" t="s">
        <v>656</v>
      </c>
      <c r="G762" s="255"/>
      <c r="H762" s="256" t="s">
        <v>1</v>
      </c>
      <c r="I762" s="258"/>
      <c r="J762" s="255"/>
      <c r="K762" s="255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189</v>
      </c>
      <c r="AU762" s="263" t="s">
        <v>86</v>
      </c>
      <c r="AV762" s="14" t="s">
        <v>84</v>
      </c>
      <c r="AW762" s="14" t="s">
        <v>33</v>
      </c>
      <c r="AX762" s="14" t="s">
        <v>78</v>
      </c>
      <c r="AY762" s="263" t="s">
        <v>181</v>
      </c>
    </row>
    <row r="763" s="13" customFormat="1">
      <c r="A763" s="13"/>
      <c r="B763" s="242"/>
      <c r="C763" s="243"/>
      <c r="D763" s="244" t="s">
        <v>189</v>
      </c>
      <c r="E763" s="245" t="s">
        <v>1</v>
      </c>
      <c r="F763" s="246" t="s">
        <v>2239</v>
      </c>
      <c r="G763" s="243"/>
      <c r="H763" s="247">
        <v>5.5800000000000001</v>
      </c>
      <c r="I763" s="248"/>
      <c r="J763" s="243"/>
      <c r="K763" s="243"/>
      <c r="L763" s="249"/>
      <c r="M763" s="250"/>
      <c r="N763" s="251"/>
      <c r="O763" s="251"/>
      <c r="P763" s="251"/>
      <c r="Q763" s="251"/>
      <c r="R763" s="251"/>
      <c r="S763" s="251"/>
      <c r="T763" s="25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3" t="s">
        <v>189</v>
      </c>
      <c r="AU763" s="253" t="s">
        <v>86</v>
      </c>
      <c r="AV763" s="13" t="s">
        <v>86</v>
      </c>
      <c r="AW763" s="13" t="s">
        <v>33</v>
      </c>
      <c r="AX763" s="13" t="s">
        <v>78</v>
      </c>
      <c r="AY763" s="253" t="s">
        <v>181</v>
      </c>
    </row>
    <row r="764" s="13" customFormat="1">
      <c r="A764" s="13"/>
      <c r="B764" s="242"/>
      <c r="C764" s="243"/>
      <c r="D764" s="244" t="s">
        <v>189</v>
      </c>
      <c r="E764" s="245" t="s">
        <v>1</v>
      </c>
      <c r="F764" s="246" t="s">
        <v>2240</v>
      </c>
      <c r="G764" s="243"/>
      <c r="H764" s="247">
        <v>7.5999999999999996</v>
      </c>
      <c r="I764" s="248"/>
      <c r="J764" s="243"/>
      <c r="K764" s="243"/>
      <c r="L764" s="249"/>
      <c r="M764" s="250"/>
      <c r="N764" s="251"/>
      <c r="O764" s="251"/>
      <c r="P764" s="251"/>
      <c r="Q764" s="251"/>
      <c r="R764" s="251"/>
      <c r="S764" s="251"/>
      <c r="T764" s="25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3" t="s">
        <v>189</v>
      </c>
      <c r="AU764" s="253" t="s">
        <v>86</v>
      </c>
      <c r="AV764" s="13" t="s">
        <v>86</v>
      </c>
      <c r="AW764" s="13" t="s">
        <v>33</v>
      </c>
      <c r="AX764" s="13" t="s">
        <v>78</v>
      </c>
      <c r="AY764" s="253" t="s">
        <v>181</v>
      </c>
    </row>
    <row r="765" s="15" customFormat="1">
      <c r="A765" s="15"/>
      <c r="B765" s="264"/>
      <c r="C765" s="265"/>
      <c r="D765" s="244" t="s">
        <v>189</v>
      </c>
      <c r="E765" s="266" t="s">
        <v>1</v>
      </c>
      <c r="F765" s="267" t="s">
        <v>206</v>
      </c>
      <c r="G765" s="265"/>
      <c r="H765" s="268">
        <v>110.03</v>
      </c>
      <c r="I765" s="269"/>
      <c r="J765" s="265"/>
      <c r="K765" s="265"/>
      <c r="L765" s="270"/>
      <c r="M765" s="271"/>
      <c r="N765" s="272"/>
      <c r="O765" s="272"/>
      <c r="P765" s="272"/>
      <c r="Q765" s="272"/>
      <c r="R765" s="272"/>
      <c r="S765" s="272"/>
      <c r="T765" s="273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4" t="s">
        <v>189</v>
      </c>
      <c r="AU765" s="274" t="s">
        <v>86</v>
      </c>
      <c r="AV765" s="15" t="s">
        <v>187</v>
      </c>
      <c r="AW765" s="15" t="s">
        <v>33</v>
      </c>
      <c r="AX765" s="15" t="s">
        <v>84</v>
      </c>
      <c r="AY765" s="274" t="s">
        <v>181</v>
      </c>
    </row>
    <row r="766" s="2" customFormat="1" ht="16.5" customHeight="1">
      <c r="A766" s="39"/>
      <c r="B766" s="40"/>
      <c r="C766" s="275" t="s">
        <v>962</v>
      </c>
      <c r="D766" s="275" t="s">
        <v>363</v>
      </c>
      <c r="E766" s="276" t="s">
        <v>912</v>
      </c>
      <c r="F766" s="277" t="s">
        <v>913</v>
      </c>
      <c r="G766" s="278" t="s">
        <v>186</v>
      </c>
      <c r="H766" s="279">
        <v>115.533</v>
      </c>
      <c r="I766" s="280"/>
      <c r="J766" s="281">
        <f>ROUND(I766*H766,2)</f>
        <v>0</v>
      </c>
      <c r="K766" s="282"/>
      <c r="L766" s="283"/>
      <c r="M766" s="284" t="s">
        <v>1</v>
      </c>
      <c r="N766" s="285" t="s">
        <v>43</v>
      </c>
      <c r="O766" s="92"/>
      <c r="P766" s="238">
        <f>O766*H766</f>
        <v>0</v>
      </c>
      <c r="Q766" s="238">
        <v>0.0011000000000000001</v>
      </c>
      <c r="R766" s="238">
        <f>Q766*H766</f>
        <v>0.12708630000000001</v>
      </c>
      <c r="S766" s="238">
        <v>0</v>
      </c>
      <c r="T766" s="23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0" t="s">
        <v>369</v>
      </c>
      <c r="AT766" s="240" t="s">
        <v>363</v>
      </c>
      <c r="AU766" s="240" t="s">
        <v>86</v>
      </c>
      <c r="AY766" s="18" t="s">
        <v>181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8" t="s">
        <v>84</v>
      </c>
      <c r="BK766" s="241">
        <f>ROUND(I766*H766,2)</f>
        <v>0</v>
      </c>
      <c r="BL766" s="18" t="s">
        <v>278</v>
      </c>
      <c r="BM766" s="240" t="s">
        <v>2334</v>
      </c>
    </row>
    <row r="767" s="14" customFormat="1">
      <c r="A767" s="14"/>
      <c r="B767" s="254"/>
      <c r="C767" s="255"/>
      <c r="D767" s="244" t="s">
        <v>189</v>
      </c>
      <c r="E767" s="256" t="s">
        <v>1</v>
      </c>
      <c r="F767" s="257" t="s">
        <v>647</v>
      </c>
      <c r="G767" s="255"/>
      <c r="H767" s="256" t="s">
        <v>1</v>
      </c>
      <c r="I767" s="258"/>
      <c r="J767" s="255"/>
      <c r="K767" s="255"/>
      <c r="L767" s="259"/>
      <c r="M767" s="260"/>
      <c r="N767" s="261"/>
      <c r="O767" s="261"/>
      <c r="P767" s="261"/>
      <c r="Q767" s="261"/>
      <c r="R767" s="261"/>
      <c r="S767" s="261"/>
      <c r="T767" s="26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3" t="s">
        <v>189</v>
      </c>
      <c r="AU767" s="263" t="s">
        <v>86</v>
      </c>
      <c r="AV767" s="14" t="s">
        <v>84</v>
      </c>
      <c r="AW767" s="14" t="s">
        <v>33</v>
      </c>
      <c r="AX767" s="14" t="s">
        <v>78</v>
      </c>
      <c r="AY767" s="263" t="s">
        <v>181</v>
      </c>
    </row>
    <row r="768" s="13" customFormat="1">
      <c r="A768" s="13"/>
      <c r="B768" s="242"/>
      <c r="C768" s="243"/>
      <c r="D768" s="244" t="s">
        <v>189</v>
      </c>
      <c r="E768" s="245" t="s">
        <v>1</v>
      </c>
      <c r="F768" s="246" t="s">
        <v>2335</v>
      </c>
      <c r="G768" s="243"/>
      <c r="H768" s="247">
        <v>33.253999999999998</v>
      </c>
      <c r="I768" s="248"/>
      <c r="J768" s="243"/>
      <c r="K768" s="243"/>
      <c r="L768" s="249"/>
      <c r="M768" s="250"/>
      <c r="N768" s="251"/>
      <c r="O768" s="251"/>
      <c r="P768" s="251"/>
      <c r="Q768" s="251"/>
      <c r="R768" s="251"/>
      <c r="S768" s="251"/>
      <c r="T768" s="25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3" t="s">
        <v>189</v>
      </c>
      <c r="AU768" s="253" t="s">
        <v>86</v>
      </c>
      <c r="AV768" s="13" t="s">
        <v>86</v>
      </c>
      <c r="AW768" s="13" t="s">
        <v>33</v>
      </c>
      <c r="AX768" s="13" t="s">
        <v>78</v>
      </c>
      <c r="AY768" s="253" t="s">
        <v>181</v>
      </c>
    </row>
    <row r="769" s="13" customFormat="1">
      <c r="A769" s="13"/>
      <c r="B769" s="242"/>
      <c r="C769" s="243"/>
      <c r="D769" s="244" t="s">
        <v>189</v>
      </c>
      <c r="E769" s="245" t="s">
        <v>1</v>
      </c>
      <c r="F769" s="246" t="s">
        <v>2336</v>
      </c>
      <c r="G769" s="243"/>
      <c r="H769" s="247">
        <v>13.377000000000001</v>
      </c>
      <c r="I769" s="248"/>
      <c r="J769" s="243"/>
      <c r="K769" s="243"/>
      <c r="L769" s="249"/>
      <c r="M769" s="250"/>
      <c r="N769" s="251"/>
      <c r="O769" s="251"/>
      <c r="P769" s="251"/>
      <c r="Q769" s="251"/>
      <c r="R769" s="251"/>
      <c r="S769" s="251"/>
      <c r="T769" s="25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3" t="s">
        <v>189</v>
      </c>
      <c r="AU769" s="253" t="s">
        <v>86</v>
      </c>
      <c r="AV769" s="13" t="s">
        <v>86</v>
      </c>
      <c r="AW769" s="13" t="s">
        <v>33</v>
      </c>
      <c r="AX769" s="13" t="s">
        <v>78</v>
      </c>
      <c r="AY769" s="253" t="s">
        <v>181</v>
      </c>
    </row>
    <row r="770" s="13" customFormat="1">
      <c r="A770" s="13"/>
      <c r="B770" s="242"/>
      <c r="C770" s="243"/>
      <c r="D770" s="244" t="s">
        <v>189</v>
      </c>
      <c r="E770" s="245" t="s">
        <v>1</v>
      </c>
      <c r="F770" s="246" t="s">
        <v>2337</v>
      </c>
      <c r="G770" s="243"/>
      <c r="H770" s="247">
        <v>13.377000000000001</v>
      </c>
      <c r="I770" s="248"/>
      <c r="J770" s="243"/>
      <c r="K770" s="243"/>
      <c r="L770" s="249"/>
      <c r="M770" s="250"/>
      <c r="N770" s="251"/>
      <c r="O770" s="251"/>
      <c r="P770" s="251"/>
      <c r="Q770" s="251"/>
      <c r="R770" s="251"/>
      <c r="S770" s="251"/>
      <c r="T770" s="25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3" t="s">
        <v>189</v>
      </c>
      <c r="AU770" s="253" t="s">
        <v>86</v>
      </c>
      <c r="AV770" s="13" t="s">
        <v>86</v>
      </c>
      <c r="AW770" s="13" t="s">
        <v>33</v>
      </c>
      <c r="AX770" s="13" t="s">
        <v>78</v>
      </c>
      <c r="AY770" s="253" t="s">
        <v>181</v>
      </c>
    </row>
    <row r="771" s="13" customFormat="1">
      <c r="A771" s="13"/>
      <c r="B771" s="242"/>
      <c r="C771" s="243"/>
      <c r="D771" s="244" t="s">
        <v>189</v>
      </c>
      <c r="E771" s="245" t="s">
        <v>1</v>
      </c>
      <c r="F771" s="246" t="s">
        <v>2338</v>
      </c>
      <c r="G771" s="243"/>
      <c r="H771" s="247">
        <v>14.406000000000001</v>
      </c>
      <c r="I771" s="248"/>
      <c r="J771" s="243"/>
      <c r="K771" s="243"/>
      <c r="L771" s="249"/>
      <c r="M771" s="250"/>
      <c r="N771" s="251"/>
      <c r="O771" s="251"/>
      <c r="P771" s="251"/>
      <c r="Q771" s="251"/>
      <c r="R771" s="251"/>
      <c r="S771" s="251"/>
      <c r="T771" s="25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3" t="s">
        <v>189</v>
      </c>
      <c r="AU771" s="253" t="s">
        <v>86</v>
      </c>
      <c r="AV771" s="13" t="s">
        <v>86</v>
      </c>
      <c r="AW771" s="13" t="s">
        <v>33</v>
      </c>
      <c r="AX771" s="13" t="s">
        <v>78</v>
      </c>
      <c r="AY771" s="253" t="s">
        <v>181</v>
      </c>
    </row>
    <row r="772" s="14" customFormat="1">
      <c r="A772" s="14"/>
      <c r="B772" s="254"/>
      <c r="C772" s="255"/>
      <c r="D772" s="244" t="s">
        <v>189</v>
      </c>
      <c r="E772" s="256" t="s">
        <v>1</v>
      </c>
      <c r="F772" s="257" t="s">
        <v>652</v>
      </c>
      <c r="G772" s="255"/>
      <c r="H772" s="256" t="s">
        <v>1</v>
      </c>
      <c r="I772" s="258"/>
      <c r="J772" s="255"/>
      <c r="K772" s="255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189</v>
      </c>
      <c r="AU772" s="263" t="s">
        <v>86</v>
      </c>
      <c r="AV772" s="14" t="s">
        <v>84</v>
      </c>
      <c r="AW772" s="14" t="s">
        <v>33</v>
      </c>
      <c r="AX772" s="14" t="s">
        <v>78</v>
      </c>
      <c r="AY772" s="263" t="s">
        <v>181</v>
      </c>
    </row>
    <row r="773" s="13" customFormat="1">
      <c r="A773" s="13"/>
      <c r="B773" s="242"/>
      <c r="C773" s="243"/>
      <c r="D773" s="244" t="s">
        <v>189</v>
      </c>
      <c r="E773" s="245" t="s">
        <v>1</v>
      </c>
      <c r="F773" s="246" t="s">
        <v>2339</v>
      </c>
      <c r="G773" s="243"/>
      <c r="H773" s="247">
        <v>23.93</v>
      </c>
      <c r="I773" s="248"/>
      <c r="J773" s="243"/>
      <c r="K773" s="243"/>
      <c r="L773" s="249"/>
      <c r="M773" s="250"/>
      <c r="N773" s="251"/>
      <c r="O773" s="251"/>
      <c r="P773" s="251"/>
      <c r="Q773" s="251"/>
      <c r="R773" s="251"/>
      <c r="S773" s="251"/>
      <c r="T773" s="25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3" t="s">
        <v>189</v>
      </c>
      <c r="AU773" s="253" t="s">
        <v>86</v>
      </c>
      <c r="AV773" s="13" t="s">
        <v>86</v>
      </c>
      <c r="AW773" s="13" t="s">
        <v>33</v>
      </c>
      <c r="AX773" s="13" t="s">
        <v>78</v>
      </c>
      <c r="AY773" s="253" t="s">
        <v>181</v>
      </c>
    </row>
    <row r="774" s="13" customFormat="1">
      <c r="A774" s="13"/>
      <c r="B774" s="242"/>
      <c r="C774" s="243"/>
      <c r="D774" s="244" t="s">
        <v>189</v>
      </c>
      <c r="E774" s="245" t="s">
        <v>1</v>
      </c>
      <c r="F774" s="246" t="s">
        <v>2340</v>
      </c>
      <c r="G774" s="243"/>
      <c r="H774" s="247">
        <v>3.3500000000000001</v>
      </c>
      <c r="I774" s="248"/>
      <c r="J774" s="243"/>
      <c r="K774" s="243"/>
      <c r="L774" s="249"/>
      <c r="M774" s="250"/>
      <c r="N774" s="251"/>
      <c r="O774" s="251"/>
      <c r="P774" s="251"/>
      <c r="Q774" s="251"/>
      <c r="R774" s="251"/>
      <c r="S774" s="251"/>
      <c r="T774" s="25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3" t="s">
        <v>189</v>
      </c>
      <c r="AU774" s="253" t="s">
        <v>86</v>
      </c>
      <c r="AV774" s="13" t="s">
        <v>86</v>
      </c>
      <c r="AW774" s="13" t="s">
        <v>33</v>
      </c>
      <c r="AX774" s="13" t="s">
        <v>78</v>
      </c>
      <c r="AY774" s="253" t="s">
        <v>181</v>
      </c>
    </row>
    <row r="775" s="14" customFormat="1">
      <c r="A775" s="14"/>
      <c r="B775" s="254"/>
      <c r="C775" s="255"/>
      <c r="D775" s="244" t="s">
        <v>189</v>
      </c>
      <c r="E775" s="256" t="s">
        <v>1</v>
      </c>
      <c r="F775" s="257" t="s">
        <v>656</v>
      </c>
      <c r="G775" s="255"/>
      <c r="H775" s="256" t="s">
        <v>1</v>
      </c>
      <c r="I775" s="258"/>
      <c r="J775" s="255"/>
      <c r="K775" s="255"/>
      <c r="L775" s="259"/>
      <c r="M775" s="260"/>
      <c r="N775" s="261"/>
      <c r="O775" s="261"/>
      <c r="P775" s="261"/>
      <c r="Q775" s="261"/>
      <c r="R775" s="261"/>
      <c r="S775" s="261"/>
      <c r="T775" s="26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3" t="s">
        <v>189</v>
      </c>
      <c r="AU775" s="263" t="s">
        <v>86</v>
      </c>
      <c r="AV775" s="14" t="s">
        <v>84</v>
      </c>
      <c r="AW775" s="14" t="s">
        <v>33</v>
      </c>
      <c r="AX775" s="14" t="s">
        <v>78</v>
      </c>
      <c r="AY775" s="263" t="s">
        <v>181</v>
      </c>
    </row>
    <row r="776" s="13" customFormat="1">
      <c r="A776" s="13"/>
      <c r="B776" s="242"/>
      <c r="C776" s="243"/>
      <c r="D776" s="244" t="s">
        <v>189</v>
      </c>
      <c r="E776" s="245" t="s">
        <v>1</v>
      </c>
      <c r="F776" s="246" t="s">
        <v>2341</v>
      </c>
      <c r="G776" s="243"/>
      <c r="H776" s="247">
        <v>5.859</v>
      </c>
      <c r="I776" s="248"/>
      <c r="J776" s="243"/>
      <c r="K776" s="243"/>
      <c r="L776" s="249"/>
      <c r="M776" s="250"/>
      <c r="N776" s="251"/>
      <c r="O776" s="251"/>
      <c r="P776" s="251"/>
      <c r="Q776" s="251"/>
      <c r="R776" s="251"/>
      <c r="S776" s="251"/>
      <c r="T776" s="25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3" t="s">
        <v>189</v>
      </c>
      <c r="AU776" s="253" t="s">
        <v>86</v>
      </c>
      <c r="AV776" s="13" t="s">
        <v>86</v>
      </c>
      <c r="AW776" s="13" t="s">
        <v>33</v>
      </c>
      <c r="AX776" s="13" t="s">
        <v>78</v>
      </c>
      <c r="AY776" s="253" t="s">
        <v>181</v>
      </c>
    </row>
    <row r="777" s="13" customFormat="1">
      <c r="A777" s="13"/>
      <c r="B777" s="242"/>
      <c r="C777" s="243"/>
      <c r="D777" s="244" t="s">
        <v>189</v>
      </c>
      <c r="E777" s="245" t="s">
        <v>1</v>
      </c>
      <c r="F777" s="246" t="s">
        <v>2342</v>
      </c>
      <c r="G777" s="243"/>
      <c r="H777" s="247">
        <v>7.9800000000000004</v>
      </c>
      <c r="I777" s="248"/>
      <c r="J777" s="243"/>
      <c r="K777" s="243"/>
      <c r="L777" s="249"/>
      <c r="M777" s="250"/>
      <c r="N777" s="251"/>
      <c r="O777" s="251"/>
      <c r="P777" s="251"/>
      <c r="Q777" s="251"/>
      <c r="R777" s="251"/>
      <c r="S777" s="251"/>
      <c r="T777" s="25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3" t="s">
        <v>189</v>
      </c>
      <c r="AU777" s="253" t="s">
        <v>86</v>
      </c>
      <c r="AV777" s="13" t="s">
        <v>86</v>
      </c>
      <c r="AW777" s="13" t="s">
        <v>33</v>
      </c>
      <c r="AX777" s="13" t="s">
        <v>78</v>
      </c>
      <c r="AY777" s="253" t="s">
        <v>181</v>
      </c>
    </row>
    <row r="778" s="15" customFormat="1">
      <c r="A778" s="15"/>
      <c r="B778" s="264"/>
      <c r="C778" s="265"/>
      <c r="D778" s="244" t="s">
        <v>189</v>
      </c>
      <c r="E778" s="266" t="s">
        <v>1</v>
      </c>
      <c r="F778" s="267" t="s">
        <v>206</v>
      </c>
      <c r="G778" s="265"/>
      <c r="H778" s="268">
        <v>115.533</v>
      </c>
      <c r="I778" s="269"/>
      <c r="J778" s="265"/>
      <c r="K778" s="265"/>
      <c r="L778" s="270"/>
      <c r="M778" s="271"/>
      <c r="N778" s="272"/>
      <c r="O778" s="272"/>
      <c r="P778" s="272"/>
      <c r="Q778" s="272"/>
      <c r="R778" s="272"/>
      <c r="S778" s="272"/>
      <c r="T778" s="273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4" t="s">
        <v>189</v>
      </c>
      <c r="AU778" s="274" t="s">
        <v>86</v>
      </c>
      <c r="AV778" s="15" t="s">
        <v>187</v>
      </c>
      <c r="AW778" s="15" t="s">
        <v>33</v>
      </c>
      <c r="AX778" s="15" t="s">
        <v>84</v>
      </c>
      <c r="AY778" s="274" t="s">
        <v>181</v>
      </c>
    </row>
    <row r="779" s="2" customFormat="1" ht="24.15" customHeight="1">
      <c r="A779" s="39"/>
      <c r="B779" s="40"/>
      <c r="C779" s="228" t="s">
        <v>964</v>
      </c>
      <c r="D779" s="228" t="s">
        <v>183</v>
      </c>
      <c r="E779" s="229" t="s">
        <v>926</v>
      </c>
      <c r="F779" s="230" t="s">
        <v>927</v>
      </c>
      <c r="G779" s="231" t="s">
        <v>186</v>
      </c>
      <c r="H779" s="232">
        <v>110.03</v>
      </c>
      <c r="I779" s="233"/>
      <c r="J779" s="234">
        <f>ROUND(I779*H779,2)</f>
        <v>0</v>
      </c>
      <c r="K779" s="235"/>
      <c r="L779" s="45"/>
      <c r="M779" s="236" t="s">
        <v>1</v>
      </c>
      <c r="N779" s="237" t="s">
        <v>43</v>
      </c>
      <c r="O779" s="92"/>
      <c r="P779" s="238">
        <f>O779*H779</f>
        <v>0</v>
      </c>
      <c r="Q779" s="238">
        <v>0</v>
      </c>
      <c r="R779" s="238">
        <f>Q779*H779</f>
        <v>0</v>
      </c>
      <c r="S779" s="238">
        <v>0</v>
      </c>
      <c r="T779" s="239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0" t="s">
        <v>278</v>
      </c>
      <c r="AT779" s="240" t="s">
        <v>183</v>
      </c>
      <c r="AU779" s="240" t="s">
        <v>86</v>
      </c>
      <c r="AY779" s="18" t="s">
        <v>181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8" t="s">
        <v>84</v>
      </c>
      <c r="BK779" s="241">
        <f>ROUND(I779*H779,2)</f>
        <v>0</v>
      </c>
      <c r="BL779" s="18" t="s">
        <v>278</v>
      </c>
      <c r="BM779" s="240" t="s">
        <v>2343</v>
      </c>
    </row>
    <row r="780" s="14" customFormat="1">
      <c r="A780" s="14"/>
      <c r="B780" s="254"/>
      <c r="C780" s="255"/>
      <c r="D780" s="244" t="s">
        <v>189</v>
      </c>
      <c r="E780" s="256" t="s">
        <v>1</v>
      </c>
      <c r="F780" s="257" t="s">
        <v>647</v>
      </c>
      <c r="G780" s="255"/>
      <c r="H780" s="256" t="s">
        <v>1</v>
      </c>
      <c r="I780" s="258"/>
      <c r="J780" s="255"/>
      <c r="K780" s="255"/>
      <c r="L780" s="259"/>
      <c r="M780" s="260"/>
      <c r="N780" s="261"/>
      <c r="O780" s="261"/>
      <c r="P780" s="261"/>
      <c r="Q780" s="261"/>
      <c r="R780" s="261"/>
      <c r="S780" s="261"/>
      <c r="T780" s="26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3" t="s">
        <v>189</v>
      </c>
      <c r="AU780" s="263" t="s">
        <v>86</v>
      </c>
      <c r="AV780" s="14" t="s">
        <v>84</v>
      </c>
      <c r="AW780" s="14" t="s">
        <v>33</v>
      </c>
      <c r="AX780" s="14" t="s">
        <v>78</v>
      </c>
      <c r="AY780" s="263" t="s">
        <v>181</v>
      </c>
    </row>
    <row r="781" s="13" customFormat="1">
      <c r="A781" s="13"/>
      <c r="B781" s="242"/>
      <c r="C781" s="243"/>
      <c r="D781" s="244" t="s">
        <v>189</v>
      </c>
      <c r="E781" s="245" t="s">
        <v>1</v>
      </c>
      <c r="F781" s="246" t="s">
        <v>2124</v>
      </c>
      <c r="G781" s="243"/>
      <c r="H781" s="247">
        <v>31.670000000000002</v>
      </c>
      <c r="I781" s="248"/>
      <c r="J781" s="243"/>
      <c r="K781" s="243"/>
      <c r="L781" s="249"/>
      <c r="M781" s="250"/>
      <c r="N781" s="251"/>
      <c r="O781" s="251"/>
      <c r="P781" s="251"/>
      <c r="Q781" s="251"/>
      <c r="R781" s="251"/>
      <c r="S781" s="251"/>
      <c r="T781" s="25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3" t="s">
        <v>189</v>
      </c>
      <c r="AU781" s="253" t="s">
        <v>86</v>
      </c>
      <c r="AV781" s="13" t="s">
        <v>86</v>
      </c>
      <c r="AW781" s="13" t="s">
        <v>33</v>
      </c>
      <c r="AX781" s="13" t="s">
        <v>78</v>
      </c>
      <c r="AY781" s="253" t="s">
        <v>181</v>
      </c>
    </row>
    <row r="782" s="13" customFormat="1">
      <c r="A782" s="13"/>
      <c r="B782" s="242"/>
      <c r="C782" s="243"/>
      <c r="D782" s="244" t="s">
        <v>189</v>
      </c>
      <c r="E782" s="245" t="s">
        <v>1</v>
      </c>
      <c r="F782" s="246" t="s">
        <v>2126</v>
      </c>
      <c r="G782" s="243"/>
      <c r="H782" s="247">
        <v>12.74</v>
      </c>
      <c r="I782" s="248"/>
      <c r="J782" s="243"/>
      <c r="K782" s="243"/>
      <c r="L782" s="249"/>
      <c r="M782" s="250"/>
      <c r="N782" s="251"/>
      <c r="O782" s="251"/>
      <c r="P782" s="251"/>
      <c r="Q782" s="251"/>
      <c r="R782" s="251"/>
      <c r="S782" s="251"/>
      <c r="T782" s="25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3" t="s">
        <v>189</v>
      </c>
      <c r="AU782" s="253" t="s">
        <v>86</v>
      </c>
      <c r="AV782" s="13" t="s">
        <v>86</v>
      </c>
      <c r="AW782" s="13" t="s">
        <v>33</v>
      </c>
      <c r="AX782" s="13" t="s">
        <v>78</v>
      </c>
      <c r="AY782" s="253" t="s">
        <v>181</v>
      </c>
    </row>
    <row r="783" s="13" customFormat="1">
      <c r="A783" s="13"/>
      <c r="B783" s="242"/>
      <c r="C783" s="243"/>
      <c r="D783" s="244" t="s">
        <v>189</v>
      </c>
      <c r="E783" s="245" t="s">
        <v>1</v>
      </c>
      <c r="F783" s="246" t="s">
        <v>2127</v>
      </c>
      <c r="G783" s="243"/>
      <c r="H783" s="247">
        <v>12.74</v>
      </c>
      <c r="I783" s="248"/>
      <c r="J783" s="243"/>
      <c r="K783" s="243"/>
      <c r="L783" s="249"/>
      <c r="M783" s="250"/>
      <c r="N783" s="251"/>
      <c r="O783" s="251"/>
      <c r="P783" s="251"/>
      <c r="Q783" s="251"/>
      <c r="R783" s="251"/>
      <c r="S783" s="251"/>
      <c r="T783" s="25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3" t="s">
        <v>189</v>
      </c>
      <c r="AU783" s="253" t="s">
        <v>86</v>
      </c>
      <c r="AV783" s="13" t="s">
        <v>86</v>
      </c>
      <c r="AW783" s="13" t="s">
        <v>33</v>
      </c>
      <c r="AX783" s="13" t="s">
        <v>78</v>
      </c>
      <c r="AY783" s="253" t="s">
        <v>181</v>
      </c>
    </row>
    <row r="784" s="13" customFormat="1">
      <c r="A784" s="13"/>
      <c r="B784" s="242"/>
      <c r="C784" s="243"/>
      <c r="D784" s="244" t="s">
        <v>189</v>
      </c>
      <c r="E784" s="245" t="s">
        <v>1</v>
      </c>
      <c r="F784" s="246" t="s">
        <v>2128</v>
      </c>
      <c r="G784" s="243"/>
      <c r="H784" s="247">
        <v>13.720000000000001</v>
      </c>
      <c r="I784" s="248"/>
      <c r="J784" s="243"/>
      <c r="K784" s="243"/>
      <c r="L784" s="249"/>
      <c r="M784" s="250"/>
      <c r="N784" s="251"/>
      <c r="O784" s="251"/>
      <c r="P784" s="251"/>
      <c r="Q784" s="251"/>
      <c r="R784" s="251"/>
      <c r="S784" s="251"/>
      <c r="T784" s="25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3" t="s">
        <v>189</v>
      </c>
      <c r="AU784" s="253" t="s">
        <v>86</v>
      </c>
      <c r="AV784" s="13" t="s">
        <v>86</v>
      </c>
      <c r="AW784" s="13" t="s">
        <v>33</v>
      </c>
      <c r="AX784" s="13" t="s">
        <v>78</v>
      </c>
      <c r="AY784" s="253" t="s">
        <v>181</v>
      </c>
    </row>
    <row r="785" s="14" customFormat="1">
      <c r="A785" s="14"/>
      <c r="B785" s="254"/>
      <c r="C785" s="255"/>
      <c r="D785" s="244" t="s">
        <v>189</v>
      </c>
      <c r="E785" s="256" t="s">
        <v>1</v>
      </c>
      <c r="F785" s="257" t="s">
        <v>652</v>
      </c>
      <c r="G785" s="255"/>
      <c r="H785" s="256" t="s">
        <v>1</v>
      </c>
      <c r="I785" s="258"/>
      <c r="J785" s="255"/>
      <c r="K785" s="255"/>
      <c r="L785" s="259"/>
      <c r="M785" s="260"/>
      <c r="N785" s="261"/>
      <c r="O785" s="261"/>
      <c r="P785" s="261"/>
      <c r="Q785" s="261"/>
      <c r="R785" s="261"/>
      <c r="S785" s="261"/>
      <c r="T785" s="26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3" t="s">
        <v>189</v>
      </c>
      <c r="AU785" s="263" t="s">
        <v>86</v>
      </c>
      <c r="AV785" s="14" t="s">
        <v>84</v>
      </c>
      <c r="AW785" s="14" t="s">
        <v>33</v>
      </c>
      <c r="AX785" s="14" t="s">
        <v>78</v>
      </c>
      <c r="AY785" s="263" t="s">
        <v>181</v>
      </c>
    </row>
    <row r="786" s="13" customFormat="1">
      <c r="A786" s="13"/>
      <c r="B786" s="242"/>
      <c r="C786" s="243"/>
      <c r="D786" s="244" t="s">
        <v>189</v>
      </c>
      <c r="E786" s="245" t="s">
        <v>1</v>
      </c>
      <c r="F786" s="246" t="s">
        <v>2237</v>
      </c>
      <c r="G786" s="243"/>
      <c r="H786" s="247">
        <v>22.789999999999999</v>
      </c>
      <c r="I786" s="248"/>
      <c r="J786" s="243"/>
      <c r="K786" s="243"/>
      <c r="L786" s="249"/>
      <c r="M786" s="250"/>
      <c r="N786" s="251"/>
      <c r="O786" s="251"/>
      <c r="P786" s="251"/>
      <c r="Q786" s="251"/>
      <c r="R786" s="251"/>
      <c r="S786" s="251"/>
      <c r="T786" s="25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3" t="s">
        <v>189</v>
      </c>
      <c r="AU786" s="253" t="s">
        <v>86</v>
      </c>
      <c r="AV786" s="13" t="s">
        <v>86</v>
      </c>
      <c r="AW786" s="13" t="s">
        <v>33</v>
      </c>
      <c r="AX786" s="13" t="s">
        <v>78</v>
      </c>
      <c r="AY786" s="253" t="s">
        <v>181</v>
      </c>
    </row>
    <row r="787" s="13" customFormat="1">
      <c r="A787" s="13"/>
      <c r="B787" s="242"/>
      <c r="C787" s="243"/>
      <c r="D787" s="244" t="s">
        <v>189</v>
      </c>
      <c r="E787" s="245" t="s">
        <v>1</v>
      </c>
      <c r="F787" s="246" t="s">
        <v>2238</v>
      </c>
      <c r="G787" s="243"/>
      <c r="H787" s="247">
        <v>3.1899999999999999</v>
      </c>
      <c r="I787" s="248"/>
      <c r="J787" s="243"/>
      <c r="K787" s="243"/>
      <c r="L787" s="249"/>
      <c r="M787" s="250"/>
      <c r="N787" s="251"/>
      <c r="O787" s="251"/>
      <c r="P787" s="251"/>
      <c r="Q787" s="251"/>
      <c r="R787" s="251"/>
      <c r="S787" s="251"/>
      <c r="T787" s="25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3" t="s">
        <v>189</v>
      </c>
      <c r="AU787" s="253" t="s">
        <v>86</v>
      </c>
      <c r="AV787" s="13" t="s">
        <v>86</v>
      </c>
      <c r="AW787" s="13" t="s">
        <v>33</v>
      </c>
      <c r="AX787" s="13" t="s">
        <v>78</v>
      </c>
      <c r="AY787" s="253" t="s">
        <v>181</v>
      </c>
    </row>
    <row r="788" s="14" customFormat="1">
      <c r="A788" s="14"/>
      <c r="B788" s="254"/>
      <c r="C788" s="255"/>
      <c r="D788" s="244" t="s">
        <v>189</v>
      </c>
      <c r="E788" s="256" t="s">
        <v>1</v>
      </c>
      <c r="F788" s="257" t="s">
        <v>656</v>
      </c>
      <c r="G788" s="255"/>
      <c r="H788" s="256" t="s">
        <v>1</v>
      </c>
      <c r="I788" s="258"/>
      <c r="J788" s="255"/>
      <c r="K788" s="255"/>
      <c r="L788" s="259"/>
      <c r="M788" s="260"/>
      <c r="N788" s="261"/>
      <c r="O788" s="261"/>
      <c r="P788" s="261"/>
      <c r="Q788" s="261"/>
      <c r="R788" s="261"/>
      <c r="S788" s="261"/>
      <c r="T788" s="26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3" t="s">
        <v>189</v>
      </c>
      <c r="AU788" s="263" t="s">
        <v>86</v>
      </c>
      <c r="AV788" s="14" t="s">
        <v>84</v>
      </c>
      <c r="AW788" s="14" t="s">
        <v>33</v>
      </c>
      <c r="AX788" s="14" t="s">
        <v>78</v>
      </c>
      <c r="AY788" s="263" t="s">
        <v>181</v>
      </c>
    </row>
    <row r="789" s="13" customFormat="1">
      <c r="A789" s="13"/>
      <c r="B789" s="242"/>
      <c r="C789" s="243"/>
      <c r="D789" s="244" t="s">
        <v>189</v>
      </c>
      <c r="E789" s="245" t="s">
        <v>1</v>
      </c>
      <c r="F789" s="246" t="s">
        <v>2239</v>
      </c>
      <c r="G789" s="243"/>
      <c r="H789" s="247">
        <v>5.5800000000000001</v>
      </c>
      <c r="I789" s="248"/>
      <c r="J789" s="243"/>
      <c r="K789" s="243"/>
      <c r="L789" s="249"/>
      <c r="M789" s="250"/>
      <c r="N789" s="251"/>
      <c r="O789" s="251"/>
      <c r="P789" s="251"/>
      <c r="Q789" s="251"/>
      <c r="R789" s="251"/>
      <c r="S789" s="251"/>
      <c r="T789" s="25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3" t="s">
        <v>189</v>
      </c>
      <c r="AU789" s="253" t="s">
        <v>86</v>
      </c>
      <c r="AV789" s="13" t="s">
        <v>86</v>
      </c>
      <c r="AW789" s="13" t="s">
        <v>33</v>
      </c>
      <c r="AX789" s="13" t="s">
        <v>78</v>
      </c>
      <c r="AY789" s="253" t="s">
        <v>181</v>
      </c>
    </row>
    <row r="790" s="13" customFormat="1">
      <c r="A790" s="13"/>
      <c r="B790" s="242"/>
      <c r="C790" s="243"/>
      <c r="D790" s="244" t="s">
        <v>189</v>
      </c>
      <c r="E790" s="245" t="s">
        <v>1</v>
      </c>
      <c r="F790" s="246" t="s">
        <v>2240</v>
      </c>
      <c r="G790" s="243"/>
      <c r="H790" s="247">
        <v>7.5999999999999996</v>
      </c>
      <c r="I790" s="248"/>
      <c r="J790" s="243"/>
      <c r="K790" s="243"/>
      <c r="L790" s="249"/>
      <c r="M790" s="250"/>
      <c r="N790" s="251"/>
      <c r="O790" s="251"/>
      <c r="P790" s="251"/>
      <c r="Q790" s="251"/>
      <c r="R790" s="251"/>
      <c r="S790" s="251"/>
      <c r="T790" s="25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3" t="s">
        <v>189</v>
      </c>
      <c r="AU790" s="253" t="s">
        <v>86</v>
      </c>
      <c r="AV790" s="13" t="s">
        <v>86</v>
      </c>
      <c r="AW790" s="13" t="s">
        <v>33</v>
      </c>
      <c r="AX790" s="13" t="s">
        <v>78</v>
      </c>
      <c r="AY790" s="253" t="s">
        <v>181</v>
      </c>
    </row>
    <row r="791" s="15" customFormat="1">
      <c r="A791" s="15"/>
      <c r="B791" s="264"/>
      <c r="C791" s="265"/>
      <c r="D791" s="244" t="s">
        <v>189</v>
      </c>
      <c r="E791" s="266" t="s">
        <v>1</v>
      </c>
      <c r="F791" s="267" t="s">
        <v>206</v>
      </c>
      <c r="G791" s="265"/>
      <c r="H791" s="268">
        <v>110.03</v>
      </c>
      <c r="I791" s="269"/>
      <c r="J791" s="265"/>
      <c r="K791" s="265"/>
      <c r="L791" s="270"/>
      <c r="M791" s="271"/>
      <c r="N791" s="272"/>
      <c r="O791" s="272"/>
      <c r="P791" s="272"/>
      <c r="Q791" s="272"/>
      <c r="R791" s="272"/>
      <c r="S791" s="272"/>
      <c r="T791" s="273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4" t="s">
        <v>189</v>
      </c>
      <c r="AU791" s="274" t="s">
        <v>86</v>
      </c>
      <c r="AV791" s="15" t="s">
        <v>187</v>
      </c>
      <c r="AW791" s="15" t="s">
        <v>33</v>
      </c>
      <c r="AX791" s="15" t="s">
        <v>84</v>
      </c>
      <c r="AY791" s="274" t="s">
        <v>181</v>
      </c>
    </row>
    <row r="792" s="2" customFormat="1" ht="16.5" customHeight="1">
      <c r="A792" s="39"/>
      <c r="B792" s="40"/>
      <c r="C792" s="275" t="s">
        <v>968</v>
      </c>
      <c r="D792" s="275" t="s">
        <v>363</v>
      </c>
      <c r="E792" s="276" t="s">
        <v>930</v>
      </c>
      <c r="F792" s="277" t="s">
        <v>931</v>
      </c>
      <c r="G792" s="278" t="s">
        <v>186</v>
      </c>
      <c r="H792" s="279">
        <v>115.533</v>
      </c>
      <c r="I792" s="280"/>
      <c r="J792" s="281">
        <f>ROUND(I792*H792,2)</f>
        <v>0</v>
      </c>
      <c r="K792" s="282"/>
      <c r="L792" s="283"/>
      <c r="M792" s="284" t="s">
        <v>1</v>
      </c>
      <c r="N792" s="285" t="s">
        <v>43</v>
      </c>
      <c r="O792" s="92"/>
      <c r="P792" s="238">
        <f>O792*H792</f>
        <v>0</v>
      </c>
      <c r="Q792" s="238">
        <v>0.0066</v>
      </c>
      <c r="R792" s="238">
        <f>Q792*H792</f>
        <v>0.76251780000000002</v>
      </c>
      <c r="S792" s="238">
        <v>0</v>
      </c>
      <c r="T792" s="239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0" t="s">
        <v>369</v>
      </c>
      <c r="AT792" s="240" t="s">
        <v>363</v>
      </c>
      <c r="AU792" s="240" t="s">
        <v>86</v>
      </c>
      <c r="AY792" s="18" t="s">
        <v>181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8" t="s">
        <v>84</v>
      </c>
      <c r="BK792" s="241">
        <f>ROUND(I792*H792,2)</f>
        <v>0</v>
      </c>
      <c r="BL792" s="18" t="s">
        <v>278</v>
      </c>
      <c r="BM792" s="240" t="s">
        <v>2344</v>
      </c>
    </row>
    <row r="793" s="14" customFormat="1">
      <c r="A793" s="14"/>
      <c r="B793" s="254"/>
      <c r="C793" s="255"/>
      <c r="D793" s="244" t="s">
        <v>189</v>
      </c>
      <c r="E793" s="256" t="s">
        <v>1</v>
      </c>
      <c r="F793" s="257" t="s">
        <v>647</v>
      </c>
      <c r="G793" s="255"/>
      <c r="H793" s="256" t="s">
        <v>1</v>
      </c>
      <c r="I793" s="258"/>
      <c r="J793" s="255"/>
      <c r="K793" s="255"/>
      <c r="L793" s="259"/>
      <c r="M793" s="260"/>
      <c r="N793" s="261"/>
      <c r="O793" s="261"/>
      <c r="P793" s="261"/>
      <c r="Q793" s="261"/>
      <c r="R793" s="261"/>
      <c r="S793" s="261"/>
      <c r="T793" s="26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3" t="s">
        <v>189</v>
      </c>
      <c r="AU793" s="263" t="s">
        <v>86</v>
      </c>
      <c r="AV793" s="14" t="s">
        <v>84</v>
      </c>
      <c r="AW793" s="14" t="s">
        <v>33</v>
      </c>
      <c r="AX793" s="14" t="s">
        <v>78</v>
      </c>
      <c r="AY793" s="263" t="s">
        <v>181</v>
      </c>
    </row>
    <row r="794" s="13" customFormat="1">
      <c r="A794" s="13"/>
      <c r="B794" s="242"/>
      <c r="C794" s="243"/>
      <c r="D794" s="244" t="s">
        <v>189</v>
      </c>
      <c r="E794" s="245" t="s">
        <v>1</v>
      </c>
      <c r="F794" s="246" t="s">
        <v>2335</v>
      </c>
      <c r="G794" s="243"/>
      <c r="H794" s="247">
        <v>33.253999999999998</v>
      </c>
      <c r="I794" s="248"/>
      <c r="J794" s="243"/>
      <c r="K794" s="243"/>
      <c r="L794" s="249"/>
      <c r="M794" s="250"/>
      <c r="N794" s="251"/>
      <c r="O794" s="251"/>
      <c r="P794" s="251"/>
      <c r="Q794" s="251"/>
      <c r="R794" s="251"/>
      <c r="S794" s="251"/>
      <c r="T794" s="25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3" t="s">
        <v>189</v>
      </c>
      <c r="AU794" s="253" t="s">
        <v>86</v>
      </c>
      <c r="AV794" s="13" t="s">
        <v>86</v>
      </c>
      <c r="AW794" s="13" t="s">
        <v>33</v>
      </c>
      <c r="AX794" s="13" t="s">
        <v>78</v>
      </c>
      <c r="AY794" s="253" t="s">
        <v>181</v>
      </c>
    </row>
    <row r="795" s="13" customFormat="1">
      <c r="A795" s="13"/>
      <c r="B795" s="242"/>
      <c r="C795" s="243"/>
      <c r="D795" s="244" t="s">
        <v>189</v>
      </c>
      <c r="E795" s="245" t="s">
        <v>1</v>
      </c>
      <c r="F795" s="246" t="s">
        <v>2336</v>
      </c>
      <c r="G795" s="243"/>
      <c r="H795" s="247">
        <v>13.377000000000001</v>
      </c>
      <c r="I795" s="248"/>
      <c r="J795" s="243"/>
      <c r="K795" s="243"/>
      <c r="L795" s="249"/>
      <c r="M795" s="250"/>
      <c r="N795" s="251"/>
      <c r="O795" s="251"/>
      <c r="P795" s="251"/>
      <c r="Q795" s="251"/>
      <c r="R795" s="251"/>
      <c r="S795" s="251"/>
      <c r="T795" s="25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3" t="s">
        <v>189</v>
      </c>
      <c r="AU795" s="253" t="s">
        <v>86</v>
      </c>
      <c r="AV795" s="13" t="s">
        <v>86</v>
      </c>
      <c r="AW795" s="13" t="s">
        <v>33</v>
      </c>
      <c r="AX795" s="13" t="s">
        <v>78</v>
      </c>
      <c r="AY795" s="253" t="s">
        <v>181</v>
      </c>
    </row>
    <row r="796" s="13" customFormat="1">
      <c r="A796" s="13"/>
      <c r="B796" s="242"/>
      <c r="C796" s="243"/>
      <c r="D796" s="244" t="s">
        <v>189</v>
      </c>
      <c r="E796" s="245" t="s">
        <v>1</v>
      </c>
      <c r="F796" s="246" t="s">
        <v>2337</v>
      </c>
      <c r="G796" s="243"/>
      <c r="H796" s="247">
        <v>13.377000000000001</v>
      </c>
      <c r="I796" s="248"/>
      <c r="J796" s="243"/>
      <c r="K796" s="243"/>
      <c r="L796" s="249"/>
      <c r="M796" s="250"/>
      <c r="N796" s="251"/>
      <c r="O796" s="251"/>
      <c r="P796" s="251"/>
      <c r="Q796" s="251"/>
      <c r="R796" s="251"/>
      <c r="S796" s="251"/>
      <c r="T796" s="25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3" t="s">
        <v>189</v>
      </c>
      <c r="AU796" s="253" t="s">
        <v>86</v>
      </c>
      <c r="AV796" s="13" t="s">
        <v>86</v>
      </c>
      <c r="AW796" s="13" t="s">
        <v>33</v>
      </c>
      <c r="AX796" s="13" t="s">
        <v>78</v>
      </c>
      <c r="AY796" s="253" t="s">
        <v>181</v>
      </c>
    </row>
    <row r="797" s="13" customFormat="1">
      <c r="A797" s="13"/>
      <c r="B797" s="242"/>
      <c r="C797" s="243"/>
      <c r="D797" s="244" t="s">
        <v>189</v>
      </c>
      <c r="E797" s="245" t="s">
        <v>1</v>
      </c>
      <c r="F797" s="246" t="s">
        <v>2338</v>
      </c>
      <c r="G797" s="243"/>
      <c r="H797" s="247">
        <v>14.406000000000001</v>
      </c>
      <c r="I797" s="248"/>
      <c r="J797" s="243"/>
      <c r="K797" s="243"/>
      <c r="L797" s="249"/>
      <c r="M797" s="250"/>
      <c r="N797" s="251"/>
      <c r="O797" s="251"/>
      <c r="P797" s="251"/>
      <c r="Q797" s="251"/>
      <c r="R797" s="251"/>
      <c r="S797" s="251"/>
      <c r="T797" s="25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3" t="s">
        <v>189</v>
      </c>
      <c r="AU797" s="253" t="s">
        <v>86</v>
      </c>
      <c r="AV797" s="13" t="s">
        <v>86</v>
      </c>
      <c r="AW797" s="13" t="s">
        <v>33</v>
      </c>
      <c r="AX797" s="13" t="s">
        <v>78</v>
      </c>
      <c r="AY797" s="253" t="s">
        <v>181</v>
      </c>
    </row>
    <row r="798" s="14" customFormat="1">
      <c r="A798" s="14"/>
      <c r="B798" s="254"/>
      <c r="C798" s="255"/>
      <c r="D798" s="244" t="s">
        <v>189</v>
      </c>
      <c r="E798" s="256" t="s">
        <v>1</v>
      </c>
      <c r="F798" s="257" t="s">
        <v>652</v>
      </c>
      <c r="G798" s="255"/>
      <c r="H798" s="256" t="s">
        <v>1</v>
      </c>
      <c r="I798" s="258"/>
      <c r="J798" s="255"/>
      <c r="K798" s="255"/>
      <c r="L798" s="259"/>
      <c r="M798" s="260"/>
      <c r="N798" s="261"/>
      <c r="O798" s="261"/>
      <c r="P798" s="261"/>
      <c r="Q798" s="261"/>
      <c r="R798" s="261"/>
      <c r="S798" s="261"/>
      <c r="T798" s="26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3" t="s">
        <v>189</v>
      </c>
      <c r="AU798" s="263" t="s">
        <v>86</v>
      </c>
      <c r="AV798" s="14" t="s">
        <v>84</v>
      </c>
      <c r="AW798" s="14" t="s">
        <v>33</v>
      </c>
      <c r="AX798" s="14" t="s">
        <v>78</v>
      </c>
      <c r="AY798" s="263" t="s">
        <v>181</v>
      </c>
    </row>
    <row r="799" s="13" customFormat="1">
      <c r="A799" s="13"/>
      <c r="B799" s="242"/>
      <c r="C799" s="243"/>
      <c r="D799" s="244" t="s">
        <v>189</v>
      </c>
      <c r="E799" s="245" t="s">
        <v>1</v>
      </c>
      <c r="F799" s="246" t="s">
        <v>2339</v>
      </c>
      <c r="G799" s="243"/>
      <c r="H799" s="247">
        <v>23.93</v>
      </c>
      <c r="I799" s="248"/>
      <c r="J799" s="243"/>
      <c r="K799" s="243"/>
      <c r="L799" s="249"/>
      <c r="M799" s="250"/>
      <c r="N799" s="251"/>
      <c r="O799" s="251"/>
      <c r="P799" s="251"/>
      <c r="Q799" s="251"/>
      <c r="R799" s="251"/>
      <c r="S799" s="251"/>
      <c r="T799" s="25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3" t="s">
        <v>189</v>
      </c>
      <c r="AU799" s="253" t="s">
        <v>86</v>
      </c>
      <c r="AV799" s="13" t="s">
        <v>86</v>
      </c>
      <c r="AW799" s="13" t="s">
        <v>33</v>
      </c>
      <c r="AX799" s="13" t="s">
        <v>78</v>
      </c>
      <c r="AY799" s="253" t="s">
        <v>181</v>
      </c>
    </row>
    <row r="800" s="13" customFormat="1">
      <c r="A800" s="13"/>
      <c r="B800" s="242"/>
      <c r="C800" s="243"/>
      <c r="D800" s="244" t="s">
        <v>189</v>
      </c>
      <c r="E800" s="245" t="s">
        <v>1</v>
      </c>
      <c r="F800" s="246" t="s">
        <v>2340</v>
      </c>
      <c r="G800" s="243"/>
      <c r="H800" s="247">
        <v>3.3500000000000001</v>
      </c>
      <c r="I800" s="248"/>
      <c r="J800" s="243"/>
      <c r="K800" s="243"/>
      <c r="L800" s="249"/>
      <c r="M800" s="250"/>
      <c r="N800" s="251"/>
      <c r="O800" s="251"/>
      <c r="P800" s="251"/>
      <c r="Q800" s="251"/>
      <c r="R800" s="251"/>
      <c r="S800" s="251"/>
      <c r="T800" s="25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3" t="s">
        <v>189</v>
      </c>
      <c r="AU800" s="253" t="s">
        <v>86</v>
      </c>
      <c r="AV800" s="13" t="s">
        <v>86</v>
      </c>
      <c r="AW800" s="13" t="s">
        <v>33</v>
      </c>
      <c r="AX800" s="13" t="s">
        <v>78</v>
      </c>
      <c r="AY800" s="253" t="s">
        <v>181</v>
      </c>
    </row>
    <row r="801" s="14" customFormat="1">
      <c r="A801" s="14"/>
      <c r="B801" s="254"/>
      <c r="C801" s="255"/>
      <c r="D801" s="244" t="s">
        <v>189</v>
      </c>
      <c r="E801" s="256" t="s">
        <v>1</v>
      </c>
      <c r="F801" s="257" t="s">
        <v>656</v>
      </c>
      <c r="G801" s="255"/>
      <c r="H801" s="256" t="s">
        <v>1</v>
      </c>
      <c r="I801" s="258"/>
      <c r="J801" s="255"/>
      <c r="K801" s="255"/>
      <c r="L801" s="259"/>
      <c r="M801" s="260"/>
      <c r="N801" s="261"/>
      <c r="O801" s="261"/>
      <c r="P801" s="261"/>
      <c r="Q801" s="261"/>
      <c r="R801" s="261"/>
      <c r="S801" s="261"/>
      <c r="T801" s="26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3" t="s">
        <v>189</v>
      </c>
      <c r="AU801" s="263" t="s">
        <v>86</v>
      </c>
      <c r="AV801" s="14" t="s">
        <v>84</v>
      </c>
      <c r="AW801" s="14" t="s">
        <v>33</v>
      </c>
      <c r="AX801" s="14" t="s">
        <v>78</v>
      </c>
      <c r="AY801" s="263" t="s">
        <v>181</v>
      </c>
    </row>
    <row r="802" s="13" customFormat="1">
      <c r="A802" s="13"/>
      <c r="B802" s="242"/>
      <c r="C802" s="243"/>
      <c r="D802" s="244" t="s">
        <v>189</v>
      </c>
      <c r="E802" s="245" t="s">
        <v>1</v>
      </c>
      <c r="F802" s="246" t="s">
        <v>2341</v>
      </c>
      <c r="G802" s="243"/>
      <c r="H802" s="247">
        <v>5.859</v>
      </c>
      <c r="I802" s="248"/>
      <c r="J802" s="243"/>
      <c r="K802" s="243"/>
      <c r="L802" s="249"/>
      <c r="M802" s="250"/>
      <c r="N802" s="251"/>
      <c r="O802" s="251"/>
      <c r="P802" s="251"/>
      <c r="Q802" s="251"/>
      <c r="R802" s="251"/>
      <c r="S802" s="251"/>
      <c r="T802" s="25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3" t="s">
        <v>189</v>
      </c>
      <c r="AU802" s="253" t="s">
        <v>86</v>
      </c>
      <c r="AV802" s="13" t="s">
        <v>86</v>
      </c>
      <c r="AW802" s="13" t="s">
        <v>33</v>
      </c>
      <c r="AX802" s="13" t="s">
        <v>78</v>
      </c>
      <c r="AY802" s="253" t="s">
        <v>181</v>
      </c>
    </row>
    <row r="803" s="13" customFormat="1">
      <c r="A803" s="13"/>
      <c r="B803" s="242"/>
      <c r="C803" s="243"/>
      <c r="D803" s="244" t="s">
        <v>189</v>
      </c>
      <c r="E803" s="245" t="s">
        <v>1</v>
      </c>
      <c r="F803" s="246" t="s">
        <v>2342</v>
      </c>
      <c r="G803" s="243"/>
      <c r="H803" s="247">
        <v>7.9800000000000004</v>
      </c>
      <c r="I803" s="248"/>
      <c r="J803" s="243"/>
      <c r="K803" s="243"/>
      <c r="L803" s="249"/>
      <c r="M803" s="250"/>
      <c r="N803" s="251"/>
      <c r="O803" s="251"/>
      <c r="P803" s="251"/>
      <c r="Q803" s="251"/>
      <c r="R803" s="251"/>
      <c r="S803" s="251"/>
      <c r="T803" s="25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3" t="s">
        <v>189</v>
      </c>
      <c r="AU803" s="253" t="s">
        <v>86</v>
      </c>
      <c r="AV803" s="13" t="s">
        <v>86</v>
      </c>
      <c r="AW803" s="13" t="s">
        <v>33</v>
      </c>
      <c r="AX803" s="13" t="s">
        <v>78</v>
      </c>
      <c r="AY803" s="253" t="s">
        <v>181</v>
      </c>
    </row>
    <row r="804" s="15" customFormat="1">
      <c r="A804" s="15"/>
      <c r="B804" s="264"/>
      <c r="C804" s="265"/>
      <c r="D804" s="244" t="s">
        <v>189</v>
      </c>
      <c r="E804" s="266" t="s">
        <v>1</v>
      </c>
      <c r="F804" s="267" t="s">
        <v>206</v>
      </c>
      <c r="G804" s="265"/>
      <c r="H804" s="268">
        <v>115.533</v>
      </c>
      <c r="I804" s="269"/>
      <c r="J804" s="265"/>
      <c r="K804" s="265"/>
      <c r="L804" s="270"/>
      <c r="M804" s="271"/>
      <c r="N804" s="272"/>
      <c r="O804" s="272"/>
      <c r="P804" s="272"/>
      <c r="Q804" s="272"/>
      <c r="R804" s="272"/>
      <c r="S804" s="272"/>
      <c r="T804" s="273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74" t="s">
        <v>189</v>
      </c>
      <c r="AU804" s="274" t="s">
        <v>86</v>
      </c>
      <c r="AV804" s="15" t="s">
        <v>187</v>
      </c>
      <c r="AW804" s="15" t="s">
        <v>33</v>
      </c>
      <c r="AX804" s="15" t="s">
        <v>84</v>
      </c>
      <c r="AY804" s="274" t="s">
        <v>181</v>
      </c>
    </row>
    <row r="805" s="2" customFormat="1" ht="16.5" customHeight="1">
      <c r="A805" s="39"/>
      <c r="B805" s="40"/>
      <c r="C805" s="228" t="s">
        <v>973</v>
      </c>
      <c r="D805" s="228" t="s">
        <v>183</v>
      </c>
      <c r="E805" s="229" t="s">
        <v>934</v>
      </c>
      <c r="F805" s="230" t="s">
        <v>935</v>
      </c>
      <c r="G805" s="231" t="s">
        <v>186</v>
      </c>
      <c r="H805" s="232">
        <v>89.650999999999996</v>
      </c>
      <c r="I805" s="233"/>
      <c r="J805" s="234">
        <f>ROUND(I805*H805,2)</f>
        <v>0</v>
      </c>
      <c r="K805" s="235"/>
      <c r="L805" s="45"/>
      <c r="M805" s="236" t="s">
        <v>1</v>
      </c>
      <c r="N805" s="237" t="s">
        <v>43</v>
      </c>
      <c r="O805" s="92"/>
      <c r="P805" s="238">
        <f>O805*H805</f>
        <v>0</v>
      </c>
      <c r="Q805" s="238">
        <v>0.0060000000000000001</v>
      </c>
      <c r="R805" s="238">
        <f>Q805*H805</f>
        <v>0.537906</v>
      </c>
      <c r="S805" s="238">
        <v>0</v>
      </c>
      <c r="T805" s="23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0" t="s">
        <v>278</v>
      </c>
      <c r="AT805" s="240" t="s">
        <v>183</v>
      </c>
      <c r="AU805" s="240" t="s">
        <v>86</v>
      </c>
      <c r="AY805" s="18" t="s">
        <v>181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84</v>
      </c>
      <c r="BK805" s="241">
        <f>ROUND(I805*H805,2)</f>
        <v>0</v>
      </c>
      <c r="BL805" s="18" t="s">
        <v>278</v>
      </c>
      <c r="BM805" s="240" t="s">
        <v>2345</v>
      </c>
    </row>
    <row r="806" s="14" customFormat="1">
      <c r="A806" s="14"/>
      <c r="B806" s="254"/>
      <c r="C806" s="255"/>
      <c r="D806" s="244" t="s">
        <v>189</v>
      </c>
      <c r="E806" s="256" t="s">
        <v>1</v>
      </c>
      <c r="F806" s="257" t="s">
        <v>937</v>
      </c>
      <c r="G806" s="255"/>
      <c r="H806" s="256" t="s">
        <v>1</v>
      </c>
      <c r="I806" s="258"/>
      <c r="J806" s="255"/>
      <c r="K806" s="255"/>
      <c r="L806" s="259"/>
      <c r="M806" s="260"/>
      <c r="N806" s="261"/>
      <c r="O806" s="261"/>
      <c r="P806" s="261"/>
      <c r="Q806" s="261"/>
      <c r="R806" s="261"/>
      <c r="S806" s="261"/>
      <c r="T806" s="26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3" t="s">
        <v>189</v>
      </c>
      <c r="AU806" s="263" t="s">
        <v>86</v>
      </c>
      <c r="AV806" s="14" t="s">
        <v>84</v>
      </c>
      <c r="AW806" s="14" t="s">
        <v>33</v>
      </c>
      <c r="AX806" s="14" t="s">
        <v>78</v>
      </c>
      <c r="AY806" s="263" t="s">
        <v>181</v>
      </c>
    </row>
    <row r="807" s="13" customFormat="1">
      <c r="A807" s="13"/>
      <c r="B807" s="242"/>
      <c r="C807" s="243"/>
      <c r="D807" s="244" t="s">
        <v>189</v>
      </c>
      <c r="E807" s="245" t="s">
        <v>1</v>
      </c>
      <c r="F807" s="246" t="s">
        <v>2346</v>
      </c>
      <c r="G807" s="243"/>
      <c r="H807" s="247">
        <v>88.739999999999995</v>
      </c>
      <c r="I807" s="248"/>
      <c r="J807" s="243"/>
      <c r="K807" s="243"/>
      <c r="L807" s="249"/>
      <c r="M807" s="250"/>
      <c r="N807" s="251"/>
      <c r="O807" s="251"/>
      <c r="P807" s="251"/>
      <c r="Q807" s="251"/>
      <c r="R807" s="251"/>
      <c r="S807" s="251"/>
      <c r="T807" s="252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3" t="s">
        <v>189</v>
      </c>
      <c r="AU807" s="253" t="s">
        <v>86</v>
      </c>
      <c r="AV807" s="13" t="s">
        <v>86</v>
      </c>
      <c r="AW807" s="13" t="s">
        <v>33</v>
      </c>
      <c r="AX807" s="13" t="s">
        <v>78</v>
      </c>
      <c r="AY807" s="253" t="s">
        <v>181</v>
      </c>
    </row>
    <row r="808" s="14" customFormat="1">
      <c r="A808" s="14"/>
      <c r="B808" s="254"/>
      <c r="C808" s="255"/>
      <c r="D808" s="244" t="s">
        <v>189</v>
      </c>
      <c r="E808" s="256" t="s">
        <v>1</v>
      </c>
      <c r="F808" s="257" t="s">
        <v>547</v>
      </c>
      <c r="G808" s="255"/>
      <c r="H808" s="256" t="s">
        <v>1</v>
      </c>
      <c r="I808" s="258"/>
      <c r="J808" s="255"/>
      <c r="K808" s="255"/>
      <c r="L808" s="259"/>
      <c r="M808" s="260"/>
      <c r="N808" s="261"/>
      <c r="O808" s="261"/>
      <c r="P808" s="261"/>
      <c r="Q808" s="261"/>
      <c r="R808" s="261"/>
      <c r="S808" s="261"/>
      <c r="T808" s="26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3" t="s">
        <v>189</v>
      </c>
      <c r="AU808" s="263" t="s">
        <v>86</v>
      </c>
      <c r="AV808" s="14" t="s">
        <v>84</v>
      </c>
      <c r="AW808" s="14" t="s">
        <v>33</v>
      </c>
      <c r="AX808" s="14" t="s">
        <v>78</v>
      </c>
      <c r="AY808" s="263" t="s">
        <v>181</v>
      </c>
    </row>
    <row r="809" s="13" customFormat="1">
      <c r="A809" s="13"/>
      <c r="B809" s="242"/>
      <c r="C809" s="243"/>
      <c r="D809" s="244" t="s">
        <v>189</v>
      </c>
      <c r="E809" s="245" t="s">
        <v>1</v>
      </c>
      <c r="F809" s="246" t="s">
        <v>2347</v>
      </c>
      <c r="G809" s="243"/>
      <c r="H809" s="247">
        <v>0.91100000000000003</v>
      </c>
      <c r="I809" s="248"/>
      <c r="J809" s="243"/>
      <c r="K809" s="243"/>
      <c r="L809" s="249"/>
      <c r="M809" s="250"/>
      <c r="N809" s="251"/>
      <c r="O809" s="251"/>
      <c r="P809" s="251"/>
      <c r="Q809" s="251"/>
      <c r="R809" s="251"/>
      <c r="S809" s="251"/>
      <c r="T809" s="25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3" t="s">
        <v>189</v>
      </c>
      <c r="AU809" s="253" t="s">
        <v>86</v>
      </c>
      <c r="AV809" s="13" t="s">
        <v>86</v>
      </c>
      <c r="AW809" s="13" t="s">
        <v>33</v>
      </c>
      <c r="AX809" s="13" t="s">
        <v>78</v>
      </c>
      <c r="AY809" s="253" t="s">
        <v>181</v>
      </c>
    </row>
    <row r="810" s="15" customFormat="1">
      <c r="A810" s="15"/>
      <c r="B810" s="264"/>
      <c r="C810" s="265"/>
      <c r="D810" s="244" t="s">
        <v>189</v>
      </c>
      <c r="E810" s="266" t="s">
        <v>1</v>
      </c>
      <c r="F810" s="267" t="s">
        <v>206</v>
      </c>
      <c r="G810" s="265"/>
      <c r="H810" s="268">
        <v>89.650999999999996</v>
      </c>
      <c r="I810" s="269"/>
      <c r="J810" s="265"/>
      <c r="K810" s="265"/>
      <c r="L810" s="270"/>
      <c r="M810" s="271"/>
      <c r="N810" s="272"/>
      <c r="O810" s="272"/>
      <c r="P810" s="272"/>
      <c r="Q810" s="272"/>
      <c r="R810" s="272"/>
      <c r="S810" s="272"/>
      <c r="T810" s="273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4" t="s">
        <v>189</v>
      </c>
      <c r="AU810" s="274" t="s">
        <v>86</v>
      </c>
      <c r="AV810" s="15" t="s">
        <v>187</v>
      </c>
      <c r="AW810" s="15" t="s">
        <v>33</v>
      </c>
      <c r="AX810" s="15" t="s">
        <v>84</v>
      </c>
      <c r="AY810" s="274" t="s">
        <v>181</v>
      </c>
    </row>
    <row r="811" s="2" customFormat="1" ht="16.5" customHeight="1">
      <c r="A811" s="39"/>
      <c r="B811" s="40"/>
      <c r="C811" s="275" t="s">
        <v>979</v>
      </c>
      <c r="D811" s="275" t="s">
        <v>363</v>
      </c>
      <c r="E811" s="276" t="s">
        <v>941</v>
      </c>
      <c r="F811" s="277" t="s">
        <v>942</v>
      </c>
      <c r="G811" s="278" t="s">
        <v>186</v>
      </c>
      <c r="H811" s="279">
        <v>46.588999999999999</v>
      </c>
      <c r="I811" s="280"/>
      <c r="J811" s="281">
        <f>ROUND(I811*H811,2)</f>
        <v>0</v>
      </c>
      <c r="K811" s="282"/>
      <c r="L811" s="283"/>
      <c r="M811" s="284" t="s">
        <v>1</v>
      </c>
      <c r="N811" s="285" t="s">
        <v>43</v>
      </c>
      <c r="O811" s="92"/>
      <c r="P811" s="238">
        <f>O811*H811</f>
        <v>0</v>
      </c>
      <c r="Q811" s="238">
        <v>0.0070000000000000001</v>
      </c>
      <c r="R811" s="238">
        <f>Q811*H811</f>
        <v>0.326123</v>
      </c>
      <c r="S811" s="238">
        <v>0</v>
      </c>
      <c r="T811" s="239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0" t="s">
        <v>369</v>
      </c>
      <c r="AT811" s="240" t="s">
        <v>363</v>
      </c>
      <c r="AU811" s="240" t="s">
        <v>86</v>
      </c>
      <c r="AY811" s="18" t="s">
        <v>181</v>
      </c>
      <c r="BE811" s="241">
        <f>IF(N811="základní",J811,0)</f>
        <v>0</v>
      </c>
      <c r="BF811" s="241">
        <f>IF(N811="snížená",J811,0)</f>
        <v>0</v>
      </c>
      <c r="BG811" s="241">
        <f>IF(N811="zákl. přenesená",J811,0)</f>
        <v>0</v>
      </c>
      <c r="BH811" s="241">
        <f>IF(N811="sníž. přenesená",J811,0)</f>
        <v>0</v>
      </c>
      <c r="BI811" s="241">
        <f>IF(N811="nulová",J811,0)</f>
        <v>0</v>
      </c>
      <c r="BJ811" s="18" t="s">
        <v>84</v>
      </c>
      <c r="BK811" s="241">
        <f>ROUND(I811*H811,2)</f>
        <v>0</v>
      </c>
      <c r="BL811" s="18" t="s">
        <v>278</v>
      </c>
      <c r="BM811" s="240" t="s">
        <v>2348</v>
      </c>
    </row>
    <row r="812" s="14" customFormat="1">
      <c r="A812" s="14"/>
      <c r="B812" s="254"/>
      <c r="C812" s="255"/>
      <c r="D812" s="244" t="s">
        <v>189</v>
      </c>
      <c r="E812" s="256" t="s">
        <v>1</v>
      </c>
      <c r="F812" s="257" t="s">
        <v>2349</v>
      </c>
      <c r="G812" s="255"/>
      <c r="H812" s="256" t="s">
        <v>1</v>
      </c>
      <c r="I812" s="258"/>
      <c r="J812" s="255"/>
      <c r="K812" s="255"/>
      <c r="L812" s="259"/>
      <c r="M812" s="260"/>
      <c r="N812" s="261"/>
      <c r="O812" s="261"/>
      <c r="P812" s="261"/>
      <c r="Q812" s="261"/>
      <c r="R812" s="261"/>
      <c r="S812" s="261"/>
      <c r="T812" s="26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3" t="s">
        <v>189</v>
      </c>
      <c r="AU812" s="263" t="s">
        <v>86</v>
      </c>
      <c r="AV812" s="14" t="s">
        <v>84</v>
      </c>
      <c r="AW812" s="14" t="s">
        <v>33</v>
      </c>
      <c r="AX812" s="14" t="s">
        <v>78</v>
      </c>
      <c r="AY812" s="263" t="s">
        <v>181</v>
      </c>
    </row>
    <row r="813" s="13" customFormat="1">
      <c r="A813" s="13"/>
      <c r="B813" s="242"/>
      <c r="C813" s="243"/>
      <c r="D813" s="244" t="s">
        <v>189</v>
      </c>
      <c r="E813" s="245" t="s">
        <v>1</v>
      </c>
      <c r="F813" s="246" t="s">
        <v>2350</v>
      </c>
      <c r="G813" s="243"/>
      <c r="H813" s="247">
        <v>46.588999999999999</v>
      </c>
      <c r="I813" s="248"/>
      <c r="J813" s="243"/>
      <c r="K813" s="243"/>
      <c r="L813" s="249"/>
      <c r="M813" s="250"/>
      <c r="N813" s="251"/>
      <c r="O813" s="251"/>
      <c r="P813" s="251"/>
      <c r="Q813" s="251"/>
      <c r="R813" s="251"/>
      <c r="S813" s="251"/>
      <c r="T813" s="25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3" t="s">
        <v>189</v>
      </c>
      <c r="AU813" s="253" t="s">
        <v>86</v>
      </c>
      <c r="AV813" s="13" t="s">
        <v>86</v>
      </c>
      <c r="AW813" s="13" t="s">
        <v>33</v>
      </c>
      <c r="AX813" s="13" t="s">
        <v>84</v>
      </c>
      <c r="AY813" s="253" t="s">
        <v>181</v>
      </c>
    </row>
    <row r="814" s="2" customFormat="1" ht="16.5" customHeight="1">
      <c r="A814" s="39"/>
      <c r="B814" s="40"/>
      <c r="C814" s="275" t="s">
        <v>984</v>
      </c>
      <c r="D814" s="275" t="s">
        <v>363</v>
      </c>
      <c r="E814" s="276" t="s">
        <v>947</v>
      </c>
      <c r="F814" s="277" t="s">
        <v>948</v>
      </c>
      <c r="G814" s="278" t="s">
        <v>186</v>
      </c>
      <c r="H814" s="279">
        <v>46.588999999999999</v>
      </c>
      <c r="I814" s="280"/>
      <c r="J814" s="281">
        <f>ROUND(I814*H814,2)</f>
        <v>0</v>
      </c>
      <c r="K814" s="282"/>
      <c r="L814" s="283"/>
      <c r="M814" s="284" t="s">
        <v>1</v>
      </c>
      <c r="N814" s="285" t="s">
        <v>43</v>
      </c>
      <c r="O814" s="92"/>
      <c r="P814" s="238">
        <f>O814*H814</f>
        <v>0</v>
      </c>
      <c r="Q814" s="238">
        <v>0.0020999999999999999</v>
      </c>
      <c r="R814" s="238">
        <f>Q814*H814</f>
        <v>0.097836899999999991</v>
      </c>
      <c r="S814" s="238">
        <v>0</v>
      </c>
      <c r="T814" s="239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0" t="s">
        <v>369</v>
      </c>
      <c r="AT814" s="240" t="s">
        <v>363</v>
      </c>
      <c r="AU814" s="240" t="s">
        <v>86</v>
      </c>
      <c r="AY814" s="18" t="s">
        <v>181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8" t="s">
        <v>84</v>
      </c>
      <c r="BK814" s="241">
        <f>ROUND(I814*H814,2)</f>
        <v>0</v>
      </c>
      <c r="BL814" s="18" t="s">
        <v>278</v>
      </c>
      <c r="BM814" s="240" t="s">
        <v>2351</v>
      </c>
    </row>
    <row r="815" s="14" customFormat="1">
      <c r="A815" s="14"/>
      <c r="B815" s="254"/>
      <c r="C815" s="255"/>
      <c r="D815" s="244" t="s">
        <v>189</v>
      </c>
      <c r="E815" s="256" t="s">
        <v>1</v>
      </c>
      <c r="F815" s="257" t="s">
        <v>2349</v>
      </c>
      <c r="G815" s="255"/>
      <c r="H815" s="256" t="s">
        <v>1</v>
      </c>
      <c r="I815" s="258"/>
      <c r="J815" s="255"/>
      <c r="K815" s="255"/>
      <c r="L815" s="259"/>
      <c r="M815" s="260"/>
      <c r="N815" s="261"/>
      <c r="O815" s="261"/>
      <c r="P815" s="261"/>
      <c r="Q815" s="261"/>
      <c r="R815" s="261"/>
      <c r="S815" s="261"/>
      <c r="T815" s="26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3" t="s">
        <v>189</v>
      </c>
      <c r="AU815" s="263" t="s">
        <v>86</v>
      </c>
      <c r="AV815" s="14" t="s">
        <v>84</v>
      </c>
      <c r="AW815" s="14" t="s">
        <v>33</v>
      </c>
      <c r="AX815" s="14" t="s">
        <v>78</v>
      </c>
      <c r="AY815" s="263" t="s">
        <v>181</v>
      </c>
    </row>
    <row r="816" s="13" customFormat="1">
      <c r="A816" s="13"/>
      <c r="B816" s="242"/>
      <c r="C816" s="243"/>
      <c r="D816" s="244" t="s">
        <v>189</v>
      </c>
      <c r="E816" s="245" t="s">
        <v>1</v>
      </c>
      <c r="F816" s="246" t="s">
        <v>2350</v>
      </c>
      <c r="G816" s="243"/>
      <c r="H816" s="247">
        <v>46.588999999999999</v>
      </c>
      <c r="I816" s="248"/>
      <c r="J816" s="243"/>
      <c r="K816" s="243"/>
      <c r="L816" s="249"/>
      <c r="M816" s="250"/>
      <c r="N816" s="251"/>
      <c r="O816" s="251"/>
      <c r="P816" s="251"/>
      <c r="Q816" s="251"/>
      <c r="R816" s="251"/>
      <c r="S816" s="251"/>
      <c r="T816" s="25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3" t="s">
        <v>189</v>
      </c>
      <c r="AU816" s="253" t="s">
        <v>86</v>
      </c>
      <c r="AV816" s="13" t="s">
        <v>86</v>
      </c>
      <c r="AW816" s="13" t="s">
        <v>33</v>
      </c>
      <c r="AX816" s="13" t="s">
        <v>84</v>
      </c>
      <c r="AY816" s="253" t="s">
        <v>181</v>
      </c>
    </row>
    <row r="817" s="2" customFormat="1" ht="16.5" customHeight="1">
      <c r="A817" s="39"/>
      <c r="B817" s="40"/>
      <c r="C817" s="275" t="s">
        <v>990</v>
      </c>
      <c r="D817" s="275" t="s">
        <v>363</v>
      </c>
      <c r="E817" s="276" t="s">
        <v>951</v>
      </c>
      <c r="F817" s="277" t="s">
        <v>952</v>
      </c>
      <c r="G817" s="278" t="s">
        <v>186</v>
      </c>
      <c r="H817" s="279">
        <v>0.95599999999999996</v>
      </c>
      <c r="I817" s="280"/>
      <c r="J817" s="281">
        <f>ROUND(I817*H817,2)</f>
        <v>0</v>
      </c>
      <c r="K817" s="282"/>
      <c r="L817" s="283"/>
      <c r="M817" s="284" t="s">
        <v>1</v>
      </c>
      <c r="N817" s="285" t="s">
        <v>43</v>
      </c>
      <c r="O817" s="92"/>
      <c r="P817" s="238">
        <f>O817*H817</f>
        <v>0</v>
      </c>
      <c r="Q817" s="238">
        <v>0.0030000000000000001</v>
      </c>
      <c r="R817" s="238">
        <f>Q817*H817</f>
        <v>0.0028679999999999999</v>
      </c>
      <c r="S817" s="238">
        <v>0</v>
      </c>
      <c r="T817" s="239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0" t="s">
        <v>369</v>
      </c>
      <c r="AT817" s="240" t="s">
        <v>363</v>
      </c>
      <c r="AU817" s="240" t="s">
        <v>86</v>
      </c>
      <c r="AY817" s="18" t="s">
        <v>181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8" t="s">
        <v>84</v>
      </c>
      <c r="BK817" s="241">
        <f>ROUND(I817*H817,2)</f>
        <v>0</v>
      </c>
      <c r="BL817" s="18" t="s">
        <v>278</v>
      </c>
      <c r="BM817" s="240" t="s">
        <v>2352</v>
      </c>
    </row>
    <row r="818" s="14" customFormat="1">
      <c r="A818" s="14"/>
      <c r="B818" s="254"/>
      <c r="C818" s="255"/>
      <c r="D818" s="244" t="s">
        <v>189</v>
      </c>
      <c r="E818" s="256" t="s">
        <v>1</v>
      </c>
      <c r="F818" s="257" t="s">
        <v>547</v>
      </c>
      <c r="G818" s="255"/>
      <c r="H818" s="256" t="s">
        <v>1</v>
      </c>
      <c r="I818" s="258"/>
      <c r="J818" s="255"/>
      <c r="K818" s="255"/>
      <c r="L818" s="259"/>
      <c r="M818" s="260"/>
      <c r="N818" s="261"/>
      <c r="O818" s="261"/>
      <c r="P818" s="261"/>
      <c r="Q818" s="261"/>
      <c r="R818" s="261"/>
      <c r="S818" s="261"/>
      <c r="T818" s="26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3" t="s">
        <v>189</v>
      </c>
      <c r="AU818" s="263" t="s">
        <v>86</v>
      </c>
      <c r="AV818" s="14" t="s">
        <v>84</v>
      </c>
      <c r="AW818" s="14" t="s">
        <v>33</v>
      </c>
      <c r="AX818" s="14" t="s">
        <v>78</v>
      </c>
      <c r="AY818" s="263" t="s">
        <v>181</v>
      </c>
    </row>
    <row r="819" s="13" customFormat="1">
      <c r="A819" s="13"/>
      <c r="B819" s="242"/>
      <c r="C819" s="243"/>
      <c r="D819" s="244" t="s">
        <v>189</v>
      </c>
      <c r="E819" s="245" t="s">
        <v>1</v>
      </c>
      <c r="F819" s="246" t="s">
        <v>2353</v>
      </c>
      <c r="G819" s="243"/>
      <c r="H819" s="247">
        <v>0.95599999999999996</v>
      </c>
      <c r="I819" s="248"/>
      <c r="J819" s="243"/>
      <c r="K819" s="243"/>
      <c r="L819" s="249"/>
      <c r="M819" s="250"/>
      <c r="N819" s="251"/>
      <c r="O819" s="251"/>
      <c r="P819" s="251"/>
      <c r="Q819" s="251"/>
      <c r="R819" s="251"/>
      <c r="S819" s="251"/>
      <c r="T819" s="25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3" t="s">
        <v>189</v>
      </c>
      <c r="AU819" s="253" t="s">
        <v>86</v>
      </c>
      <c r="AV819" s="13" t="s">
        <v>86</v>
      </c>
      <c r="AW819" s="13" t="s">
        <v>33</v>
      </c>
      <c r="AX819" s="13" t="s">
        <v>84</v>
      </c>
      <c r="AY819" s="253" t="s">
        <v>181</v>
      </c>
    </row>
    <row r="820" s="2" customFormat="1" ht="24.15" customHeight="1">
      <c r="A820" s="39"/>
      <c r="B820" s="40"/>
      <c r="C820" s="228" t="s">
        <v>995</v>
      </c>
      <c r="D820" s="228" t="s">
        <v>183</v>
      </c>
      <c r="E820" s="229" t="s">
        <v>956</v>
      </c>
      <c r="F820" s="230" t="s">
        <v>957</v>
      </c>
      <c r="G820" s="231" t="s">
        <v>186</v>
      </c>
      <c r="H820" s="232">
        <v>25.577999999999999</v>
      </c>
      <c r="I820" s="233"/>
      <c r="J820" s="234">
        <f>ROUND(I820*H820,2)</f>
        <v>0</v>
      </c>
      <c r="K820" s="235"/>
      <c r="L820" s="45"/>
      <c r="M820" s="236" t="s">
        <v>1</v>
      </c>
      <c r="N820" s="237" t="s">
        <v>43</v>
      </c>
      <c r="O820" s="92"/>
      <c r="P820" s="238">
        <f>O820*H820</f>
        <v>0</v>
      </c>
      <c r="Q820" s="238">
        <v>0.0064200000000000004</v>
      </c>
      <c r="R820" s="238">
        <f>Q820*H820</f>
        <v>0.16421076000000001</v>
      </c>
      <c r="S820" s="238">
        <v>0</v>
      </c>
      <c r="T820" s="239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0" t="s">
        <v>278</v>
      </c>
      <c r="AT820" s="240" t="s">
        <v>183</v>
      </c>
      <c r="AU820" s="240" t="s">
        <v>86</v>
      </c>
      <c r="AY820" s="18" t="s">
        <v>181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8" t="s">
        <v>84</v>
      </c>
      <c r="BK820" s="241">
        <f>ROUND(I820*H820,2)</f>
        <v>0</v>
      </c>
      <c r="BL820" s="18" t="s">
        <v>278</v>
      </c>
      <c r="BM820" s="240" t="s">
        <v>2354</v>
      </c>
    </row>
    <row r="821" s="14" customFormat="1">
      <c r="A821" s="14"/>
      <c r="B821" s="254"/>
      <c r="C821" s="255"/>
      <c r="D821" s="244" t="s">
        <v>189</v>
      </c>
      <c r="E821" s="256" t="s">
        <v>1</v>
      </c>
      <c r="F821" s="257" t="s">
        <v>539</v>
      </c>
      <c r="G821" s="255"/>
      <c r="H821" s="256" t="s">
        <v>1</v>
      </c>
      <c r="I821" s="258"/>
      <c r="J821" s="255"/>
      <c r="K821" s="255"/>
      <c r="L821" s="259"/>
      <c r="M821" s="260"/>
      <c r="N821" s="261"/>
      <c r="O821" s="261"/>
      <c r="P821" s="261"/>
      <c r="Q821" s="261"/>
      <c r="R821" s="261"/>
      <c r="S821" s="261"/>
      <c r="T821" s="26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3" t="s">
        <v>189</v>
      </c>
      <c r="AU821" s="263" t="s">
        <v>86</v>
      </c>
      <c r="AV821" s="14" t="s">
        <v>84</v>
      </c>
      <c r="AW821" s="14" t="s">
        <v>33</v>
      </c>
      <c r="AX821" s="14" t="s">
        <v>78</v>
      </c>
      <c r="AY821" s="263" t="s">
        <v>181</v>
      </c>
    </row>
    <row r="822" s="13" customFormat="1">
      <c r="A822" s="13"/>
      <c r="B822" s="242"/>
      <c r="C822" s="243"/>
      <c r="D822" s="244" t="s">
        <v>189</v>
      </c>
      <c r="E822" s="245" t="s">
        <v>1</v>
      </c>
      <c r="F822" s="246" t="s">
        <v>2152</v>
      </c>
      <c r="G822" s="243"/>
      <c r="H822" s="247">
        <v>25.577999999999999</v>
      </c>
      <c r="I822" s="248"/>
      <c r="J822" s="243"/>
      <c r="K822" s="243"/>
      <c r="L822" s="249"/>
      <c r="M822" s="250"/>
      <c r="N822" s="251"/>
      <c r="O822" s="251"/>
      <c r="P822" s="251"/>
      <c r="Q822" s="251"/>
      <c r="R822" s="251"/>
      <c r="S822" s="251"/>
      <c r="T822" s="25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3" t="s">
        <v>189</v>
      </c>
      <c r="AU822" s="253" t="s">
        <v>86</v>
      </c>
      <c r="AV822" s="13" t="s">
        <v>86</v>
      </c>
      <c r="AW822" s="13" t="s">
        <v>33</v>
      </c>
      <c r="AX822" s="13" t="s">
        <v>84</v>
      </c>
      <c r="AY822" s="253" t="s">
        <v>181</v>
      </c>
    </row>
    <row r="823" s="2" customFormat="1" ht="16.5" customHeight="1">
      <c r="A823" s="39"/>
      <c r="B823" s="40"/>
      <c r="C823" s="275" t="s">
        <v>1000</v>
      </c>
      <c r="D823" s="275" t="s">
        <v>363</v>
      </c>
      <c r="E823" s="276" t="s">
        <v>941</v>
      </c>
      <c r="F823" s="277" t="s">
        <v>942</v>
      </c>
      <c r="G823" s="278" t="s">
        <v>186</v>
      </c>
      <c r="H823" s="279">
        <v>26.856999999999999</v>
      </c>
      <c r="I823" s="280"/>
      <c r="J823" s="281">
        <f>ROUND(I823*H823,2)</f>
        <v>0</v>
      </c>
      <c r="K823" s="282"/>
      <c r="L823" s="283"/>
      <c r="M823" s="284" t="s">
        <v>1</v>
      </c>
      <c r="N823" s="285" t="s">
        <v>43</v>
      </c>
      <c r="O823" s="92"/>
      <c r="P823" s="238">
        <f>O823*H823</f>
        <v>0</v>
      </c>
      <c r="Q823" s="238">
        <v>0.0070000000000000001</v>
      </c>
      <c r="R823" s="238">
        <f>Q823*H823</f>
        <v>0.187999</v>
      </c>
      <c r="S823" s="238">
        <v>0</v>
      </c>
      <c r="T823" s="239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0" t="s">
        <v>369</v>
      </c>
      <c r="AT823" s="240" t="s">
        <v>363</v>
      </c>
      <c r="AU823" s="240" t="s">
        <v>86</v>
      </c>
      <c r="AY823" s="18" t="s">
        <v>181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8" t="s">
        <v>84</v>
      </c>
      <c r="BK823" s="241">
        <f>ROUND(I823*H823,2)</f>
        <v>0</v>
      </c>
      <c r="BL823" s="18" t="s">
        <v>278</v>
      </c>
      <c r="BM823" s="240" t="s">
        <v>2355</v>
      </c>
    </row>
    <row r="824" s="14" customFormat="1">
      <c r="A824" s="14"/>
      <c r="B824" s="254"/>
      <c r="C824" s="255"/>
      <c r="D824" s="244" t="s">
        <v>189</v>
      </c>
      <c r="E824" s="256" t="s">
        <v>1</v>
      </c>
      <c r="F824" s="257" t="s">
        <v>539</v>
      </c>
      <c r="G824" s="255"/>
      <c r="H824" s="256" t="s">
        <v>1</v>
      </c>
      <c r="I824" s="258"/>
      <c r="J824" s="255"/>
      <c r="K824" s="255"/>
      <c r="L824" s="259"/>
      <c r="M824" s="260"/>
      <c r="N824" s="261"/>
      <c r="O824" s="261"/>
      <c r="P824" s="261"/>
      <c r="Q824" s="261"/>
      <c r="R824" s="261"/>
      <c r="S824" s="261"/>
      <c r="T824" s="26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3" t="s">
        <v>189</v>
      </c>
      <c r="AU824" s="263" t="s">
        <v>86</v>
      </c>
      <c r="AV824" s="14" t="s">
        <v>84</v>
      </c>
      <c r="AW824" s="14" t="s">
        <v>33</v>
      </c>
      <c r="AX824" s="14" t="s">
        <v>78</v>
      </c>
      <c r="AY824" s="263" t="s">
        <v>181</v>
      </c>
    </row>
    <row r="825" s="13" customFormat="1">
      <c r="A825" s="13"/>
      <c r="B825" s="242"/>
      <c r="C825" s="243"/>
      <c r="D825" s="244" t="s">
        <v>189</v>
      </c>
      <c r="E825" s="245" t="s">
        <v>1</v>
      </c>
      <c r="F825" s="246" t="s">
        <v>2356</v>
      </c>
      <c r="G825" s="243"/>
      <c r="H825" s="247">
        <v>26.856999999999999</v>
      </c>
      <c r="I825" s="248"/>
      <c r="J825" s="243"/>
      <c r="K825" s="243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189</v>
      </c>
      <c r="AU825" s="253" t="s">
        <v>86</v>
      </c>
      <c r="AV825" s="13" t="s">
        <v>86</v>
      </c>
      <c r="AW825" s="13" t="s">
        <v>33</v>
      </c>
      <c r="AX825" s="13" t="s">
        <v>84</v>
      </c>
      <c r="AY825" s="253" t="s">
        <v>181</v>
      </c>
    </row>
    <row r="826" s="2" customFormat="1" ht="16.5" customHeight="1">
      <c r="A826" s="39"/>
      <c r="B826" s="40"/>
      <c r="C826" s="275" t="s">
        <v>1006</v>
      </c>
      <c r="D826" s="275" t="s">
        <v>363</v>
      </c>
      <c r="E826" s="276" t="s">
        <v>947</v>
      </c>
      <c r="F826" s="277" t="s">
        <v>948</v>
      </c>
      <c r="G826" s="278" t="s">
        <v>186</v>
      </c>
      <c r="H826" s="279">
        <v>26.856999999999999</v>
      </c>
      <c r="I826" s="280"/>
      <c r="J826" s="281">
        <f>ROUND(I826*H826,2)</f>
        <v>0</v>
      </c>
      <c r="K826" s="282"/>
      <c r="L826" s="283"/>
      <c r="M826" s="284" t="s">
        <v>1</v>
      </c>
      <c r="N826" s="285" t="s">
        <v>43</v>
      </c>
      <c r="O826" s="92"/>
      <c r="P826" s="238">
        <f>O826*H826</f>
        <v>0</v>
      </c>
      <c r="Q826" s="238">
        <v>0.0020999999999999999</v>
      </c>
      <c r="R826" s="238">
        <f>Q826*H826</f>
        <v>0.056399699999999997</v>
      </c>
      <c r="S826" s="238">
        <v>0</v>
      </c>
      <c r="T826" s="239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0" t="s">
        <v>369</v>
      </c>
      <c r="AT826" s="240" t="s">
        <v>363</v>
      </c>
      <c r="AU826" s="240" t="s">
        <v>86</v>
      </c>
      <c r="AY826" s="18" t="s">
        <v>181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8" t="s">
        <v>84</v>
      </c>
      <c r="BK826" s="241">
        <f>ROUND(I826*H826,2)</f>
        <v>0</v>
      </c>
      <c r="BL826" s="18" t="s">
        <v>278</v>
      </c>
      <c r="BM826" s="240" t="s">
        <v>2357</v>
      </c>
    </row>
    <row r="827" s="14" customFormat="1">
      <c r="A827" s="14"/>
      <c r="B827" s="254"/>
      <c r="C827" s="255"/>
      <c r="D827" s="244" t="s">
        <v>189</v>
      </c>
      <c r="E827" s="256" t="s">
        <v>1</v>
      </c>
      <c r="F827" s="257" t="s">
        <v>539</v>
      </c>
      <c r="G827" s="255"/>
      <c r="H827" s="256" t="s">
        <v>1</v>
      </c>
      <c r="I827" s="258"/>
      <c r="J827" s="255"/>
      <c r="K827" s="255"/>
      <c r="L827" s="259"/>
      <c r="M827" s="260"/>
      <c r="N827" s="261"/>
      <c r="O827" s="261"/>
      <c r="P827" s="261"/>
      <c r="Q827" s="261"/>
      <c r="R827" s="261"/>
      <c r="S827" s="261"/>
      <c r="T827" s="26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3" t="s">
        <v>189</v>
      </c>
      <c r="AU827" s="263" t="s">
        <v>86</v>
      </c>
      <c r="AV827" s="14" t="s">
        <v>84</v>
      </c>
      <c r="AW827" s="14" t="s">
        <v>33</v>
      </c>
      <c r="AX827" s="14" t="s">
        <v>78</v>
      </c>
      <c r="AY827" s="263" t="s">
        <v>181</v>
      </c>
    </row>
    <row r="828" s="13" customFormat="1">
      <c r="A828" s="13"/>
      <c r="B828" s="242"/>
      <c r="C828" s="243"/>
      <c r="D828" s="244" t="s">
        <v>189</v>
      </c>
      <c r="E828" s="245" t="s">
        <v>1</v>
      </c>
      <c r="F828" s="246" t="s">
        <v>2356</v>
      </c>
      <c r="G828" s="243"/>
      <c r="H828" s="247">
        <v>26.856999999999999</v>
      </c>
      <c r="I828" s="248"/>
      <c r="J828" s="243"/>
      <c r="K828" s="243"/>
      <c r="L828" s="249"/>
      <c r="M828" s="250"/>
      <c r="N828" s="251"/>
      <c r="O828" s="251"/>
      <c r="P828" s="251"/>
      <c r="Q828" s="251"/>
      <c r="R828" s="251"/>
      <c r="S828" s="251"/>
      <c r="T828" s="25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3" t="s">
        <v>189</v>
      </c>
      <c r="AU828" s="253" t="s">
        <v>86</v>
      </c>
      <c r="AV828" s="13" t="s">
        <v>86</v>
      </c>
      <c r="AW828" s="13" t="s">
        <v>33</v>
      </c>
      <c r="AX828" s="13" t="s">
        <v>84</v>
      </c>
      <c r="AY828" s="253" t="s">
        <v>181</v>
      </c>
    </row>
    <row r="829" s="2" customFormat="1" ht="21.75" customHeight="1">
      <c r="A829" s="39"/>
      <c r="B829" s="40"/>
      <c r="C829" s="228" t="s">
        <v>1011</v>
      </c>
      <c r="D829" s="228" t="s">
        <v>183</v>
      </c>
      <c r="E829" s="229" t="s">
        <v>2358</v>
      </c>
      <c r="F829" s="230" t="s">
        <v>2359</v>
      </c>
      <c r="G829" s="231" t="s">
        <v>186</v>
      </c>
      <c r="H829" s="232">
        <v>203.846</v>
      </c>
      <c r="I829" s="233"/>
      <c r="J829" s="234">
        <f>ROUND(I829*H829,2)</f>
        <v>0</v>
      </c>
      <c r="K829" s="235"/>
      <c r="L829" s="45"/>
      <c r="M829" s="236" t="s">
        <v>1</v>
      </c>
      <c r="N829" s="237" t="s">
        <v>43</v>
      </c>
      <c r="O829" s="92"/>
      <c r="P829" s="238">
        <f>O829*H829</f>
        <v>0</v>
      </c>
      <c r="Q829" s="238">
        <v>0.00116</v>
      </c>
      <c r="R829" s="238">
        <f>Q829*H829</f>
        <v>0.23646136000000001</v>
      </c>
      <c r="S829" s="238">
        <v>0</v>
      </c>
      <c r="T829" s="239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0" t="s">
        <v>278</v>
      </c>
      <c r="AT829" s="240" t="s">
        <v>183</v>
      </c>
      <c r="AU829" s="240" t="s">
        <v>86</v>
      </c>
      <c r="AY829" s="18" t="s">
        <v>181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8" t="s">
        <v>84</v>
      </c>
      <c r="BK829" s="241">
        <f>ROUND(I829*H829,2)</f>
        <v>0</v>
      </c>
      <c r="BL829" s="18" t="s">
        <v>278</v>
      </c>
      <c r="BM829" s="240" t="s">
        <v>2360</v>
      </c>
    </row>
    <row r="830" s="14" customFormat="1">
      <c r="A830" s="14"/>
      <c r="B830" s="254"/>
      <c r="C830" s="255"/>
      <c r="D830" s="244" t="s">
        <v>189</v>
      </c>
      <c r="E830" s="256" t="s">
        <v>1</v>
      </c>
      <c r="F830" s="257" t="s">
        <v>1073</v>
      </c>
      <c r="G830" s="255"/>
      <c r="H830" s="256" t="s">
        <v>1</v>
      </c>
      <c r="I830" s="258"/>
      <c r="J830" s="255"/>
      <c r="K830" s="255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189</v>
      </c>
      <c r="AU830" s="263" t="s">
        <v>86</v>
      </c>
      <c r="AV830" s="14" t="s">
        <v>84</v>
      </c>
      <c r="AW830" s="14" t="s">
        <v>33</v>
      </c>
      <c r="AX830" s="14" t="s">
        <v>78</v>
      </c>
      <c r="AY830" s="263" t="s">
        <v>181</v>
      </c>
    </row>
    <row r="831" s="13" customFormat="1">
      <c r="A831" s="13"/>
      <c r="B831" s="242"/>
      <c r="C831" s="243"/>
      <c r="D831" s="244" t="s">
        <v>189</v>
      </c>
      <c r="E831" s="245" t="s">
        <v>1</v>
      </c>
      <c r="F831" s="246" t="s">
        <v>2314</v>
      </c>
      <c r="G831" s="243"/>
      <c r="H831" s="247">
        <v>121.77200000000001</v>
      </c>
      <c r="I831" s="248"/>
      <c r="J831" s="243"/>
      <c r="K831" s="243"/>
      <c r="L831" s="249"/>
      <c r="M831" s="250"/>
      <c r="N831" s="251"/>
      <c r="O831" s="251"/>
      <c r="P831" s="251"/>
      <c r="Q831" s="251"/>
      <c r="R831" s="251"/>
      <c r="S831" s="251"/>
      <c r="T831" s="25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3" t="s">
        <v>189</v>
      </c>
      <c r="AU831" s="253" t="s">
        <v>86</v>
      </c>
      <c r="AV831" s="13" t="s">
        <v>86</v>
      </c>
      <c r="AW831" s="13" t="s">
        <v>33</v>
      </c>
      <c r="AX831" s="13" t="s">
        <v>78</v>
      </c>
      <c r="AY831" s="253" t="s">
        <v>181</v>
      </c>
    </row>
    <row r="832" s="14" customFormat="1">
      <c r="A832" s="14"/>
      <c r="B832" s="254"/>
      <c r="C832" s="255"/>
      <c r="D832" s="244" t="s">
        <v>189</v>
      </c>
      <c r="E832" s="256" t="s">
        <v>1</v>
      </c>
      <c r="F832" s="257" t="s">
        <v>2089</v>
      </c>
      <c r="G832" s="255"/>
      <c r="H832" s="256" t="s">
        <v>1</v>
      </c>
      <c r="I832" s="258"/>
      <c r="J832" s="255"/>
      <c r="K832" s="255"/>
      <c r="L832" s="259"/>
      <c r="M832" s="260"/>
      <c r="N832" s="261"/>
      <c r="O832" s="261"/>
      <c r="P832" s="261"/>
      <c r="Q832" s="261"/>
      <c r="R832" s="261"/>
      <c r="S832" s="261"/>
      <c r="T832" s="26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3" t="s">
        <v>189</v>
      </c>
      <c r="AU832" s="263" t="s">
        <v>86</v>
      </c>
      <c r="AV832" s="14" t="s">
        <v>84</v>
      </c>
      <c r="AW832" s="14" t="s">
        <v>33</v>
      </c>
      <c r="AX832" s="14" t="s">
        <v>78</v>
      </c>
      <c r="AY832" s="263" t="s">
        <v>181</v>
      </c>
    </row>
    <row r="833" s="13" customFormat="1">
      <c r="A833" s="13"/>
      <c r="B833" s="242"/>
      <c r="C833" s="243"/>
      <c r="D833" s="244" t="s">
        <v>189</v>
      </c>
      <c r="E833" s="245" t="s">
        <v>1</v>
      </c>
      <c r="F833" s="246" t="s">
        <v>2297</v>
      </c>
      <c r="G833" s="243"/>
      <c r="H833" s="247">
        <v>82.073999999999998</v>
      </c>
      <c r="I833" s="248"/>
      <c r="J833" s="243"/>
      <c r="K833" s="243"/>
      <c r="L833" s="249"/>
      <c r="M833" s="250"/>
      <c r="N833" s="251"/>
      <c r="O833" s="251"/>
      <c r="P833" s="251"/>
      <c r="Q833" s="251"/>
      <c r="R833" s="251"/>
      <c r="S833" s="251"/>
      <c r="T833" s="25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3" t="s">
        <v>189</v>
      </c>
      <c r="AU833" s="253" t="s">
        <v>86</v>
      </c>
      <c r="AV833" s="13" t="s">
        <v>86</v>
      </c>
      <c r="AW833" s="13" t="s">
        <v>33</v>
      </c>
      <c r="AX833" s="13" t="s">
        <v>78</v>
      </c>
      <c r="AY833" s="253" t="s">
        <v>181</v>
      </c>
    </row>
    <row r="834" s="15" customFormat="1">
      <c r="A834" s="15"/>
      <c r="B834" s="264"/>
      <c r="C834" s="265"/>
      <c r="D834" s="244" t="s">
        <v>189</v>
      </c>
      <c r="E834" s="266" t="s">
        <v>1</v>
      </c>
      <c r="F834" s="267" t="s">
        <v>206</v>
      </c>
      <c r="G834" s="265"/>
      <c r="H834" s="268">
        <v>203.846</v>
      </c>
      <c r="I834" s="269"/>
      <c r="J834" s="265"/>
      <c r="K834" s="265"/>
      <c r="L834" s="270"/>
      <c r="M834" s="271"/>
      <c r="N834" s="272"/>
      <c r="O834" s="272"/>
      <c r="P834" s="272"/>
      <c r="Q834" s="272"/>
      <c r="R834" s="272"/>
      <c r="S834" s="272"/>
      <c r="T834" s="273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74" t="s">
        <v>189</v>
      </c>
      <c r="AU834" s="274" t="s">
        <v>86</v>
      </c>
      <c r="AV834" s="15" t="s">
        <v>187</v>
      </c>
      <c r="AW834" s="15" t="s">
        <v>33</v>
      </c>
      <c r="AX834" s="15" t="s">
        <v>84</v>
      </c>
      <c r="AY834" s="274" t="s">
        <v>181</v>
      </c>
    </row>
    <row r="835" s="2" customFormat="1" ht="16.5" customHeight="1">
      <c r="A835" s="39"/>
      <c r="B835" s="40"/>
      <c r="C835" s="228" t="s">
        <v>1016</v>
      </c>
      <c r="D835" s="228" t="s">
        <v>183</v>
      </c>
      <c r="E835" s="229" t="s">
        <v>2361</v>
      </c>
      <c r="F835" s="230" t="s">
        <v>2362</v>
      </c>
      <c r="G835" s="231" t="s">
        <v>186</v>
      </c>
      <c r="H835" s="232">
        <v>82.073999999999998</v>
      </c>
      <c r="I835" s="233"/>
      <c r="J835" s="234">
        <f>ROUND(I835*H835,2)</f>
        <v>0</v>
      </c>
      <c r="K835" s="235"/>
      <c r="L835" s="45"/>
      <c r="M835" s="236" t="s">
        <v>1</v>
      </c>
      <c r="N835" s="237" t="s">
        <v>43</v>
      </c>
      <c r="O835" s="92"/>
      <c r="P835" s="238">
        <f>O835*H835</f>
        <v>0</v>
      </c>
      <c r="Q835" s="238">
        <v>6.9999999999999994E-05</v>
      </c>
      <c r="R835" s="238">
        <f>Q835*H835</f>
        <v>0.005745179999999999</v>
      </c>
      <c r="S835" s="238">
        <v>0</v>
      </c>
      <c r="T835" s="239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0" t="s">
        <v>278</v>
      </c>
      <c r="AT835" s="240" t="s">
        <v>183</v>
      </c>
      <c r="AU835" s="240" t="s">
        <v>86</v>
      </c>
      <c r="AY835" s="18" t="s">
        <v>181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8" t="s">
        <v>84</v>
      </c>
      <c r="BK835" s="241">
        <f>ROUND(I835*H835,2)</f>
        <v>0</v>
      </c>
      <c r="BL835" s="18" t="s">
        <v>278</v>
      </c>
      <c r="BM835" s="240" t="s">
        <v>2363</v>
      </c>
    </row>
    <row r="836" s="14" customFormat="1">
      <c r="A836" s="14"/>
      <c r="B836" s="254"/>
      <c r="C836" s="255"/>
      <c r="D836" s="244" t="s">
        <v>189</v>
      </c>
      <c r="E836" s="256" t="s">
        <v>1</v>
      </c>
      <c r="F836" s="257" t="s">
        <v>2089</v>
      </c>
      <c r="G836" s="255"/>
      <c r="H836" s="256" t="s">
        <v>1</v>
      </c>
      <c r="I836" s="258"/>
      <c r="J836" s="255"/>
      <c r="K836" s="255"/>
      <c r="L836" s="259"/>
      <c r="M836" s="260"/>
      <c r="N836" s="261"/>
      <c r="O836" s="261"/>
      <c r="P836" s="261"/>
      <c r="Q836" s="261"/>
      <c r="R836" s="261"/>
      <c r="S836" s="261"/>
      <c r="T836" s="26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3" t="s">
        <v>189</v>
      </c>
      <c r="AU836" s="263" t="s">
        <v>86</v>
      </c>
      <c r="AV836" s="14" t="s">
        <v>84</v>
      </c>
      <c r="AW836" s="14" t="s">
        <v>33</v>
      </c>
      <c r="AX836" s="14" t="s">
        <v>78</v>
      </c>
      <c r="AY836" s="263" t="s">
        <v>181</v>
      </c>
    </row>
    <row r="837" s="13" customFormat="1">
      <c r="A837" s="13"/>
      <c r="B837" s="242"/>
      <c r="C837" s="243"/>
      <c r="D837" s="244" t="s">
        <v>189</v>
      </c>
      <c r="E837" s="245" t="s">
        <v>1</v>
      </c>
      <c r="F837" s="246" t="s">
        <v>2297</v>
      </c>
      <c r="G837" s="243"/>
      <c r="H837" s="247">
        <v>82.073999999999998</v>
      </c>
      <c r="I837" s="248"/>
      <c r="J837" s="243"/>
      <c r="K837" s="243"/>
      <c r="L837" s="249"/>
      <c r="M837" s="250"/>
      <c r="N837" s="251"/>
      <c r="O837" s="251"/>
      <c r="P837" s="251"/>
      <c r="Q837" s="251"/>
      <c r="R837" s="251"/>
      <c r="S837" s="251"/>
      <c r="T837" s="25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3" t="s">
        <v>189</v>
      </c>
      <c r="AU837" s="253" t="s">
        <v>86</v>
      </c>
      <c r="AV837" s="13" t="s">
        <v>86</v>
      </c>
      <c r="AW837" s="13" t="s">
        <v>33</v>
      </c>
      <c r="AX837" s="13" t="s">
        <v>84</v>
      </c>
      <c r="AY837" s="253" t="s">
        <v>181</v>
      </c>
    </row>
    <row r="838" s="2" customFormat="1" ht="16.5" customHeight="1">
      <c r="A838" s="39"/>
      <c r="B838" s="40"/>
      <c r="C838" s="228" t="s">
        <v>1021</v>
      </c>
      <c r="D838" s="228" t="s">
        <v>183</v>
      </c>
      <c r="E838" s="229" t="s">
        <v>2364</v>
      </c>
      <c r="F838" s="230" t="s">
        <v>2365</v>
      </c>
      <c r="G838" s="231" t="s">
        <v>186</v>
      </c>
      <c r="H838" s="232">
        <v>121.77200000000001</v>
      </c>
      <c r="I838" s="233"/>
      <c r="J838" s="234">
        <f>ROUND(I838*H838,2)</f>
        <v>0</v>
      </c>
      <c r="K838" s="235"/>
      <c r="L838" s="45"/>
      <c r="M838" s="236" t="s">
        <v>1</v>
      </c>
      <c r="N838" s="237" t="s">
        <v>43</v>
      </c>
      <c r="O838" s="92"/>
      <c r="P838" s="238">
        <f>O838*H838</f>
        <v>0</v>
      </c>
      <c r="Q838" s="238">
        <v>0.00010000000000000001</v>
      </c>
      <c r="R838" s="238">
        <f>Q838*H838</f>
        <v>0.012177200000000001</v>
      </c>
      <c r="S838" s="238">
        <v>0</v>
      </c>
      <c r="T838" s="239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0" t="s">
        <v>278</v>
      </c>
      <c r="AT838" s="240" t="s">
        <v>183</v>
      </c>
      <c r="AU838" s="240" t="s">
        <v>86</v>
      </c>
      <c r="AY838" s="18" t="s">
        <v>181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8" t="s">
        <v>84</v>
      </c>
      <c r="BK838" s="241">
        <f>ROUND(I838*H838,2)</f>
        <v>0</v>
      </c>
      <c r="BL838" s="18" t="s">
        <v>278</v>
      </c>
      <c r="BM838" s="240" t="s">
        <v>2366</v>
      </c>
    </row>
    <row r="839" s="14" customFormat="1">
      <c r="A839" s="14"/>
      <c r="B839" s="254"/>
      <c r="C839" s="255"/>
      <c r="D839" s="244" t="s">
        <v>189</v>
      </c>
      <c r="E839" s="256" t="s">
        <v>1</v>
      </c>
      <c r="F839" s="257" t="s">
        <v>1073</v>
      </c>
      <c r="G839" s="255"/>
      <c r="H839" s="256" t="s">
        <v>1</v>
      </c>
      <c r="I839" s="258"/>
      <c r="J839" s="255"/>
      <c r="K839" s="255"/>
      <c r="L839" s="259"/>
      <c r="M839" s="260"/>
      <c r="N839" s="261"/>
      <c r="O839" s="261"/>
      <c r="P839" s="261"/>
      <c r="Q839" s="261"/>
      <c r="R839" s="261"/>
      <c r="S839" s="261"/>
      <c r="T839" s="26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3" t="s">
        <v>189</v>
      </c>
      <c r="AU839" s="263" t="s">
        <v>86</v>
      </c>
      <c r="AV839" s="14" t="s">
        <v>84</v>
      </c>
      <c r="AW839" s="14" t="s">
        <v>33</v>
      </c>
      <c r="AX839" s="14" t="s">
        <v>78</v>
      </c>
      <c r="AY839" s="263" t="s">
        <v>181</v>
      </c>
    </row>
    <row r="840" s="13" customFormat="1">
      <c r="A840" s="13"/>
      <c r="B840" s="242"/>
      <c r="C840" s="243"/>
      <c r="D840" s="244" t="s">
        <v>189</v>
      </c>
      <c r="E840" s="245" t="s">
        <v>1</v>
      </c>
      <c r="F840" s="246" t="s">
        <v>2314</v>
      </c>
      <c r="G840" s="243"/>
      <c r="H840" s="247">
        <v>121.77200000000001</v>
      </c>
      <c r="I840" s="248"/>
      <c r="J840" s="243"/>
      <c r="K840" s="243"/>
      <c r="L840" s="249"/>
      <c r="M840" s="250"/>
      <c r="N840" s="251"/>
      <c r="O840" s="251"/>
      <c r="P840" s="251"/>
      <c r="Q840" s="251"/>
      <c r="R840" s="251"/>
      <c r="S840" s="251"/>
      <c r="T840" s="25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3" t="s">
        <v>189</v>
      </c>
      <c r="AU840" s="253" t="s">
        <v>86</v>
      </c>
      <c r="AV840" s="13" t="s">
        <v>86</v>
      </c>
      <c r="AW840" s="13" t="s">
        <v>33</v>
      </c>
      <c r="AX840" s="13" t="s">
        <v>84</v>
      </c>
      <c r="AY840" s="253" t="s">
        <v>181</v>
      </c>
    </row>
    <row r="841" s="2" customFormat="1" ht="16.5" customHeight="1">
      <c r="A841" s="39"/>
      <c r="B841" s="40"/>
      <c r="C841" s="275" t="s">
        <v>1028</v>
      </c>
      <c r="D841" s="275" t="s">
        <v>363</v>
      </c>
      <c r="E841" s="276" t="s">
        <v>930</v>
      </c>
      <c r="F841" s="277" t="s">
        <v>931</v>
      </c>
      <c r="G841" s="278" t="s">
        <v>186</v>
      </c>
      <c r="H841" s="279">
        <v>127.86</v>
      </c>
      <c r="I841" s="280"/>
      <c r="J841" s="281">
        <f>ROUND(I841*H841,2)</f>
        <v>0</v>
      </c>
      <c r="K841" s="282"/>
      <c r="L841" s="283"/>
      <c r="M841" s="284" t="s">
        <v>1</v>
      </c>
      <c r="N841" s="285" t="s">
        <v>43</v>
      </c>
      <c r="O841" s="92"/>
      <c r="P841" s="238">
        <f>O841*H841</f>
        <v>0</v>
      </c>
      <c r="Q841" s="238">
        <v>0.0066</v>
      </c>
      <c r="R841" s="238">
        <f>Q841*H841</f>
        <v>0.84387599999999996</v>
      </c>
      <c r="S841" s="238">
        <v>0</v>
      </c>
      <c r="T841" s="239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0" t="s">
        <v>369</v>
      </c>
      <c r="AT841" s="240" t="s">
        <v>363</v>
      </c>
      <c r="AU841" s="240" t="s">
        <v>86</v>
      </c>
      <c r="AY841" s="18" t="s">
        <v>181</v>
      </c>
      <c r="BE841" s="241">
        <f>IF(N841="základní",J841,0)</f>
        <v>0</v>
      </c>
      <c r="BF841" s="241">
        <f>IF(N841="snížená",J841,0)</f>
        <v>0</v>
      </c>
      <c r="BG841" s="241">
        <f>IF(N841="zákl. přenesená",J841,0)</f>
        <v>0</v>
      </c>
      <c r="BH841" s="241">
        <f>IF(N841="sníž. přenesená",J841,0)</f>
        <v>0</v>
      </c>
      <c r="BI841" s="241">
        <f>IF(N841="nulová",J841,0)</f>
        <v>0</v>
      </c>
      <c r="BJ841" s="18" t="s">
        <v>84</v>
      </c>
      <c r="BK841" s="241">
        <f>ROUND(I841*H841,2)</f>
        <v>0</v>
      </c>
      <c r="BL841" s="18" t="s">
        <v>278</v>
      </c>
      <c r="BM841" s="240" t="s">
        <v>2367</v>
      </c>
    </row>
    <row r="842" s="14" customFormat="1">
      <c r="A842" s="14"/>
      <c r="B842" s="254"/>
      <c r="C842" s="255"/>
      <c r="D842" s="244" t="s">
        <v>189</v>
      </c>
      <c r="E842" s="256" t="s">
        <v>1</v>
      </c>
      <c r="F842" s="257" t="s">
        <v>1073</v>
      </c>
      <c r="G842" s="255"/>
      <c r="H842" s="256" t="s">
        <v>1</v>
      </c>
      <c r="I842" s="258"/>
      <c r="J842" s="255"/>
      <c r="K842" s="255"/>
      <c r="L842" s="259"/>
      <c r="M842" s="260"/>
      <c r="N842" s="261"/>
      <c r="O842" s="261"/>
      <c r="P842" s="261"/>
      <c r="Q842" s="261"/>
      <c r="R842" s="261"/>
      <c r="S842" s="261"/>
      <c r="T842" s="26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3" t="s">
        <v>189</v>
      </c>
      <c r="AU842" s="263" t="s">
        <v>86</v>
      </c>
      <c r="AV842" s="14" t="s">
        <v>84</v>
      </c>
      <c r="AW842" s="14" t="s">
        <v>33</v>
      </c>
      <c r="AX842" s="14" t="s">
        <v>78</v>
      </c>
      <c r="AY842" s="263" t="s">
        <v>181</v>
      </c>
    </row>
    <row r="843" s="13" customFormat="1">
      <c r="A843" s="13"/>
      <c r="B843" s="242"/>
      <c r="C843" s="243"/>
      <c r="D843" s="244" t="s">
        <v>189</v>
      </c>
      <c r="E843" s="245" t="s">
        <v>1</v>
      </c>
      <c r="F843" s="246" t="s">
        <v>2368</v>
      </c>
      <c r="G843" s="243"/>
      <c r="H843" s="247">
        <v>127.86</v>
      </c>
      <c r="I843" s="248"/>
      <c r="J843" s="243"/>
      <c r="K843" s="243"/>
      <c r="L843" s="249"/>
      <c r="M843" s="250"/>
      <c r="N843" s="251"/>
      <c r="O843" s="251"/>
      <c r="P843" s="251"/>
      <c r="Q843" s="251"/>
      <c r="R843" s="251"/>
      <c r="S843" s="251"/>
      <c r="T843" s="25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3" t="s">
        <v>189</v>
      </c>
      <c r="AU843" s="253" t="s">
        <v>86</v>
      </c>
      <c r="AV843" s="13" t="s">
        <v>86</v>
      </c>
      <c r="AW843" s="13" t="s">
        <v>33</v>
      </c>
      <c r="AX843" s="13" t="s">
        <v>84</v>
      </c>
      <c r="AY843" s="253" t="s">
        <v>181</v>
      </c>
    </row>
    <row r="844" s="2" customFormat="1" ht="16.5" customHeight="1">
      <c r="A844" s="39"/>
      <c r="B844" s="40"/>
      <c r="C844" s="275" t="s">
        <v>1034</v>
      </c>
      <c r="D844" s="275" t="s">
        <v>363</v>
      </c>
      <c r="E844" s="276" t="s">
        <v>2369</v>
      </c>
      <c r="F844" s="277" t="s">
        <v>2370</v>
      </c>
      <c r="G844" s="278" t="s">
        <v>186</v>
      </c>
      <c r="H844" s="279">
        <v>86.177999999999997</v>
      </c>
      <c r="I844" s="280"/>
      <c r="J844" s="281">
        <f>ROUND(I844*H844,2)</f>
        <v>0</v>
      </c>
      <c r="K844" s="282"/>
      <c r="L844" s="283"/>
      <c r="M844" s="284" t="s">
        <v>1</v>
      </c>
      <c r="N844" s="285" t="s">
        <v>43</v>
      </c>
      <c r="O844" s="92"/>
      <c r="P844" s="238">
        <f>O844*H844</f>
        <v>0</v>
      </c>
      <c r="Q844" s="238">
        <v>0.0028999999999999998</v>
      </c>
      <c r="R844" s="238">
        <f>Q844*H844</f>
        <v>0.24991619999999998</v>
      </c>
      <c r="S844" s="238">
        <v>0</v>
      </c>
      <c r="T844" s="239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0" t="s">
        <v>369</v>
      </c>
      <c r="AT844" s="240" t="s">
        <v>363</v>
      </c>
      <c r="AU844" s="240" t="s">
        <v>86</v>
      </c>
      <c r="AY844" s="18" t="s">
        <v>181</v>
      </c>
      <c r="BE844" s="241">
        <f>IF(N844="základní",J844,0)</f>
        <v>0</v>
      </c>
      <c r="BF844" s="241">
        <f>IF(N844="snížená",J844,0)</f>
        <v>0</v>
      </c>
      <c r="BG844" s="241">
        <f>IF(N844="zákl. přenesená",J844,0)</f>
        <v>0</v>
      </c>
      <c r="BH844" s="241">
        <f>IF(N844="sníž. přenesená",J844,0)</f>
        <v>0</v>
      </c>
      <c r="BI844" s="241">
        <f>IF(N844="nulová",J844,0)</f>
        <v>0</v>
      </c>
      <c r="BJ844" s="18" t="s">
        <v>84</v>
      </c>
      <c r="BK844" s="241">
        <f>ROUND(I844*H844,2)</f>
        <v>0</v>
      </c>
      <c r="BL844" s="18" t="s">
        <v>278</v>
      </c>
      <c r="BM844" s="240" t="s">
        <v>2371</v>
      </c>
    </row>
    <row r="845" s="14" customFormat="1">
      <c r="A845" s="14"/>
      <c r="B845" s="254"/>
      <c r="C845" s="255"/>
      <c r="D845" s="244" t="s">
        <v>189</v>
      </c>
      <c r="E845" s="256" t="s">
        <v>1</v>
      </c>
      <c r="F845" s="257" t="s">
        <v>2089</v>
      </c>
      <c r="G845" s="255"/>
      <c r="H845" s="256" t="s">
        <v>1</v>
      </c>
      <c r="I845" s="258"/>
      <c r="J845" s="255"/>
      <c r="K845" s="255"/>
      <c r="L845" s="259"/>
      <c r="M845" s="260"/>
      <c r="N845" s="261"/>
      <c r="O845" s="261"/>
      <c r="P845" s="261"/>
      <c r="Q845" s="261"/>
      <c r="R845" s="261"/>
      <c r="S845" s="261"/>
      <c r="T845" s="26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3" t="s">
        <v>189</v>
      </c>
      <c r="AU845" s="263" t="s">
        <v>86</v>
      </c>
      <c r="AV845" s="14" t="s">
        <v>84</v>
      </c>
      <c r="AW845" s="14" t="s">
        <v>33</v>
      </c>
      <c r="AX845" s="14" t="s">
        <v>78</v>
      </c>
      <c r="AY845" s="263" t="s">
        <v>181</v>
      </c>
    </row>
    <row r="846" s="13" customFormat="1">
      <c r="A846" s="13"/>
      <c r="B846" s="242"/>
      <c r="C846" s="243"/>
      <c r="D846" s="244" t="s">
        <v>189</v>
      </c>
      <c r="E846" s="245" t="s">
        <v>1</v>
      </c>
      <c r="F846" s="246" t="s">
        <v>2372</v>
      </c>
      <c r="G846" s="243"/>
      <c r="H846" s="247">
        <v>86.177999999999997</v>
      </c>
      <c r="I846" s="248"/>
      <c r="J846" s="243"/>
      <c r="K846" s="243"/>
      <c r="L846" s="249"/>
      <c r="M846" s="250"/>
      <c r="N846" s="251"/>
      <c r="O846" s="251"/>
      <c r="P846" s="251"/>
      <c r="Q846" s="251"/>
      <c r="R846" s="251"/>
      <c r="S846" s="251"/>
      <c r="T846" s="25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3" t="s">
        <v>189</v>
      </c>
      <c r="AU846" s="253" t="s">
        <v>86</v>
      </c>
      <c r="AV846" s="13" t="s">
        <v>86</v>
      </c>
      <c r="AW846" s="13" t="s">
        <v>33</v>
      </c>
      <c r="AX846" s="13" t="s">
        <v>84</v>
      </c>
      <c r="AY846" s="253" t="s">
        <v>181</v>
      </c>
    </row>
    <row r="847" s="2" customFormat="1" ht="16.5" customHeight="1">
      <c r="A847" s="39"/>
      <c r="B847" s="40"/>
      <c r="C847" s="228" t="s">
        <v>1049</v>
      </c>
      <c r="D847" s="228" t="s">
        <v>183</v>
      </c>
      <c r="E847" s="229" t="s">
        <v>965</v>
      </c>
      <c r="F847" s="230" t="s">
        <v>966</v>
      </c>
      <c r="G847" s="231" t="s">
        <v>186</v>
      </c>
      <c r="H847" s="232">
        <v>203.846</v>
      </c>
      <c r="I847" s="233"/>
      <c r="J847" s="234">
        <f>ROUND(I847*H847,2)</f>
        <v>0</v>
      </c>
      <c r="K847" s="235"/>
      <c r="L847" s="45"/>
      <c r="M847" s="236" t="s">
        <v>1</v>
      </c>
      <c r="N847" s="237" t="s">
        <v>43</v>
      </c>
      <c r="O847" s="92"/>
      <c r="P847" s="238">
        <f>O847*H847</f>
        <v>0</v>
      </c>
      <c r="Q847" s="238">
        <v>0.0020400000000000001</v>
      </c>
      <c r="R847" s="238">
        <f>Q847*H847</f>
        <v>0.41584584000000002</v>
      </c>
      <c r="S847" s="238">
        <v>0</v>
      </c>
      <c r="T847" s="239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0" t="s">
        <v>278</v>
      </c>
      <c r="AT847" s="240" t="s">
        <v>183</v>
      </c>
      <c r="AU847" s="240" t="s">
        <v>86</v>
      </c>
      <c r="AY847" s="18" t="s">
        <v>181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8" t="s">
        <v>84</v>
      </c>
      <c r="BK847" s="241">
        <f>ROUND(I847*H847,2)</f>
        <v>0</v>
      </c>
      <c r="BL847" s="18" t="s">
        <v>278</v>
      </c>
      <c r="BM847" s="240" t="s">
        <v>2373</v>
      </c>
    </row>
    <row r="848" s="14" customFormat="1">
      <c r="A848" s="14"/>
      <c r="B848" s="254"/>
      <c r="C848" s="255"/>
      <c r="D848" s="244" t="s">
        <v>189</v>
      </c>
      <c r="E848" s="256" t="s">
        <v>1</v>
      </c>
      <c r="F848" s="257" t="s">
        <v>1073</v>
      </c>
      <c r="G848" s="255"/>
      <c r="H848" s="256" t="s">
        <v>1</v>
      </c>
      <c r="I848" s="258"/>
      <c r="J848" s="255"/>
      <c r="K848" s="255"/>
      <c r="L848" s="259"/>
      <c r="M848" s="260"/>
      <c r="N848" s="261"/>
      <c r="O848" s="261"/>
      <c r="P848" s="261"/>
      <c r="Q848" s="261"/>
      <c r="R848" s="261"/>
      <c r="S848" s="261"/>
      <c r="T848" s="26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3" t="s">
        <v>189</v>
      </c>
      <c r="AU848" s="263" t="s">
        <v>86</v>
      </c>
      <c r="AV848" s="14" t="s">
        <v>84</v>
      </c>
      <c r="AW848" s="14" t="s">
        <v>33</v>
      </c>
      <c r="AX848" s="14" t="s">
        <v>78</v>
      </c>
      <c r="AY848" s="263" t="s">
        <v>181</v>
      </c>
    </row>
    <row r="849" s="13" customFormat="1">
      <c r="A849" s="13"/>
      <c r="B849" s="242"/>
      <c r="C849" s="243"/>
      <c r="D849" s="244" t="s">
        <v>189</v>
      </c>
      <c r="E849" s="245" t="s">
        <v>1</v>
      </c>
      <c r="F849" s="246" t="s">
        <v>2314</v>
      </c>
      <c r="G849" s="243"/>
      <c r="H849" s="247">
        <v>121.77200000000001</v>
      </c>
      <c r="I849" s="248"/>
      <c r="J849" s="243"/>
      <c r="K849" s="243"/>
      <c r="L849" s="249"/>
      <c r="M849" s="250"/>
      <c r="N849" s="251"/>
      <c r="O849" s="251"/>
      <c r="P849" s="251"/>
      <c r="Q849" s="251"/>
      <c r="R849" s="251"/>
      <c r="S849" s="251"/>
      <c r="T849" s="25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3" t="s">
        <v>189</v>
      </c>
      <c r="AU849" s="253" t="s">
        <v>86</v>
      </c>
      <c r="AV849" s="13" t="s">
        <v>86</v>
      </c>
      <c r="AW849" s="13" t="s">
        <v>33</v>
      </c>
      <c r="AX849" s="13" t="s">
        <v>78</v>
      </c>
      <c r="AY849" s="253" t="s">
        <v>181</v>
      </c>
    </row>
    <row r="850" s="14" customFormat="1">
      <c r="A850" s="14"/>
      <c r="B850" s="254"/>
      <c r="C850" s="255"/>
      <c r="D850" s="244" t="s">
        <v>189</v>
      </c>
      <c r="E850" s="256" t="s">
        <v>1</v>
      </c>
      <c r="F850" s="257" t="s">
        <v>2089</v>
      </c>
      <c r="G850" s="255"/>
      <c r="H850" s="256" t="s">
        <v>1</v>
      </c>
      <c r="I850" s="258"/>
      <c r="J850" s="255"/>
      <c r="K850" s="255"/>
      <c r="L850" s="259"/>
      <c r="M850" s="260"/>
      <c r="N850" s="261"/>
      <c r="O850" s="261"/>
      <c r="P850" s="261"/>
      <c r="Q850" s="261"/>
      <c r="R850" s="261"/>
      <c r="S850" s="261"/>
      <c r="T850" s="26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3" t="s">
        <v>189</v>
      </c>
      <c r="AU850" s="263" t="s">
        <v>86</v>
      </c>
      <c r="AV850" s="14" t="s">
        <v>84</v>
      </c>
      <c r="AW850" s="14" t="s">
        <v>33</v>
      </c>
      <c r="AX850" s="14" t="s">
        <v>78</v>
      </c>
      <c r="AY850" s="263" t="s">
        <v>181</v>
      </c>
    </row>
    <row r="851" s="13" customFormat="1">
      <c r="A851" s="13"/>
      <c r="B851" s="242"/>
      <c r="C851" s="243"/>
      <c r="D851" s="244" t="s">
        <v>189</v>
      </c>
      <c r="E851" s="245" t="s">
        <v>1</v>
      </c>
      <c r="F851" s="246" t="s">
        <v>2297</v>
      </c>
      <c r="G851" s="243"/>
      <c r="H851" s="247">
        <v>82.073999999999998</v>
      </c>
      <c r="I851" s="248"/>
      <c r="J851" s="243"/>
      <c r="K851" s="243"/>
      <c r="L851" s="249"/>
      <c r="M851" s="250"/>
      <c r="N851" s="251"/>
      <c r="O851" s="251"/>
      <c r="P851" s="251"/>
      <c r="Q851" s="251"/>
      <c r="R851" s="251"/>
      <c r="S851" s="251"/>
      <c r="T851" s="25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3" t="s">
        <v>189</v>
      </c>
      <c r="AU851" s="253" t="s">
        <v>86</v>
      </c>
      <c r="AV851" s="13" t="s">
        <v>86</v>
      </c>
      <c r="AW851" s="13" t="s">
        <v>33</v>
      </c>
      <c r="AX851" s="13" t="s">
        <v>78</v>
      </c>
      <c r="AY851" s="253" t="s">
        <v>181</v>
      </c>
    </row>
    <row r="852" s="15" customFormat="1">
      <c r="A852" s="15"/>
      <c r="B852" s="264"/>
      <c r="C852" s="265"/>
      <c r="D852" s="244" t="s">
        <v>189</v>
      </c>
      <c r="E852" s="266" t="s">
        <v>1</v>
      </c>
      <c r="F852" s="267" t="s">
        <v>206</v>
      </c>
      <c r="G852" s="265"/>
      <c r="H852" s="268">
        <v>203.846</v>
      </c>
      <c r="I852" s="269"/>
      <c r="J852" s="265"/>
      <c r="K852" s="265"/>
      <c r="L852" s="270"/>
      <c r="M852" s="271"/>
      <c r="N852" s="272"/>
      <c r="O852" s="272"/>
      <c r="P852" s="272"/>
      <c r="Q852" s="272"/>
      <c r="R852" s="272"/>
      <c r="S852" s="272"/>
      <c r="T852" s="273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4" t="s">
        <v>189</v>
      </c>
      <c r="AU852" s="274" t="s">
        <v>86</v>
      </c>
      <c r="AV852" s="15" t="s">
        <v>187</v>
      </c>
      <c r="AW852" s="15" t="s">
        <v>33</v>
      </c>
      <c r="AX852" s="15" t="s">
        <v>84</v>
      </c>
      <c r="AY852" s="274" t="s">
        <v>181</v>
      </c>
    </row>
    <row r="853" s="2" customFormat="1" ht="16.5" customHeight="1">
      <c r="A853" s="39"/>
      <c r="B853" s="40"/>
      <c r="C853" s="275" t="s">
        <v>1055</v>
      </c>
      <c r="D853" s="275" t="s">
        <v>363</v>
      </c>
      <c r="E853" s="276" t="s">
        <v>969</v>
      </c>
      <c r="F853" s="277" t="s">
        <v>970</v>
      </c>
      <c r="G853" s="278" t="s">
        <v>193</v>
      </c>
      <c r="H853" s="279">
        <v>14.401</v>
      </c>
      <c r="I853" s="280"/>
      <c r="J853" s="281">
        <f>ROUND(I853*H853,2)</f>
        <v>0</v>
      </c>
      <c r="K853" s="282"/>
      <c r="L853" s="283"/>
      <c r="M853" s="284" t="s">
        <v>1</v>
      </c>
      <c r="N853" s="285" t="s">
        <v>43</v>
      </c>
      <c r="O853" s="92"/>
      <c r="P853" s="238">
        <f>O853*H853</f>
        <v>0</v>
      </c>
      <c r="Q853" s="238">
        <v>0.025000000000000001</v>
      </c>
      <c r="R853" s="238">
        <f>Q853*H853</f>
        <v>0.36002500000000004</v>
      </c>
      <c r="S853" s="238">
        <v>0</v>
      </c>
      <c r="T853" s="239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0" t="s">
        <v>369</v>
      </c>
      <c r="AT853" s="240" t="s">
        <v>363</v>
      </c>
      <c r="AU853" s="240" t="s">
        <v>86</v>
      </c>
      <c r="AY853" s="18" t="s">
        <v>181</v>
      </c>
      <c r="BE853" s="241">
        <f>IF(N853="základní",J853,0)</f>
        <v>0</v>
      </c>
      <c r="BF853" s="241">
        <f>IF(N853="snížená",J853,0)</f>
        <v>0</v>
      </c>
      <c r="BG853" s="241">
        <f>IF(N853="zákl. přenesená",J853,0)</f>
        <v>0</v>
      </c>
      <c r="BH853" s="241">
        <f>IF(N853="sníž. přenesená",J853,0)</f>
        <v>0</v>
      </c>
      <c r="BI853" s="241">
        <f>IF(N853="nulová",J853,0)</f>
        <v>0</v>
      </c>
      <c r="BJ853" s="18" t="s">
        <v>84</v>
      </c>
      <c r="BK853" s="241">
        <f>ROUND(I853*H853,2)</f>
        <v>0</v>
      </c>
      <c r="BL853" s="18" t="s">
        <v>278</v>
      </c>
      <c r="BM853" s="240" t="s">
        <v>2374</v>
      </c>
    </row>
    <row r="854" s="14" customFormat="1">
      <c r="A854" s="14"/>
      <c r="B854" s="254"/>
      <c r="C854" s="255"/>
      <c r="D854" s="244" t="s">
        <v>189</v>
      </c>
      <c r="E854" s="256" t="s">
        <v>1</v>
      </c>
      <c r="F854" s="257" t="s">
        <v>1073</v>
      </c>
      <c r="G854" s="255"/>
      <c r="H854" s="256" t="s">
        <v>1</v>
      </c>
      <c r="I854" s="258"/>
      <c r="J854" s="255"/>
      <c r="K854" s="255"/>
      <c r="L854" s="259"/>
      <c r="M854" s="260"/>
      <c r="N854" s="261"/>
      <c r="O854" s="261"/>
      <c r="P854" s="261"/>
      <c r="Q854" s="261"/>
      <c r="R854" s="261"/>
      <c r="S854" s="261"/>
      <c r="T854" s="26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3" t="s">
        <v>189</v>
      </c>
      <c r="AU854" s="263" t="s">
        <v>86</v>
      </c>
      <c r="AV854" s="14" t="s">
        <v>84</v>
      </c>
      <c r="AW854" s="14" t="s">
        <v>33</v>
      </c>
      <c r="AX854" s="14" t="s">
        <v>78</v>
      </c>
      <c r="AY854" s="263" t="s">
        <v>181</v>
      </c>
    </row>
    <row r="855" s="13" customFormat="1">
      <c r="A855" s="13"/>
      <c r="B855" s="242"/>
      <c r="C855" s="243"/>
      <c r="D855" s="244" t="s">
        <v>189</v>
      </c>
      <c r="E855" s="245" t="s">
        <v>1</v>
      </c>
      <c r="F855" s="246" t="s">
        <v>2375</v>
      </c>
      <c r="G855" s="243"/>
      <c r="H855" s="247">
        <v>10.868</v>
      </c>
      <c r="I855" s="248"/>
      <c r="J855" s="243"/>
      <c r="K855" s="243"/>
      <c r="L855" s="249"/>
      <c r="M855" s="250"/>
      <c r="N855" s="251"/>
      <c r="O855" s="251"/>
      <c r="P855" s="251"/>
      <c r="Q855" s="251"/>
      <c r="R855" s="251"/>
      <c r="S855" s="251"/>
      <c r="T855" s="25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3" t="s">
        <v>189</v>
      </c>
      <c r="AU855" s="253" t="s">
        <v>86</v>
      </c>
      <c r="AV855" s="13" t="s">
        <v>86</v>
      </c>
      <c r="AW855" s="13" t="s">
        <v>33</v>
      </c>
      <c r="AX855" s="13" t="s">
        <v>78</v>
      </c>
      <c r="AY855" s="253" t="s">
        <v>181</v>
      </c>
    </row>
    <row r="856" s="14" customFormat="1">
      <c r="A856" s="14"/>
      <c r="B856" s="254"/>
      <c r="C856" s="255"/>
      <c r="D856" s="244" t="s">
        <v>189</v>
      </c>
      <c r="E856" s="256" t="s">
        <v>1</v>
      </c>
      <c r="F856" s="257" t="s">
        <v>2089</v>
      </c>
      <c r="G856" s="255"/>
      <c r="H856" s="256" t="s">
        <v>1</v>
      </c>
      <c r="I856" s="258"/>
      <c r="J856" s="255"/>
      <c r="K856" s="255"/>
      <c r="L856" s="259"/>
      <c r="M856" s="260"/>
      <c r="N856" s="261"/>
      <c r="O856" s="261"/>
      <c r="P856" s="261"/>
      <c r="Q856" s="261"/>
      <c r="R856" s="261"/>
      <c r="S856" s="261"/>
      <c r="T856" s="26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3" t="s">
        <v>189</v>
      </c>
      <c r="AU856" s="263" t="s">
        <v>86</v>
      </c>
      <c r="AV856" s="14" t="s">
        <v>84</v>
      </c>
      <c r="AW856" s="14" t="s">
        <v>33</v>
      </c>
      <c r="AX856" s="14" t="s">
        <v>78</v>
      </c>
      <c r="AY856" s="263" t="s">
        <v>181</v>
      </c>
    </row>
    <row r="857" s="13" customFormat="1">
      <c r="A857" s="13"/>
      <c r="B857" s="242"/>
      <c r="C857" s="243"/>
      <c r="D857" s="244" t="s">
        <v>189</v>
      </c>
      <c r="E857" s="245" t="s">
        <v>1</v>
      </c>
      <c r="F857" s="246" t="s">
        <v>2376</v>
      </c>
      <c r="G857" s="243"/>
      <c r="H857" s="247">
        <v>3.5329999999999999</v>
      </c>
      <c r="I857" s="248"/>
      <c r="J857" s="243"/>
      <c r="K857" s="243"/>
      <c r="L857" s="249"/>
      <c r="M857" s="250"/>
      <c r="N857" s="251"/>
      <c r="O857" s="251"/>
      <c r="P857" s="251"/>
      <c r="Q857" s="251"/>
      <c r="R857" s="251"/>
      <c r="S857" s="251"/>
      <c r="T857" s="25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3" t="s">
        <v>189</v>
      </c>
      <c r="AU857" s="253" t="s">
        <v>86</v>
      </c>
      <c r="AV857" s="13" t="s">
        <v>86</v>
      </c>
      <c r="AW857" s="13" t="s">
        <v>33</v>
      </c>
      <c r="AX857" s="13" t="s">
        <v>78</v>
      </c>
      <c r="AY857" s="253" t="s">
        <v>181</v>
      </c>
    </row>
    <row r="858" s="15" customFormat="1">
      <c r="A858" s="15"/>
      <c r="B858" s="264"/>
      <c r="C858" s="265"/>
      <c r="D858" s="244" t="s">
        <v>189</v>
      </c>
      <c r="E858" s="266" t="s">
        <v>1</v>
      </c>
      <c r="F858" s="267" t="s">
        <v>206</v>
      </c>
      <c r="G858" s="265"/>
      <c r="H858" s="268">
        <v>14.401</v>
      </c>
      <c r="I858" s="269"/>
      <c r="J858" s="265"/>
      <c r="K858" s="265"/>
      <c r="L858" s="270"/>
      <c r="M858" s="271"/>
      <c r="N858" s="272"/>
      <c r="O858" s="272"/>
      <c r="P858" s="272"/>
      <c r="Q858" s="272"/>
      <c r="R858" s="272"/>
      <c r="S858" s="272"/>
      <c r="T858" s="273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4" t="s">
        <v>189</v>
      </c>
      <c r="AU858" s="274" t="s">
        <v>86</v>
      </c>
      <c r="AV858" s="15" t="s">
        <v>187</v>
      </c>
      <c r="AW858" s="15" t="s">
        <v>33</v>
      </c>
      <c r="AX858" s="15" t="s">
        <v>84</v>
      </c>
      <c r="AY858" s="274" t="s">
        <v>181</v>
      </c>
    </row>
    <row r="859" s="2" customFormat="1" ht="21.75" customHeight="1">
      <c r="A859" s="39"/>
      <c r="B859" s="40"/>
      <c r="C859" s="228" t="s">
        <v>1060</v>
      </c>
      <c r="D859" s="228" t="s">
        <v>183</v>
      </c>
      <c r="E859" s="229" t="s">
        <v>2377</v>
      </c>
      <c r="F859" s="230" t="s">
        <v>2378</v>
      </c>
      <c r="G859" s="231" t="s">
        <v>186</v>
      </c>
      <c r="H859" s="232">
        <v>7.4000000000000004</v>
      </c>
      <c r="I859" s="233"/>
      <c r="J859" s="234">
        <f>ROUND(I859*H859,2)</f>
        <v>0</v>
      </c>
      <c r="K859" s="235"/>
      <c r="L859" s="45"/>
      <c r="M859" s="236" t="s">
        <v>1</v>
      </c>
      <c r="N859" s="237" t="s">
        <v>43</v>
      </c>
      <c r="O859" s="92"/>
      <c r="P859" s="238">
        <f>O859*H859</f>
        <v>0</v>
      </c>
      <c r="Q859" s="238">
        <v>0.00019000000000000001</v>
      </c>
      <c r="R859" s="238">
        <f>Q859*H859</f>
        <v>0.0014060000000000001</v>
      </c>
      <c r="S859" s="238">
        <v>0</v>
      </c>
      <c r="T859" s="239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0" t="s">
        <v>278</v>
      </c>
      <c r="AT859" s="240" t="s">
        <v>183</v>
      </c>
      <c r="AU859" s="240" t="s">
        <v>86</v>
      </c>
      <c r="AY859" s="18" t="s">
        <v>181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8" t="s">
        <v>84</v>
      </c>
      <c r="BK859" s="241">
        <f>ROUND(I859*H859,2)</f>
        <v>0</v>
      </c>
      <c r="BL859" s="18" t="s">
        <v>278</v>
      </c>
      <c r="BM859" s="240" t="s">
        <v>2379</v>
      </c>
    </row>
    <row r="860" s="13" customFormat="1">
      <c r="A860" s="13"/>
      <c r="B860" s="242"/>
      <c r="C860" s="243"/>
      <c r="D860" s="244" t="s">
        <v>189</v>
      </c>
      <c r="E860" s="245" t="s">
        <v>1</v>
      </c>
      <c r="F860" s="246" t="s">
        <v>2380</v>
      </c>
      <c r="G860" s="243"/>
      <c r="H860" s="247">
        <v>7.4000000000000004</v>
      </c>
      <c r="I860" s="248"/>
      <c r="J860" s="243"/>
      <c r="K860" s="243"/>
      <c r="L860" s="249"/>
      <c r="M860" s="250"/>
      <c r="N860" s="251"/>
      <c r="O860" s="251"/>
      <c r="P860" s="251"/>
      <c r="Q860" s="251"/>
      <c r="R860" s="251"/>
      <c r="S860" s="251"/>
      <c r="T860" s="25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3" t="s">
        <v>189</v>
      </c>
      <c r="AU860" s="253" t="s">
        <v>86</v>
      </c>
      <c r="AV860" s="13" t="s">
        <v>86</v>
      </c>
      <c r="AW860" s="13" t="s">
        <v>33</v>
      </c>
      <c r="AX860" s="13" t="s">
        <v>84</v>
      </c>
      <c r="AY860" s="253" t="s">
        <v>181</v>
      </c>
    </row>
    <row r="861" s="2" customFormat="1" ht="16.5" customHeight="1">
      <c r="A861" s="39"/>
      <c r="B861" s="40"/>
      <c r="C861" s="275" t="s">
        <v>1064</v>
      </c>
      <c r="D861" s="275" t="s">
        <v>363</v>
      </c>
      <c r="E861" s="276" t="s">
        <v>2381</v>
      </c>
      <c r="F861" s="277" t="s">
        <v>2382</v>
      </c>
      <c r="G861" s="278" t="s">
        <v>186</v>
      </c>
      <c r="H861" s="279">
        <v>7.7699999999999996</v>
      </c>
      <c r="I861" s="280"/>
      <c r="J861" s="281">
        <f>ROUND(I861*H861,2)</f>
        <v>0</v>
      </c>
      <c r="K861" s="282"/>
      <c r="L861" s="283"/>
      <c r="M861" s="284" t="s">
        <v>1</v>
      </c>
      <c r="N861" s="285" t="s">
        <v>43</v>
      </c>
      <c r="O861" s="92"/>
      <c r="P861" s="238">
        <f>O861*H861</f>
        <v>0</v>
      </c>
      <c r="Q861" s="238">
        <v>0.0060000000000000001</v>
      </c>
      <c r="R861" s="238">
        <f>Q861*H861</f>
        <v>0.046620000000000002</v>
      </c>
      <c r="S861" s="238">
        <v>0</v>
      </c>
      <c r="T861" s="239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0" t="s">
        <v>369</v>
      </c>
      <c r="AT861" s="240" t="s">
        <v>363</v>
      </c>
      <c r="AU861" s="240" t="s">
        <v>86</v>
      </c>
      <c r="AY861" s="18" t="s">
        <v>181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8" t="s">
        <v>84</v>
      </c>
      <c r="BK861" s="241">
        <f>ROUND(I861*H861,2)</f>
        <v>0</v>
      </c>
      <c r="BL861" s="18" t="s">
        <v>278</v>
      </c>
      <c r="BM861" s="240" t="s">
        <v>2383</v>
      </c>
    </row>
    <row r="862" s="13" customFormat="1">
      <c r="A862" s="13"/>
      <c r="B862" s="242"/>
      <c r="C862" s="243"/>
      <c r="D862" s="244" t="s">
        <v>189</v>
      </c>
      <c r="E862" s="245" t="s">
        <v>1</v>
      </c>
      <c r="F862" s="246" t="s">
        <v>2384</v>
      </c>
      <c r="G862" s="243"/>
      <c r="H862" s="247">
        <v>7.7699999999999996</v>
      </c>
      <c r="I862" s="248"/>
      <c r="J862" s="243"/>
      <c r="K862" s="243"/>
      <c r="L862" s="249"/>
      <c r="M862" s="250"/>
      <c r="N862" s="251"/>
      <c r="O862" s="251"/>
      <c r="P862" s="251"/>
      <c r="Q862" s="251"/>
      <c r="R862" s="251"/>
      <c r="S862" s="251"/>
      <c r="T862" s="25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3" t="s">
        <v>189</v>
      </c>
      <c r="AU862" s="253" t="s">
        <v>86</v>
      </c>
      <c r="AV862" s="13" t="s">
        <v>86</v>
      </c>
      <c r="AW862" s="13" t="s">
        <v>33</v>
      </c>
      <c r="AX862" s="13" t="s">
        <v>84</v>
      </c>
      <c r="AY862" s="253" t="s">
        <v>181</v>
      </c>
    </row>
    <row r="863" s="2" customFormat="1" ht="16.5" customHeight="1">
      <c r="A863" s="39"/>
      <c r="B863" s="40"/>
      <c r="C863" s="228" t="s">
        <v>1069</v>
      </c>
      <c r="D863" s="228" t="s">
        <v>183</v>
      </c>
      <c r="E863" s="229" t="s">
        <v>985</v>
      </c>
      <c r="F863" s="230" t="s">
        <v>986</v>
      </c>
      <c r="G863" s="231" t="s">
        <v>783</v>
      </c>
      <c r="H863" s="286"/>
      <c r="I863" s="233"/>
      <c r="J863" s="234">
        <f>ROUND(I863*H863,2)</f>
        <v>0</v>
      </c>
      <c r="K863" s="235"/>
      <c r="L863" s="45"/>
      <c r="M863" s="236" t="s">
        <v>1</v>
      </c>
      <c r="N863" s="237" t="s">
        <v>43</v>
      </c>
      <c r="O863" s="92"/>
      <c r="P863" s="238">
        <f>O863*H863</f>
        <v>0</v>
      </c>
      <c r="Q863" s="238">
        <v>0</v>
      </c>
      <c r="R863" s="238">
        <f>Q863*H863</f>
        <v>0</v>
      </c>
      <c r="S863" s="238">
        <v>0</v>
      </c>
      <c r="T863" s="239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0" t="s">
        <v>278</v>
      </c>
      <c r="AT863" s="240" t="s">
        <v>183</v>
      </c>
      <c r="AU863" s="240" t="s">
        <v>86</v>
      </c>
      <c r="AY863" s="18" t="s">
        <v>181</v>
      </c>
      <c r="BE863" s="241">
        <f>IF(N863="základní",J863,0)</f>
        <v>0</v>
      </c>
      <c r="BF863" s="241">
        <f>IF(N863="snížená",J863,0)</f>
        <v>0</v>
      </c>
      <c r="BG863" s="241">
        <f>IF(N863="zákl. přenesená",J863,0)</f>
        <v>0</v>
      </c>
      <c r="BH863" s="241">
        <f>IF(N863="sníž. přenesená",J863,0)</f>
        <v>0</v>
      </c>
      <c r="BI863" s="241">
        <f>IF(N863="nulová",J863,0)</f>
        <v>0</v>
      </c>
      <c r="BJ863" s="18" t="s">
        <v>84</v>
      </c>
      <c r="BK863" s="241">
        <f>ROUND(I863*H863,2)</f>
        <v>0</v>
      </c>
      <c r="BL863" s="18" t="s">
        <v>278</v>
      </c>
      <c r="BM863" s="240" t="s">
        <v>2385</v>
      </c>
    </row>
    <row r="864" s="12" customFormat="1" ht="22.8" customHeight="1">
      <c r="A864" s="12"/>
      <c r="B864" s="212"/>
      <c r="C864" s="213"/>
      <c r="D864" s="214" t="s">
        <v>77</v>
      </c>
      <c r="E864" s="226" t="s">
        <v>988</v>
      </c>
      <c r="F864" s="226" t="s">
        <v>989</v>
      </c>
      <c r="G864" s="213"/>
      <c r="H864" s="213"/>
      <c r="I864" s="216"/>
      <c r="J864" s="227">
        <f>BK864</f>
        <v>0</v>
      </c>
      <c r="K864" s="213"/>
      <c r="L864" s="218"/>
      <c r="M864" s="219"/>
      <c r="N864" s="220"/>
      <c r="O864" s="220"/>
      <c r="P864" s="221">
        <f>SUM(P865:P875)</f>
        <v>0</v>
      </c>
      <c r="Q864" s="220"/>
      <c r="R864" s="221">
        <f>SUM(R865:R875)</f>
        <v>0.0071400000000000005</v>
      </c>
      <c r="S864" s="220"/>
      <c r="T864" s="222">
        <f>SUM(T865:T875)</f>
        <v>0</v>
      </c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R864" s="223" t="s">
        <v>86</v>
      </c>
      <c r="AT864" s="224" t="s">
        <v>77</v>
      </c>
      <c r="AU864" s="224" t="s">
        <v>84</v>
      </c>
      <c r="AY864" s="223" t="s">
        <v>181</v>
      </c>
      <c r="BK864" s="225">
        <f>SUM(BK865:BK875)</f>
        <v>0</v>
      </c>
    </row>
    <row r="865" s="2" customFormat="1" ht="16.5" customHeight="1">
      <c r="A865" s="39"/>
      <c r="B865" s="40"/>
      <c r="C865" s="228" t="s">
        <v>1075</v>
      </c>
      <c r="D865" s="228" t="s">
        <v>183</v>
      </c>
      <c r="E865" s="229" t="s">
        <v>2386</v>
      </c>
      <c r="F865" s="230" t="s">
        <v>992</v>
      </c>
      <c r="G865" s="231" t="s">
        <v>993</v>
      </c>
      <c r="H865" s="232">
        <v>1</v>
      </c>
      <c r="I865" s="233"/>
      <c r="J865" s="234">
        <f>ROUND(I865*H865,2)</f>
        <v>0</v>
      </c>
      <c r="K865" s="235"/>
      <c r="L865" s="45"/>
      <c r="M865" s="236" t="s">
        <v>1</v>
      </c>
      <c r="N865" s="237" t="s">
        <v>43</v>
      </c>
      <c r="O865" s="92"/>
      <c r="P865" s="238">
        <f>O865*H865</f>
        <v>0</v>
      </c>
      <c r="Q865" s="238">
        <v>0</v>
      </c>
      <c r="R865" s="238">
        <f>Q865*H865</f>
        <v>0</v>
      </c>
      <c r="S865" s="238">
        <v>0</v>
      </c>
      <c r="T865" s="23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0" t="s">
        <v>278</v>
      </c>
      <c r="AT865" s="240" t="s">
        <v>183</v>
      </c>
      <c r="AU865" s="240" t="s">
        <v>86</v>
      </c>
      <c r="AY865" s="18" t="s">
        <v>181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8" t="s">
        <v>84</v>
      </c>
      <c r="BK865" s="241">
        <f>ROUND(I865*H865,2)</f>
        <v>0</v>
      </c>
      <c r="BL865" s="18" t="s">
        <v>278</v>
      </c>
      <c r="BM865" s="240" t="s">
        <v>2387</v>
      </c>
    </row>
    <row r="866" s="2" customFormat="1" ht="16.5" customHeight="1">
      <c r="A866" s="39"/>
      <c r="B866" s="40"/>
      <c r="C866" s="228" t="s">
        <v>1079</v>
      </c>
      <c r="D866" s="228" t="s">
        <v>183</v>
      </c>
      <c r="E866" s="229" t="s">
        <v>1007</v>
      </c>
      <c r="F866" s="230" t="s">
        <v>1008</v>
      </c>
      <c r="G866" s="231" t="s">
        <v>359</v>
      </c>
      <c r="H866" s="232">
        <v>2</v>
      </c>
      <c r="I866" s="233"/>
      <c r="J866" s="234">
        <f>ROUND(I866*H866,2)</f>
        <v>0</v>
      </c>
      <c r="K866" s="235"/>
      <c r="L866" s="45"/>
      <c r="M866" s="236" t="s">
        <v>1</v>
      </c>
      <c r="N866" s="237" t="s">
        <v>43</v>
      </c>
      <c r="O866" s="92"/>
      <c r="P866" s="238">
        <f>O866*H866</f>
        <v>0</v>
      </c>
      <c r="Q866" s="238">
        <v>3.0000000000000001E-05</v>
      </c>
      <c r="R866" s="238">
        <f>Q866*H866</f>
        <v>6.0000000000000002E-05</v>
      </c>
      <c r="S866" s="238">
        <v>0</v>
      </c>
      <c r="T866" s="239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0" t="s">
        <v>278</v>
      </c>
      <c r="AT866" s="240" t="s">
        <v>183</v>
      </c>
      <c r="AU866" s="240" t="s">
        <v>86</v>
      </c>
      <c r="AY866" s="18" t="s">
        <v>181</v>
      </c>
      <c r="BE866" s="241">
        <f>IF(N866="základní",J866,0)</f>
        <v>0</v>
      </c>
      <c r="BF866" s="241">
        <f>IF(N866="snížená",J866,0)</f>
        <v>0</v>
      </c>
      <c r="BG866" s="241">
        <f>IF(N866="zákl. přenesená",J866,0)</f>
        <v>0</v>
      </c>
      <c r="BH866" s="241">
        <f>IF(N866="sníž. přenesená",J866,0)</f>
        <v>0</v>
      </c>
      <c r="BI866" s="241">
        <f>IF(N866="nulová",J866,0)</f>
        <v>0</v>
      </c>
      <c r="BJ866" s="18" t="s">
        <v>84</v>
      </c>
      <c r="BK866" s="241">
        <f>ROUND(I866*H866,2)</f>
        <v>0</v>
      </c>
      <c r="BL866" s="18" t="s">
        <v>278</v>
      </c>
      <c r="BM866" s="240" t="s">
        <v>2388</v>
      </c>
    </row>
    <row r="867" s="13" customFormat="1">
      <c r="A867" s="13"/>
      <c r="B867" s="242"/>
      <c r="C867" s="243"/>
      <c r="D867" s="244" t="s">
        <v>189</v>
      </c>
      <c r="E867" s="245" t="s">
        <v>1</v>
      </c>
      <c r="F867" s="246" t="s">
        <v>2389</v>
      </c>
      <c r="G867" s="243"/>
      <c r="H867" s="247">
        <v>2</v>
      </c>
      <c r="I867" s="248"/>
      <c r="J867" s="243"/>
      <c r="K867" s="243"/>
      <c r="L867" s="249"/>
      <c r="M867" s="250"/>
      <c r="N867" s="251"/>
      <c r="O867" s="251"/>
      <c r="P867" s="251"/>
      <c r="Q867" s="251"/>
      <c r="R867" s="251"/>
      <c r="S867" s="251"/>
      <c r="T867" s="25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3" t="s">
        <v>189</v>
      </c>
      <c r="AU867" s="253" t="s">
        <v>86</v>
      </c>
      <c r="AV867" s="13" t="s">
        <v>86</v>
      </c>
      <c r="AW867" s="13" t="s">
        <v>33</v>
      </c>
      <c r="AX867" s="13" t="s">
        <v>84</v>
      </c>
      <c r="AY867" s="253" t="s">
        <v>181</v>
      </c>
    </row>
    <row r="868" s="2" customFormat="1" ht="16.5" customHeight="1">
      <c r="A868" s="39"/>
      <c r="B868" s="40"/>
      <c r="C868" s="275" t="s">
        <v>1086</v>
      </c>
      <c r="D868" s="275" t="s">
        <v>363</v>
      </c>
      <c r="E868" s="276" t="s">
        <v>1012</v>
      </c>
      <c r="F868" s="277" t="s">
        <v>2390</v>
      </c>
      <c r="G868" s="278" t="s">
        <v>359</v>
      </c>
      <c r="H868" s="279">
        <v>2</v>
      </c>
      <c r="I868" s="280"/>
      <c r="J868" s="281">
        <f>ROUND(I868*H868,2)</f>
        <v>0</v>
      </c>
      <c r="K868" s="282"/>
      <c r="L868" s="283"/>
      <c r="M868" s="284" t="s">
        <v>1</v>
      </c>
      <c r="N868" s="285" t="s">
        <v>43</v>
      </c>
      <c r="O868" s="92"/>
      <c r="P868" s="238">
        <f>O868*H868</f>
        <v>0</v>
      </c>
      <c r="Q868" s="238">
        <v>0.00233</v>
      </c>
      <c r="R868" s="238">
        <f>Q868*H868</f>
        <v>0.0046600000000000001</v>
      </c>
      <c r="S868" s="238">
        <v>0</v>
      </c>
      <c r="T868" s="239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0" t="s">
        <v>369</v>
      </c>
      <c r="AT868" s="240" t="s">
        <v>363</v>
      </c>
      <c r="AU868" s="240" t="s">
        <v>86</v>
      </c>
      <c r="AY868" s="18" t="s">
        <v>181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8" t="s">
        <v>84</v>
      </c>
      <c r="BK868" s="241">
        <f>ROUND(I868*H868,2)</f>
        <v>0</v>
      </c>
      <c r="BL868" s="18" t="s">
        <v>278</v>
      </c>
      <c r="BM868" s="240" t="s">
        <v>2391</v>
      </c>
    </row>
    <row r="869" s="14" customFormat="1">
      <c r="A869" s="14"/>
      <c r="B869" s="254"/>
      <c r="C869" s="255"/>
      <c r="D869" s="244" t="s">
        <v>189</v>
      </c>
      <c r="E869" s="256" t="s">
        <v>1</v>
      </c>
      <c r="F869" s="257" t="s">
        <v>1004</v>
      </c>
      <c r="G869" s="255"/>
      <c r="H869" s="256" t="s">
        <v>1</v>
      </c>
      <c r="I869" s="258"/>
      <c r="J869" s="255"/>
      <c r="K869" s="255"/>
      <c r="L869" s="259"/>
      <c r="M869" s="260"/>
      <c r="N869" s="261"/>
      <c r="O869" s="261"/>
      <c r="P869" s="261"/>
      <c r="Q869" s="261"/>
      <c r="R869" s="261"/>
      <c r="S869" s="261"/>
      <c r="T869" s="26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63" t="s">
        <v>189</v>
      </c>
      <c r="AU869" s="263" t="s">
        <v>86</v>
      </c>
      <c r="AV869" s="14" t="s">
        <v>84</v>
      </c>
      <c r="AW869" s="14" t="s">
        <v>33</v>
      </c>
      <c r="AX869" s="14" t="s">
        <v>78</v>
      </c>
      <c r="AY869" s="263" t="s">
        <v>181</v>
      </c>
    </row>
    <row r="870" s="13" customFormat="1">
      <c r="A870" s="13"/>
      <c r="B870" s="242"/>
      <c r="C870" s="243"/>
      <c r="D870" s="244" t="s">
        <v>189</v>
      </c>
      <c r="E870" s="245" t="s">
        <v>1</v>
      </c>
      <c r="F870" s="246" t="s">
        <v>2392</v>
      </c>
      <c r="G870" s="243"/>
      <c r="H870" s="247">
        <v>2</v>
      </c>
      <c r="I870" s="248"/>
      <c r="J870" s="243"/>
      <c r="K870" s="243"/>
      <c r="L870" s="249"/>
      <c r="M870" s="250"/>
      <c r="N870" s="251"/>
      <c r="O870" s="251"/>
      <c r="P870" s="251"/>
      <c r="Q870" s="251"/>
      <c r="R870" s="251"/>
      <c r="S870" s="251"/>
      <c r="T870" s="25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3" t="s">
        <v>189</v>
      </c>
      <c r="AU870" s="253" t="s">
        <v>86</v>
      </c>
      <c r="AV870" s="13" t="s">
        <v>86</v>
      </c>
      <c r="AW870" s="13" t="s">
        <v>33</v>
      </c>
      <c r="AX870" s="13" t="s">
        <v>84</v>
      </c>
      <c r="AY870" s="253" t="s">
        <v>181</v>
      </c>
    </row>
    <row r="871" s="2" customFormat="1" ht="16.5" customHeight="1">
      <c r="A871" s="39"/>
      <c r="B871" s="40"/>
      <c r="C871" s="228" t="s">
        <v>1091</v>
      </c>
      <c r="D871" s="228" t="s">
        <v>183</v>
      </c>
      <c r="E871" s="229" t="s">
        <v>1017</v>
      </c>
      <c r="F871" s="230" t="s">
        <v>1018</v>
      </c>
      <c r="G871" s="231" t="s">
        <v>359</v>
      </c>
      <c r="H871" s="232">
        <v>1</v>
      </c>
      <c r="I871" s="233"/>
      <c r="J871" s="234">
        <f>ROUND(I871*H871,2)</f>
        <v>0</v>
      </c>
      <c r="K871" s="235"/>
      <c r="L871" s="45"/>
      <c r="M871" s="236" t="s">
        <v>1</v>
      </c>
      <c r="N871" s="237" t="s">
        <v>43</v>
      </c>
      <c r="O871" s="92"/>
      <c r="P871" s="238">
        <f>O871*H871</f>
        <v>0</v>
      </c>
      <c r="Q871" s="238">
        <v>3.0000000000000001E-05</v>
      </c>
      <c r="R871" s="238">
        <f>Q871*H871</f>
        <v>3.0000000000000001E-05</v>
      </c>
      <c r="S871" s="238">
        <v>0</v>
      </c>
      <c r="T871" s="239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0" t="s">
        <v>278</v>
      </c>
      <c r="AT871" s="240" t="s">
        <v>183</v>
      </c>
      <c r="AU871" s="240" t="s">
        <v>86</v>
      </c>
      <c r="AY871" s="18" t="s">
        <v>181</v>
      </c>
      <c r="BE871" s="241">
        <f>IF(N871="základní",J871,0)</f>
        <v>0</v>
      </c>
      <c r="BF871" s="241">
        <f>IF(N871="snížená",J871,0)</f>
        <v>0</v>
      </c>
      <c r="BG871" s="241">
        <f>IF(N871="zákl. přenesená",J871,0)</f>
        <v>0</v>
      </c>
      <c r="BH871" s="241">
        <f>IF(N871="sníž. přenesená",J871,0)</f>
        <v>0</v>
      </c>
      <c r="BI871" s="241">
        <f>IF(N871="nulová",J871,0)</f>
        <v>0</v>
      </c>
      <c r="BJ871" s="18" t="s">
        <v>84</v>
      </c>
      <c r="BK871" s="241">
        <f>ROUND(I871*H871,2)</f>
        <v>0</v>
      </c>
      <c r="BL871" s="18" t="s">
        <v>278</v>
      </c>
      <c r="BM871" s="240" t="s">
        <v>2393</v>
      </c>
    </row>
    <row r="872" s="13" customFormat="1">
      <c r="A872" s="13"/>
      <c r="B872" s="242"/>
      <c r="C872" s="243"/>
      <c r="D872" s="244" t="s">
        <v>189</v>
      </c>
      <c r="E872" s="245" t="s">
        <v>1</v>
      </c>
      <c r="F872" s="246" t="s">
        <v>2394</v>
      </c>
      <c r="G872" s="243"/>
      <c r="H872" s="247">
        <v>1</v>
      </c>
      <c r="I872" s="248"/>
      <c r="J872" s="243"/>
      <c r="K872" s="243"/>
      <c r="L872" s="249"/>
      <c r="M872" s="250"/>
      <c r="N872" s="251"/>
      <c r="O872" s="251"/>
      <c r="P872" s="251"/>
      <c r="Q872" s="251"/>
      <c r="R872" s="251"/>
      <c r="S872" s="251"/>
      <c r="T872" s="25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3" t="s">
        <v>189</v>
      </c>
      <c r="AU872" s="253" t="s">
        <v>86</v>
      </c>
      <c r="AV872" s="13" t="s">
        <v>86</v>
      </c>
      <c r="AW872" s="13" t="s">
        <v>33</v>
      </c>
      <c r="AX872" s="13" t="s">
        <v>84</v>
      </c>
      <c r="AY872" s="253" t="s">
        <v>181</v>
      </c>
    </row>
    <row r="873" s="2" customFormat="1" ht="16.5" customHeight="1">
      <c r="A873" s="39"/>
      <c r="B873" s="40"/>
      <c r="C873" s="275" t="s">
        <v>1094</v>
      </c>
      <c r="D873" s="275" t="s">
        <v>363</v>
      </c>
      <c r="E873" s="276" t="s">
        <v>1022</v>
      </c>
      <c r="F873" s="277" t="s">
        <v>2395</v>
      </c>
      <c r="G873" s="278" t="s">
        <v>359</v>
      </c>
      <c r="H873" s="279">
        <v>1</v>
      </c>
      <c r="I873" s="280"/>
      <c r="J873" s="281">
        <f>ROUND(I873*H873,2)</f>
        <v>0</v>
      </c>
      <c r="K873" s="282"/>
      <c r="L873" s="283"/>
      <c r="M873" s="284" t="s">
        <v>1</v>
      </c>
      <c r="N873" s="285" t="s">
        <v>43</v>
      </c>
      <c r="O873" s="92"/>
      <c r="P873" s="238">
        <f>O873*H873</f>
        <v>0</v>
      </c>
      <c r="Q873" s="238">
        <v>0.0023900000000000002</v>
      </c>
      <c r="R873" s="238">
        <f>Q873*H873</f>
        <v>0.0023900000000000002</v>
      </c>
      <c r="S873" s="238">
        <v>0</v>
      </c>
      <c r="T873" s="239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0" t="s">
        <v>369</v>
      </c>
      <c r="AT873" s="240" t="s">
        <v>363</v>
      </c>
      <c r="AU873" s="240" t="s">
        <v>86</v>
      </c>
      <c r="AY873" s="18" t="s">
        <v>181</v>
      </c>
      <c r="BE873" s="241">
        <f>IF(N873="základní",J873,0)</f>
        <v>0</v>
      </c>
      <c r="BF873" s="241">
        <f>IF(N873="snížená",J873,0)</f>
        <v>0</v>
      </c>
      <c r="BG873" s="241">
        <f>IF(N873="zákl. přenesená",J873,0)</f>
        <v>0</v>
      </c>
      <c r="BH873" s="241">
        <f>IF(N873="sníž. přenesená",J873,0)</f>
        <v>0</v>
      </c>
      <c r="BI873" s="241">
        <f>IF(N873="nulová",J873,0)</f>
        <v>0</v>
      </c>
      <c r="BJ873" s="18" t="s">
        <v>84</v>
      </c>
      <c r="BK873" s="241">
        <f>ROUND(I873*H873,2)</f>
        <v>0</v>
      </c>
      <c r="BL873" s="18" t="s">
        <v>278</v>
      </c>
      <c r="BM873" s="240" t="s">
        <v>2396</v>
      </c>
    </row>
    <row r="874" s="14" customFormat="1">
      <c r="A874" s="14"/>
      <c r="B874" s="254"/>
      <c r="C874" s="255"/>
      <c r="D874" s="244" t="s">
        <v>189</v>
      </c>
      <c r="E874" s="256" t="s">
        <v>1</v>
      </c>
      <c r="F874" s="257" t="s">
        <v>1004</v>
      </c>
      <c r="G874" s="255"/>
      <c r="H874" s="256" t="s">
        <v>1</v>
      </c>
      <c r="I874" s="258"/>
      <c r="J874" s="255"/>
      <c r="K874" s="255"/>
      <c r="L874" s="259"/>
      <c r="M874" s="260"/>
      <c r="N874" s="261"/>
      <c r="O874" s="261"/>
      <c r="P874" s="261"/>
      <c r="Q874" s="261"/>
      <c r="R874" s="261"/>
      <c r="S874" s="261"/>
      <c r="T874" s="26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3" t="s">
        <v>189</v>
      </c>
      <c r="AU874" s="263" t="s">
        <v>86</v>
      </c>
      <c r="AV874" s="14" t="s">
        <v>84</v>
      </c>
      <c r="AW874" s="14" t="s">
        <v>33</v>
      </c>
      <c r="AX874" s="14" t="s">
        <v>78</v>
      </c>
      <c r="AY874" s="263" t="s">
        <v>181</v>
      </c>
    </row>
    <row r="875" s="13" customFormat="1">
      <c r="A875" s="13"/>
      <c r="B875" s="242"/>
      <c r="C875" s="243"/>
      <c r="D875" s="244" t="s">
        <v>189</v>
      </c>
      <c r="E875" s="245" t="s">
        <v>1</v>
      </c>
      <c r="F875" s="246" t="s">
        <v>2397</v>
      </c>
      <c r="G875" s="243"/>
      <c r="H875" s="247">
        <v>1</v>
      </c>
      <c r="I875" s="248"/>
      <c r="J875" s="243"/>
      <c r="K875" s="243"/>
      <c r="L875" s="249"/>
      <c r="M875" s="250"/>
      <c r="N875" s="251"/>
      <c r="O875" s="251"/>
      <c r="P875" s="251"/>
      <c r="Q875" s="251"/>
      <c r="R875" s="251"/>
      <c r="S875" s="251"/>
      <c r="T875" s="25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3" t="s">
        <v>189</v>
      </c>
      <c r="AU875" s="253" t="s">
        <v>86</v>
      </c>
      <c r="AV875" s="13" t="s">
        <v>86</v>
      </c>
      <c r="AW875" s="13" t="s">
        <v>33</v>
      </c>
      <c r="AX875" s="13" t="s">
        <v>84</v>
      </c>
      <c r="AY875" s="253" t="s">
        <v>181</v>
      </c>
    </row>
    <row r="876" s="12" customFormat="1" ht="22.8" customHeight="1">
      <c r="A876" s="12"/>
      <c r="B876" s="212"/>
      <c r="C876" s="213"/>
      <c r="D876" s="214" t="s">
        <v>77</v>
      </c>
      <c r="E876" s="226" t="s">
        <v>1026</v>
      </c>
      <c r="F876" s="226" t="s">
        <v>1027</v>
      </c>
      <c r="G876" s="213"/>
      <c r="H876" s="213"/>
      <c r="I876" s="216"/>
      <c r="J876" s="227">
        <f>BK876</f>
        <v>0</v>
      </c>
      <c r="K876" s="213"/>
      <c r="L876" s="218"/>
      <c r="M876" s="219"/>
      <c r="N876" s="220"/>
      <c r="O876" s="220"/>
      <c r="P876" s="221">
        <f>P877</f>
        <v>0</v>
      </c>
      <c r="Q876" s="220"/>
      <c r="R876" s="221">
        <f>R877</f>
        <v>0</v>
      </c>
      <c r="S876" s="220"/>
      <c r="T876" s="222">
        <f>T877</f>
        <v>0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23" t="s">
        <v>86</v>
      </c>
      <c r="AT876" s="224" t="s">
        <v>77</v>
      </c>
      <c r="AU876" s="224" t="s">
        <v>84</v>
      </c>
      <c r="AY876" s="223" t="s">
        <v>181</v>
      </c>
      <c r="BK876" s="225">
        <f>BK877</f>
        <v>0</v>
      </c>
    </row>
    <row r="877" s="2" customFormat="1" ht="16.5" customHeight="1">
      <c r="A877" s="39"/>
      <c r="B877" s="40"/>
      <c r="C877" s="228" t="s">
        <v>1102</v>
      </c>
      <c r="D877" s="228" t="s">
        <v>183</v>
      </c>
      <c r="E877" s="229" t="s">
        <v>1029</v>
      </c>
      <c r="F877" s="230" t="s">
        <v>1030</v>
      </c>
      <c r="G877" s="231" t="s">
        <v>993</v>
      </c>
      <c r="H877" s="232">
        <v>1</v>
      </c>
      <c r="I877" s="233"/>
      <c r="J877" s="234">
        <f>ROUND(I877*H877,2)</f>
        <v>0</v>
      </c>
      <c r="K877" s="235"/>
      <c r="L877" s="45"/>
      <c r="M877" s="236" t="s">
        <v>1</v>
      </c>
      <c r="N877" s="237" t="s">
        <v>43</v>
      </c>
      <c r="O877" s="92"/>
      <c r="P877" s="238">
        <f>O877*H877</f>
        <v>0</v>
      </c>
      <c r="Q877" s="238">
        <v>0</v>
      </c>
      <c r="R877" s="238">
        <f>Q877*H877</f>
        <v>0</v>
      </c>
      <c r="S877" s="238">
        <v>0</v>
      </c>
      <c r="T877" s="239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0" t="s">
        <v>278</v>
      </c>
      <c r="AT877" s="240" t="s">
        <v>183</v>
      </c>
      <c r="AU877" s="240" t="s">
        <v>86</v>
      </c>
      <c r="AY877" s="18" t="s">
        <v>181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8" t="s">
        <v>84</v>
      </c>
      <c r="BK877" s="241">
        <f>ROUND(I877*H877,2)</f>
        <v>0</v>
      </c>
      <c r="BL877" s="18" t="s">
        <v>278</v>
      </c>
      <c r="BM877" s="240" t="s">
        <v>2398</v>
      </c>
    </row>
    <row r="878" s="12" customFormat="1" ht="22.8" customHeight="1">
      <c r="A878" s="12"/>
      <c r="B878" s="212"/>
      <c r="C878" s="213"/>
      <c r="D878" s="214" t="s">
        <v>77</v>
      </c>
      <c r="E878" s="226" t="s">
        <v>1032</v>
      </c>
      <c r="F878" s="226" t="s">
        <v>1033</v>
      </c>
      <c r="G878" s="213"/>
      <c r="H878" s="213"/>
      <c r="I878" s="216"/>
      <c r="J878" s="227">
        <f>BK878</f>
        <v>0</v>
      </c>
      <c r="K878" s="213"/>
      <c r="L878" s="218"/>
      <c r="M878" s="219"/>
      <c r="N878" s="220"/>
      <c r="O878" s="220"/>
      <c r="P878" s="221">
        <f>SUM(P879:P900)</f>
        <v>0</v>
      </c>
      <c r="Q878" s="220"/>
      <c r="R878" s="221">
        <f>SUM(R879:R900)</f>
        <v>0.1026696</v>
      </c>
      <c r="S878" s="220"/>
      <c r="T878" s="222">
        <f>SUM(T879:T900)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23" t="s">
        <v>86</v>
      </c>
      <c r="AT878" s="224" t="s">
        <v>77</v>
      </c>
      <c r="AU878" s="224" t="s">
        <v>84</v>
      </c>
      <c r="AY878" s="223" t="s">
        <v>181</v>
      </c>
      <c r="BK878" s="225">
        <f>SUM(BK879:BK900)</f>
        <v>0</v>
      </c>
    </row>
    <row r="879" s="2" customFormat="1" ht="16.5" customHeight="1">
      <c r="A879" s="39"/>
      <c r="B879" s="40"/>
      <c r="C879" s="228" t="s">
        <v>1106</v>
      </c>
      <c r="D879" s="228" t="s">
        <v>183</v>
      </c>
      <c r="E879" s="229" t="s">
        <v>1115</v>
      </c>
      <c r="F879" s="230" t="s">
        <v>1116</v>
      </c>
      <c r="G879" s="231" t="s">
        <v>186</v>
      </c>
      <c r="H879" s="232">
        <v>3.2200000000000002</v>
      </c>
      <c r="I879" s="233"/>
      <c r="J879" s="234">
        <f>ROUND(I879*H879,2)</f>
        <v>0</v>
      </c>
      <c r="K879" s="235"/>
      <c r="L879" s="45"/>
      <c r="M879" s="236" t="s">
        <v>1</v>
      </c>
      <c r="N879" s="237" t="s">
        <v>43</v>
      </c>
      <c r="O879" s="92"/>
      <c r="P879" s="238">
        <f>O879*H879</f>
        <v>0</v>
      </c>
      <c r="Q879" s="238">
        <v>0</v>
      </c>
      <c r="R879" s="238">
        <f>Q879*H879</f>
        <v>0</v>
      </c>
      <c r="S879" s="238">
        <v>0</v>
      </c>
      <c r="T879" s="239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40" t="s">
        <v>278</v>
      </c>
      <c r="AT879" s="240" t="s">
        <v>183</v>
      </c>
      <c r="AU879" s="240" t="s">
        <v>86</v>
      </c>
      <c r="AY879" s="18" t="s">
        <v>181</v>
      </c>
      <c r="BE879" s="241">
        <f>IF(N879="základní",J879,0)</f>
        <v>0</v>
      </c>
      <c r="BF879" s="241">
        <f>IF(N879="snížená",J879,0)</f>
        <v>0</v>
      </c>
      <c r="BG879" s="241">
        <f>IF(N879="zákl. přenesená",J879,0)</f>
        <v>0</v>
      </c>
      <c r="BH879" s="241">
        <f>IF(N879="sníž. přenesená",J879,0)</f>
        <v>0</v>
      </c>
      <c r="BI879" s="241">
        <f>IF(N879="nulová",J879,0)</f>
        <v>0</v>
      </c>
      <c r="BJ879" s="18" t="s">
        <v>84</v>
      </c>
      <c r="BK879" s="241">
        <f>ROUND(I879*H879,2)</f>
        <v>0</v>
      </c>
      <c r="BL879" s="18" t="s">
        <v>278</v>
      </c>
      <c r="BM879" s="240" t="s">
        <v>2399</v>
      </c>
    </row>
    <row r="880" s="14" customFormat="1">
      <c r="A880" s="14"/>
      <c r="B880" s="254"/>
      <c r="C880" s="255"/>
      <c r="D880" s="244" t="s">
        <v>189</v>
      </c>
      <c r="E880" s="256" t="s">
        <v>1</v>
      </c>
      <c r="F880" s="257" t="s">
        <v>547</v>
      </c>
      <c r="G880" s="255"/>
      <c r="H880" s="256" t="s">
        <v>1</v>
      </c>
      <c r="I880" s="258"/>
      <c r="J880" s="255"/>
      <c r="K880" s="255"/>
      <c r="L880" s="259"/>
      <c r="M880" s="260"/>
      <c r="N880" s="261"/>
      <c r="O880" s="261"/>
      <c r="P880" s="261"/>
      <c r="Q880" s="261"/>
      <c r="R880" s="261"/>
      <c r="S880" s="261"/>
      <c r="T880" s="26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3" t="s">
        <v>189</v>
      </c>
      <c r="AU880" s="263" t="s">
        <v>86</v>
      </c>
      <c r="AV880" s="14" t="s">
        <v>84</v>
      </c>
      <c r="AW880" s="14" t="s">
        <v>33</v>
      </c>
      <c r="AX880" s="14" t="s">
        <v>78</v>
      </c>
      <c r="AY880" s="263" t="s">
        <v>181</v>
      </c>
    </row>
    <row r="881" s="13" customFormat="1">
      <c r="A881" s="13"/>
      <c r="B881" s="242"/>
      <c r="C881" s="243"/>
      <c r="D881" s="244" t="s">
        <v>189</v>
      </c>
      <c r="E881" s="245" t="s">
        <v>1</v>
      </c>
      <c r="F881" s="246" t="s">
        <v>2400</v>
      </c>
      <c r="G881" s="243"/>
      <c r="H881" s="247">
        <v>2.8700000000000001</v>
      </c>
      <c r="I881" s="248"/>
      <c r="J881" s="243"/>
      <c r="K881" s="243"/>
      <c r="L881" s="249"/>
      <c r="M881" s="250"/>
      <c r="N881" s="251"/>
      <c r="O881" s="251"/>
      <c r="P881" s="251"/>
      <c r="Q881" s="251"/>
      <c r="R881" s="251"/>
      <c r="S881" s="251"/>
      <c r="T881" s="25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3" t="s">
        <v>189</v>
      </c>
      <c r="AU881" s="253" t="s">
        <v>86</v>
      </c>
      <c r="AV881" s="13" t="s">
        <v>86</v>
      </c>
      <c r="AW881" s="13" t="s">
        <v>33</v>
      </c>
      <c r="AX881" s="13" t="s">
        <v>78</v>
      </c>
      <c r="AY881" s="253" t="s">
        <v>181</v>
      </c>
    </row>
    <row r="882" s="14" customFormat="1">
      <c r="A882" s="14"/>
      <c r="B882" s="254"/>
      <c r="C882" s="255"/>
      <c r="D882" s="244" t="s">
        <v>189</v>
      </c>
      <c r="E882" s="256" t="s">
        <v>1</v>
      </c>
      <c r="F882" s="257" t="s">
        <v>549</v>
      </c>
      <c r="G882" s="255"/>
      <c r="H882" s="256" t="s">
        <v>1</v>
      </c>
      <c r="I882" s="258"/>
      <c r="J882" s="255"/>
      <c r="K882" s="255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189</v>
      </c>
      <c r="AU882" s="263" t="s">
        <v>86</v>
      </c>
      <c r="AV882" s="14" t="s">
        <v>84</v>
      </c>
      <c r="AW882" s="14" t="s">
        <v>33</v>
      </c>
      <c r="AX882" s="14" t="s">
        <v>78</v>
      </c>
      <c r="AY882" s="263" t="s">
        <v>181</v>
      </c>
    </row>
    <row r="883" s="13" customFormat="1">
      <c r="A883" s="13"/>
      <c r="B883" s="242"/>
      <c r="C883" s="243"/>
      <c r="D883" s="244" t="s">
        <v>189</v>
      </c>
      <c r="E883" s="245" t="s">
        <v>1</v>
      </c>
      <c r="F883" s="246" t="s">
        <v>2161</v>
      </c>
      <c r="G883" s="243"/>
      <c r="H883" s="247">
        <v>0.34999999999999998</v>
      </c>
      <c r="I883" s="248"/>
      <c r="J883" s="243"/>
      <c r="K883" s="243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189</v>
      </c>
      <c r="AU883" s="253" t="s">
        <v>86</v>
      </c>
      <c r="AV883" s="13" t="s">
        <v>86</v>
      </c>
      <c r="AW883" s="13" t="s">
        <v>33</v>
      </c>
      <c r="AX883" s="13" t="s">
        <v>78</v>
      </c>
      <c r="AY883" s="253" t="s">
        <v>181</v>
      </c>
    </row>
    <row r="884" s="15" customFormat="1">
      <c r="A884" s="15"/>
      <c r="B884" s="264"/>
      <c r="C884" s="265"/>
      <c r="D884" s="244" t="s">
        <v>189</v>
      </c>
      <c r="E884" s="266" t="s">
        <v>1</v>
      </c>
      <c r="F884" s="267" t="s">
        <v>206</v>
      </c>
      <c r="G884" s="265"/>
      <c r="H884" s="268">
        <v>3.2200000000000002</v>
      </c>
      <c r="I884" s="269"/>
      <c r="J884" s="265"/>
      <c r="K884" s="265"/>
      <c r="L884" s="270"/>
      <c r="M884" s="271"/>
      <c r="N884" s="272"/>
      <c r="O884" s="272"/>
      <c r="P884" s="272"/>
      <c r="Q884" s="272"/>
      <c r="R884" s="272"/>
      <c r="S884" s="272"/>
      <c r="T884" s="273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74" t="s">
        <v>189</v>
      </c>
      <c r="AU884" s="274" t="s">
        <v>86</v>
      </c>
      <c r="AV884" s="15" t="s">
        <v>187</v>
      </c>
      <c r="AW884" s="15" t="s">
        <v>33</v>
      </c>
      <c r="AX884" s="15" t="s">
        <v>84</v>
      </c>
      <c r="AY884" s="274" t="s">
        <v>181</v>
      </c>
    </row>
    <row r="885" s="2" customFormat="1" ht="16.5" customHeight="1">
      <c r="A885" s="39"/>
      <c r="B885" s="40"/>
      <c r="C885" s="275" t="s">
        <v>1110</v>
      </c>
      <c r="D885" s="275" t="s">
        <v>363</v>
      </c>
      <c r="E885" s="276" t="s">
        <v>1065</v>
      </c>
      <c r="F885" s="277" t="s">
        <v>1066</v>
      </c>
      <c r="G885" s="278" t="s">
        <v>186</v>
      </c>
      <c r="H885" s="279">
        <v>3.5419999999999998</v>
      </c>
      <c r="I885" s="280"/>
      <c r="J885" s="281">
        <f>ROUND(I885*H885,2)</f>
        <v>0</v>
      </c>
      <c r="K885" s="282"/>
      <c r="L885" s="283"/>
      <c r="M885" s="284" t="s">
        <v>1</v>
      </c>
      <c r="N885" s="285" t="s">
        <v>43</v>
      </c>
      <c r="O885" s="92"/>
      <c r="P885" s="238">
        <f>O885*H885</f>
        <v>0</v>
      </c>
      <c r="Q885" s="238">
        <v>0.014999999999999999</v>
      </c>
      <c r="R885" s="238">
        <f>Q885*H885</f>
        <v>0.053129999999999997</v>
      </c>
      <c r="S885" s="238">
        <v>0</v>
      </c>
      <c r="T885" s="239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40" t="s">
        <v>369</v>
      </c>
      <c r="AT885" s="240" t="s">
        <v>363</v>
      </c>
      <c r="AU885" s="240" t="s">
        <v>86</v>
      </c>
      <c r="AY885" s="18" t="s">
        <v>181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8" t="s">
        <v>84</v>
      </c>
      <c r="BK885" s="241">
        <f>ROUND(I885*H885,2)</f>
        <v>0</v>
      </c>
      <c r="BL885" s="18" t="s">
        <v>278</v>
      </c>
      <c r="BM885" s="240" t="s">
        <v>2401</v>
      </c>
    </row>
    <row r="886" s="14" customFormat="1">
      <c r="A886" s="14"/>
      <c r="B886" s="254"/>
      <c r="C886" s="255"/>
      <c r="D886" s="244" t="s">
        <v>189</v>
      </c>
      <c r="E886" s="256" t="s">
        <v>1</v>
      </c>
      <c r="F886" s="257" t="s">
        <v>547</v>
      </c>
      <c r="G886" s="255"/>
      <c r="H886" s="256" t="s">
        <v>1</v>
      </c>
      <c r="I886" s="258"/>
      <c r="J886" s="255"/>
      <c r="K886" s="255"/>
      <c r="L886" s="259"/>
      <c r="M886" s="260"/>
      <c r="N886" s="261"/>
      <c r="O886" s="261"/>
      <c r="P886" s="261"/>
      <c r="Q886" s="261"/>
      <c r="R886" s="261"/>
      <c r="S886" s="261"/>
      <c r="T886" s="26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3" t="s">
        <v>189</v>
      </c>
      <c r="AU886" s="263" t="s">
        <v>86</v>
      </c>
      <c r="AV886" s="14" t="s">
        <v>84</v>
      </c>
      <c r="AW886" s="14" t="s">
        <v>33</v>
      </c>
      <c r="AX886" s="14" t="s">
        <v>78</v>
      </c>
      <c r="AY886" s="263" t="s">
        <v>181</v>
      </c>
    </row>
    <row r="887" s="13" customFormat="1">
      <c r="A887" s="13"/>
      <c r="B887" s="242"/>
      <c r="C887" s="243"/>
      <c r="D887" s="244" t="s">
        <v>189</v>
      </c>
      <c r="E887" s="245" t="s">
        <v>1</v>
      </c>
      <c r="F887" s="246" t="s">
        <v>2402</v>
      </c>
      <c r="G887" s="243"/>
      <c r="H887" s="247">
        <v>3.157</v>
      </c>
      <c r="I887" s="248"/>
      <c r="J887" s="243"/>
      <c r="K887" s="243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189</v>
      </c>
      <c r="AU887" s="253" t="s">
        <v>86</v>
      </c>
      <c r="AV887" s="13" t="s">
        <v>86</v>
      </c>
      <c r="AW887" s="13" t="s">
        <v>33</v>
      </c>
      <c r="AX887" s="13" t="s">
        <v>78</v>
      </c>
      <c r="AY887" s="253" t="s">
        <v>181</v>
      </c>
    </row>
    <row r="888" s="14" customFormat="1">
      <c r="A888" s="14"/>
      <c r="B888" s="254"/>
      <c r="C888" s="255"/>
      <c r="D888" s="244" t="s">
        <v>189</v>
      </c>
      <c r="E888" s="256" t="s">
        <v>1</v>
      </c>
      <c r="F888" s="257" t="s">
        <v>549</v>
      </c>
      <c r="G888" s="255"/>
      <c r="H888" s="256" t="s">
        <v>1</v>
      </c>
      <c r="I888" s="258"/>
      <c r="J888" s="255"/>
      <c r="K888" s="255"/>
      <c r="L888" s="259"/>
      <c r="M888" s="260"/>
      <c r="N888" s="261"/>
      <c r="O888" s="261"/>
      <c r="P888" s="261"/>
      <c r="Q888" s="261"/>
      <c r="R888" s="261"/>
      <c r="S888" s="261"/>
      <c r="T888" s="26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3" t="s">
        <v>189</v>
      </c>
      <c r="AU888" s="263" t="s">
        <v>86</v>
      </c>
      <c r="AV888" s="14" t="s">
        <v>84</v>
      </c>
      <c r="AW888" s="14" t="s">
        <v>33</v>
      </c>
      <c r="AX888" s="14" t="s">
        <v>78</v>
      </c>
      <c r="AY888" s="263" t="s">
        <v>181</v>
      </c>
    </row>
    <row r="889" s="13" customFormat="1">
      <c r="A889" s="13"/>
      <c r="B889" s="242"/>
      <c r="C889" s="243"/>
      <c r="D889" s="244" t="s">
        <v>189</v>
      </c>
      <c r="E889" s="245" t="s">
        <v>1</v>
      </c>
      <c r="F889" s="246" t="s">
        <v>2403</v>
      </c>
      <c r="G889" s="243"/>
      <c r="H889" s="247">
        <v>0.38500000000000001</v>
      </c>
      <c r="I889" s="248"/>
      <c r="J889" s="243"/>
      <c r="K889" s="243"/>
      <c r="L889" s="249"/>
      <c r="M889" s="250"/>
      <c r="N889" s="251"/>
      <c r="O889" s="251"/>
      <c r="P889" s="251"/>
      <c r="Q889" s="251"/>
      <c r="R889" s="251"/>
      <c r="S889" s="251"/>
      <c r="T889" s="25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3" t="s">
        <v>189</v>
      </c>
      <c r="AU889" s="253" t="s">
        <v>86</v>
      </c>
      <c r="AV889" s="13" t="s">
        <v>86</v>
      </c>
      <c r="AW889" s="13" t="s">
        <v>33</v>
      </c>
      <c r="AX889" s="13" t="s">
        <v>78</v>
      </c>
      <c r="AY889" s="253" t="s">
        <v>181</v>
      </c>
    </row>
    <row r="890" s="15" customFormat="1">
      <c r="A890" s="15"/>
      <c r="B890" s="264"/>
      <c r="C890" s="265"/>
      <c r="D890" s="244" t="s">
        <v>189</v>
      </c>
      <c r="E890" s="266" t="s">
        <v>1</v>
      </c>
      <c r="F890" s="267" t="s">
        <v>206</v>
      </c>
      <c r="G890" s="265"/>
      <c r="H890" s="268">
        <v>3.5419999999999998</v>
      </c>
      <c r="I890" s="269"/>
      <c r="J890" s="265"/>
      <c r="K890" s="265"/>
      <c r="L890" s="270"/>
      <c r="M890" s="271"/>
      <c r="N890" s="272"/>
      <c r="O890" s="272"/>
      <c r="P890" s="272"/>
      <c r="Q890" s="272"/>
      <c r="R890" s="272"/>
      <c r="S890" s="272"/>
      <c r="T890" s="273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4" t="s">
        <v>189</v>
      </c>
      <c r="AU890" s="274" t="s">
        <v>86</v>
      </c>
      <c r="AV890" s="15" t="s">
        <v>187</v>
      </c>
      <c r="AW890" s="15" t="s">
        <v>33</v>
      </c>
      <c r="AX890" s="15" t="s">
        <v>84</v>
      </c>
      <c r="AY890" s="274" t="s">
        <v>181</v>
      </c>
    </row>
    <row r="891" s="2" customFormat="1" ht="16.5" customHeight="1">
      <c r="A891" s="39"/>
      <c r="B891" s="40"/>
      <c r="C891" s="228" t="s">
        <v>1114</v>
      </c>
      <c r="D891" s="228" t="s">
        <v>183</v>
      </c>
      <c r="E891" s="229" t="s">
        <v>1139</v>
      </c>
      <c r="F891" s="230" t="s">
        <v>1140</v>
      </c>
      <c r="G891" s="231" t="s">
        <v>186</v>
      </c>
      <c r="H891" s="232">
        <v>275.22000000000003</v>
      </c>
      <c r="I891" s="233"/>
      <c r="J891" s="234">
        <f>ROUND(I891*H891,2)</f>
        <v>0</v>
      </c>
      <c r="K891" s="235"/>
      <c r="L891" s="45"/>
      <c r="M891" s="236" t="s">
        <v>1</v>
      </c>
      <c r="N891" s="237" t="s">
        <v>43</v>
      </c>
      <c r="O891" s="92"/>
      <c r="P891" s="238">
        <f>O891*H891</f>
        <v>0</v>
      </c>
      <c r="Q891" s="238">
        <v>0.00018000000000000001</v>
      </c>
      <c r="R891" s="238">
        <f>Q891*H891</f>
        <v>0.04953960000000001</v>
      </c>
      <c r="S891" s="238">
        <v>0</v>
      </c>
      <c r="T891" s="239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0" t="s">
        <v>278</v>
      </c>
      <c r="AT891" s="240" t="s">
        <v>183</v>
      </c>
      <c r="AU891" s="240" t="s">
        <v>86</v>
      </c>
      <c r="AY891" s="18" t="s">
        <v>181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8" t="s">
        <v>84</v>
      </c>
      <c r="BK891" s="241">
        <f>ROUND(I891*H891,2)</f>
        <v>0</v>
      </c>
      <c r="BL891" s="18" t="s">
        <v>278</v>
      </c>
      <c r="BM891" s="240" t="s">
        <v>2404</v>
      </c>
    </row>
    <row r="892" s="14" customFormat="1">
      <c r="A892" s="14"/>
      <c r="B892" s="254"/>
      <c r="C892" s="255"/>
      <c r="D892" s="244" t="s">
        <v>189</v>
      </c>
      <c r="E892" s="256" t="s">
        <v>1</v>
      </c>
      <c r="F892" s="257" t="s">
        <v>885</v>
      </c>
      <c r="G892" s="255"/>
      <c r="H892" s="256" t="s">
        <v>1</v>
      </c>
      <c r="I892" s="258"/>
      <c r="J892" s="255"/>
      <c r="K892" s="255"/>
      <c r="L892" s="259"/>
      <c r="M892" s="260"/>
      <c r="N892" s="261"/>
      <c r="O892" s="261"/>
      <c r="P892" s="261"/>
      <c r="Q892" s="261"/>
      <c r="R892" s="261"/>
      <c r="S892" s="261"/>
      <c r="T892" s="26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3" t="s">
        <v>189</v>
      </c>
      <c r="AU892" s="263" t="s">
        <v>86</v>
      </c>
      <c r="AV892" s="14" t="s">
        <v>84</v>
      </c>
      <c r="AW892" s="14" t="s">
        <v>33</v>
      </c>
      <c r="AX892" s="14" t="s">
        <v>78</v>
      </c>
      <c r="AY892" s="263" t="s">
        <v>181</v>
      </c>
    </row>
    <row r="893" s="13" customFormat="1">
      <c r="A893" s="13"/>
      <c r="B893" s="242"/>
      <c r="C893" s="243"/>
      <c r="D893" s="244" t="s">
        <v>189</v>
      </c>
      <c r="E893" s="245" t="s">
        <v>1</v>
      </c>
      <c r="F893" s="246" t="s">
        <v>1142</v>
      </c>
      <c r="G893" s="243"/>
      <c r="H893" s="247">
        <v>136</v>
      </c>
      <c r="I893" s="248"/>
      <c r="J893" s="243"/>
      <c r="K893" s="243"/>
      <c r="L893" s="249"/>
      <c r="M893" s="250"/>
      <c r="N893" s="251"/>
      <c r="O893" s="251"/>
      <c r="P893" s="251"/>
      <c r="Q893" s="251"/>
      <c r="R893" s="251"/>
      <c r="S893" s="251"/>
      <c r="T893" s="25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3" t="s">
        <v>189</v>
      </c>
      <c r="AU893" s="253" t="s">
        <v>86</v>
      </c>
      <c r="AV893" s="13" t="s">
        <v>86</v>
      </c>
      <c r="AW893" s="13" t="s">
        <v>33</v>
      </c>
      <c r="AX893" s="13" t="s">
        <v>78</v>
      </c>
      <c r="AY893" s="253" t="s">
        <v>181</v>
      </c>
    </row>
    <row r="894" s="13" customFormat="1">
      <c r="A894" s="13"/>
      <c r="B894" s="242"/>
      <c r="C894" s="243"/>
      <c r="D894" s="244" t="s">
        <v>189</v>
      </c>
      <c r="E894" s="245" t="s">
        <v>1</v>
      </c>
      <c r="F894" s="246" t="s">
        <v>1143</v>
      </c>
      <c r="G894" s="243"/>
      <c r="H894" s="247">
        <v>136</v>
      </c>
      <c r="I894" s="248"/>
      <c r="J894" s="243"/>
      <c r="K894" s="243"/>
      <c r="L894" s="249"/>
      <c r="M894" s="250"/>
      <c r="N894" s="251"/>
      <c r="O894" s="251"/>
      <c r="P894" s="251"/>
      <c r="Q894" s="251"/>
      <c r="R894" s="251"/>
      <c r="S894" s="251"/>
      <c r="T894" s="25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3" t="s">
        <v>189</v>
      </c>
      <c r="AU894" s="253" t="s">
        <v>86</v>
      </c>
      <c r="AV894" s="13" t="s">
        <v>86</v>
      </c>
      <c r="AW894" s="13" t="s">
        <v>33</v>
      </c>
      <c r="AX894" s="13" t="s">
        <v>78</v>
      </c>
      <c r="AY894" s="253" t="s">
        <v>181</v>
      </c>
    </row>
    <row r="895" s="14" customFormat="1">
      <c r="A895" s="14"/>
      <c r="B895" s="254"/>
      <c r="C895" s="255"/>
      <c r="D895" s="244" t="s">
        <v>189</v>
      </c>
      <c r="E895" s="256" t="s">
        <v>1</v>
      </c>
      <c r="F895" s="257" t="s">
        <v>547</v>
      </c>
      <c r="G895" s="255"/>
      <c r="H895" s="256" t="s">
        <v>1</v>
      </c>
      <c r="I895" s="258"/>
      <c r="J895" s="255"/>
      <c r="K895" s="255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189</v>
      </c>
      <c r="AU895" s="263" t="s">
        <v>86</v>
      </c>
      <c r="AV895" s="14" t="s">
        <v>84</v>
      </c>
      <c r="AW895" s="14" t="s">
        <v>33</v>
      </c>
      <c r="AX895" s="14" t="s">
        <v>78</v>
      </c>
      <c r="AY895" s="263" t="s">
        <v>181</v>
      </c>
    </row>
    <row r="896" s="13" customFormat="1">
      <c r="A896" s="13"/>
      <c r="B896" s="242"/>
      <c r="C896" s="243"/>
      <c r="D896" s="244" t="s">
        <v>189</v>
      </c>
      <c r="E896" s="245" t="s">
        <v>1</v>
      </c>
      <c r="F896" s="246" t="s">
        <v>2400</v>
      </c>
      <c r="G896" s="243"/>
      <c r="H896" s="247">
        <v>2.8700000000000001</v>
      </c>
      <c r="I896" s="248"/>
      <c r="J896" s="243"/>
      <c r="K896" s="243"/>
      <c r="L896" s="249"/>
      <c r="M896" s="250"/>
      <c r="N896" s="251"/>
      <c r="O896" s="251"/>
      <c r="P896" s="251"/>
      <c r="Q896" s="251"/>
      <c r="R896" s="251"/>
      <c r="S896" s="251"/>
      <c r="T896" s="25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3" t="s">
        <v>189</v>
      </c>
      <c r="AU896" s="253" t="s">
        <v>86</v>
      </c>
      <c r="AV896" s="13" t="s">
        <v>86</v>
      </c>
      <c r="AW896" s="13" t="s">
        <v>33</v>
      </c>
      <c r="AX896" s="13" t="s">
        <v>78</v>
      </c>
      <c r="AY896" s="253" t="s">
        <v>181</v>
      </c>
    </row>
    <row r="897" s="14" customFormat="1">
      <c r="A897" s="14"/>
      <c r="B897" s="254"/>
      <c r="C897" s="255"/>
      <c r="D897" s="244" t="s">
        <v>189</v>
      </c>
      <c r="E897" s="256" t="s">
        <v>1</v>
      </c>
      <c r="F897" s="257" t="s">
        <v>549</v>
      </c>
      <c r="G897" s="255"/>
      <c r="H897" s="256" t="s">
        <v>1</v>
      </c>
      <c r="I897" s="258"/>
      <c r="J897" s="255"/>
      <c r="K897" s="255"/>
      <c r="L897" s="259"/>
      <c r="M897" s="260"/>
      <c r="N897" s="261"/>
      <c r="O897" s="261"/>
      <c r="P897" s="261"/>
      <c r="Q897" s="261"/>
      <c r="R897" s="261"/>
      <c r="S897" s="261"/>
      <c r="T897" s="26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3" t="s">
        <v>189</v>
      </c>
      <c r="AU897" s="263" t="s">
        <v>86</v>
      </c>
      <c r="AV897" s="14" t="s">
        <v>84</v>
      </c>
      <c r="AW897" s="14" t="s">
        <v>33</v>
      </c>
      <c r="AX897" s="14" t="s">
        <v>78</v>
      </c>
      <c r="AY897" s="263" t="s">
        <v>181</v>
      </c>
    </row>
    <row r="898" s="13" customFormat="1">
      <c r="A898" s="13"/>
      <c r="B898" s="242"/>
      <c r="C898" s="243"/>
      <c r="D898" s="244" t="s">
        <v>189</v>
      </c>
      <c r="E898" s="245" t="s">
        <v>1</v>
      </c>
      <c r="F898" s="246" t="s">
        <v>2161</v>
      </c>
      <c r="G898" s="243"/>
      <c r="H898" s="247">
        <v>0.34999999999999998</v>
      </c>
      <c r="I898" s="248"/>
      <c r="J898" s="243"/>
      <c r="K898" s="243"/>
      <c r="L898" s="249"/>
      <c r="M898" s="250"/>
      <c r="N898" s="251"/>
      <c r="O898" s="251"/>
      <c r="P898" s="251"/>
      <c r="Q898" s="251"/>
      <c r="R898" s="251"/>
      <c r="S898" s="251"/>
      <c r="T898" s="25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3" t="s">
        <v>189</v>
      </c>
      <c r="AU898" s="253" t="s">
        <v>86</v>
      </c>
      <c r="AV898" s="13" t="s">
        <v>86</v>
      </c>
      <c r="AW898" s="13" t="s">
        <v>33</v>
      </c>
      <c r="AX898" s="13" t="s">
        <v>78</v>
      </c>
      <c r="AY898" s="253" t="s">
        <v>181</v>
      </c>
    </row>
    <row r="899" s="15" customFormat="1">
      <c r="A899" s="15"/>
      <c r="B899" s="264"/>
      <c r="C899" s="265"/>
      <c r="D899" s="244" t="s">
        <v>189</v>
      </c>
      <c r="E899" s="266" t="s">
        <v>1</v>
      </c>
      <c r="F899" s="267" t="s">
        <v>206</v>
      </c>
      <c r="G899" s="265"/>
      <c r="H899" s="268">
        <v>275.22000000000003</v>
      </c>
      <c r="I899" s="269"/>
      <c r="J899" s="265"/>
      <c r="K899" s="265"/>
      <c r="L899" s="270"/>
      <c r="M899" s="271"/>
      <c r="N899" s="272"/>
      <c r="O899" s="272"/>
      <c r="P899" s="272"/>
      <c r="Q899" s="272"/>
      <c r="R899" s="272"/>
      <c r="S899" s="272"/>
      <c r="T899" s="273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74" t="s">
        <v>189</v>
      </c>
      <c r="AU899" s="274" t="s">
        <v>86</v>
      </c>
      <c r="AV899" s="15" t="s">
        <v>187</v>
      </c>
      <c r="AW899" s="15" t="s">
        <v>33</v>
      </c>
      <c r="AX899" s="15" t="s">
        <v>84</v>
      </c>
      <c r="AY899" s="274" t="s">
        <v>181</v>
      </c>
    </row>
    <row r="900" s="2" customFormat="1" ht="16.5" customHeight="1">
      <c r="A900" s="39"/>
      <c r="B900" s="40"/>
      <c r="C900" s="228" t="s">
        <v>1121</v>
      </c>
      <c r="D900" s="228" t="s">
        <v>183</v>
      </c>
      <c r="E900" s="229" t="s">
        <v>1170</v>
      </c>
      <c r="F900" s="230" t="s">
        <v>1171</v>
      </c>
      <c r="G900" s="231" t="s">
        <v>783</v>
      </c>
      <c r="H900" s="286"/>
      <c r="I900" s="233"/>
      <c r="J900" s="234">
        <f>ROUND(I900*H900,2)</f>
        <v>0</v>
      </c>
      <c r="K900" s="235"/>
      <c r="L900" s="45"/>
      <c r="M900" s="236" t="s">
        <v>1</v>
      </c>
      <c r="N900" s="237" t="s">
        <v>43</v>
      </c>
      <c r="O900" s="92"/>
      <c r="P900" s="238">
        <f>O900*H900</f>
        <v>0</v>
      </c>
      <c r="Q900" s="238">
        <v>0</v>
      </c>
      <c r="R900" s="238">
        <f>Q900*H900</f>
        <v>0</v>
      </c>
      <c r="S900" s="238">
        <v>0</v>
      </c>
      <c r="T900" s="239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0" t="s">
        <v>278</v>
      </c>
      <c r="AT900" s="240" t="s">
        <v>183</v>
      </c>
      <c r="AU900" s="240" t="s">
        <v>86</v>
      </c>
      <c r="AY900" s="18" t="s">
        <v>181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8" t="s">
        <v>84</v>
      </c>
      <c r="BK900" s="241">
        <f>ROUND(I900*H900,2)</f>
        <v>0</v>
      </c>
      <c r="BL900" s="18" t="s">
        <v>278</v>
      </c>
      <c r="BM900" s="240" t="s">
        <v>2405</v>
      </c>
    </row>
    <row r="901" s="12" customFormat="1" ht="22.8" customHeight="1">
      <c r="A901" s="12"/>
      <c r="B901" s="212"/>
      <c r="C901" s="213"/>
      <c r="D901" s="214" t="s">
        <v>77</v>
      </c>
      <c r="E901" s="226" t="s">
        <v>1173</v>
      </c>
      <c r="F901" s="226" t="s">
        <v>1174</v>
      </c>
      <c r="G901" s="213"/>
      <c r="H901" s="213"/>
      <c r="I901" s="216"/>
      <c r="J901" s="227">
        <f>BK901</f>
        <v>0</v>
      </c>
      <c r="K901" s="213"/>
      <c r="L901" s="218"/>
      <c r="M901" s="219"/>
      <c r="N901" s="220"/>
      <c r="O901" s="220"/>
      <c r="P901" s="221">
        <f>SUM(P902:P925)</f>
        <v>0</v>
      </c>
      <c r="Q901" s="220"/>
      <c r="R901" s="221">
        <f>SUM(R902:R925)</f>
        <v>2.1717143699999997</v>
      </c>
      <c r="S901" s="220"/>
      <c r="T901" s="222">
        <f>SUM(T902:T925)</f>
        <v>0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23" t="s">
        <v>86</v>
      </c>
      <c r="AT901" s="224" t="s">
        <v>77</v>
      </c>
      <c r="AU901" s="224" t="s">
        <v>84</v>
      </c>
      <c r="AY901" s="223" t="s">
        <v>181</v>
      </c>
      <c r="BK901" s="225">
        <f>SUM(BK902:BK925)</f>
        <v>0</v>
      </c>
    </row>
    <row r="902" s="2" customFormat="1" ht="24.15" customHeight="1">
      <c r="A902" s="39"/>
      <c r="B902" s="40"/>
      <c r="C902" s="228" t="s">
        <v>1126</v>
      </c>
      <c r="D902" s="228" t="s">
        <v>183</v>
      </c>
      <c r="E902" s="229" t="s">
        <v>2406</v>
      </c>
      <c r="F902" s="230" t="s">
        <v>2407</v>
      </c>
      <c r="G902" s="231" t="s">
        <v>186</v>
      </c>
      <c r="H902" s="232">
        <v>1.575</v>
      </c>
      <c r="I902" s="233"/>
      <c r="J902" s="234">
        <f>ROUND(I902*H902,2)</f>
        <v>0</v>
      </c>
      <c r="K902" s="235"/>
      <c r="L902" s="45"/>
      <c r="M902" s="236" t="s">
        <v>1</v>
      </c>
      <c r="N902" s="237" t="s">
        <v>43</v>
      </c>
      <c r="O902" s="92"/>
      <c r="P902" s="238">
        <f>O902*H902</f>
        <v>0</v>
      </c>
      <c r="Q902" s="238">
        <v>0.060229999999999999</v>
      </c>
      <c r="R902" s="238">
        <f>Q902*H902</f>
        <v>0.094862249999999995</v>
      </c>
      <c r="S902" s="238">
        <v>0</v>
      </c>
      <c r="T902" s="239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0" t="s">
        <v>278</v>
      </c>
      <c r="AT902" s="240" t="s">
        <v>183</v>
      </c>
      <c r="AU902" s="240" t="s">
        <v>86</v>
      </c>
      <c r="AY902" s="18" t="s">
        <v>181</v>
      </c>
      <c r="BE902" s="241">
        <f>IF(N902="základní",J902,0)</f>
        <v>0</v>
      </c>
      <c r="BF902" s="241">
        <f>IF(N902="snížená",J902,0)</f>
        <v>0</v>
      </c>
      <c r="BG902" s="241">
        <f>IF(N902="zákl. přenesená",J902,0)</f>
        <v>0</v>
      </c>
      <c r="BH902" s="241">
        <f>IF(N902="sníž. přenesená",J902,0)</f>
        <v>0</v>
      </c>
      <c r="BI902" s="241">
        <f>IF(N902="nulová",J902,0)</f>
        <v>0</v>
      </c>
      <c r="BJ902" s="18" t="s">
        <v>84</v>
      </c>
      <c r="BK902" s="241">
        <f>ROUND(I902*H902,2)</f>
        <v>0</v>
      </c>
      <c r="BL902" s="18" t="s">
        <v>278</v>
      </c>
      <c r="BM902" s="240" t="s">
        <v>2408</v>
      </c>
    </row>
    <row r="903" s="14" customFormat="1">
      <c r="A903" s="14"/>
      <c r="B903" s="254"/>
      <c r="C903" s="255"/>
      <c r="D903" s="244" t="s">
        <v>189</v>
      </c>
      <c r="E903" s="256" t="s">
        <v>1</v>
      </c>
      <c r="F903" s="257" t="s">
        <v>1192</v>
      </c>
      <c r="G903" s="255"/>
      <c r="H903" s="256" t="s">
        <v>1</v>
      </c>
      <c r="I903" s="258"/>
      <c r="J903" s="255"/>
      <c r="K903" s="255"/>
      <c r="L903" s="259"/>
      <c r="M903" s="260"/>
      <c r="N903" s="261"/>
      <c r="O903" s="261"/>
      <c r="P903" s="261"/>
      <c r="Q903" s="261"/>
      <c r="R903" s="261"/>
      <c r="S903" s="261"/>
      <c r="T903" s="26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3" t="s">
        <v>189</v>
      </c>
      <c r="AU903" s="263" t="s">
        <v>86</v>
      </c>
      <c r="AV903" s="14" t="s">
        <v>84</v>
      </c>
      <c r="AW903" s="14" t="s">
        <v>33</v>
      </c>
      <c r="AX903" s="14" t="s">
        <v>78</v>
      </c>
      <c r="AY903" s="263" t="s">
        <v>181</v>
      </c>
    </row>
    <row r="904" s="13" customFormat="1">
      <c r="A904" s="13"/>
      <c r="B904" s="242"/>
      <c r="C904" s="243"/>
      <c r="D904" s="244" t="s">
        <v>189</v>
      </c>
      <c r="E904" s="245" t="s">
        <v>1</v>
      </c>
      <c r="F904" s="246" t="s">
        <v>2409</v>
      </c>
      <c r="G904" s="243"/>
      <c r="H904" s="247">
        <v>1.575</v>
      </c>
      <c r="I904" s="248"/>
      <c r="J904" s="243"/>
      <c r="K904" s="243"/>
      <c r="L904" s="249"/>
      <c r="M904" s="250"/>
      <c r="N904" s="251"/>
      <c r="O904" s="251"/>
      <c r="P904" s="251"/>
      <c r="Q904" s="251"/>
      <c r="R904" s="251"/>
      <c r="S904" s="251"/>
      <c r="T904" s="25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3" t="s">
        <v>189</v>
      </c>
      <c r="AU904" s="253" t="s">
        <v>86</v>
      </c>
      <c r="AV904" s="13" t="s">
        <v>86</v>
      </c>
      <c r="AW904" s="13" t="s">
        <v>33</v>
      </c>
      <c r="AX904" s="13" t="s">
        <v>84</v>
      </c>
      <c r="AY904" s="253" t="s">
        <v>181</v>
      </c>
    </row>
    <row r="905" s="2" customFormat="1" ht="24.15" customHeight="1">
      <c r="A905" s="39"/>
      <c r="B905" s="40"/>
      <c r="C905" s="228" t="s">
        <v>1132</v>
      </c>
      <c r="D905" s="228" t="s">
        <v>183</v>
      </c>
      <c r="E905" s="229" t="s">
        <v>2410</v>
      </c>
      <c r="F905" s="230" t="s">
        <v>2411</v>
      </c>
      <c r="G905" s="231" t="s">
        <v>186</v>
      </c>
      <c r="H905" s="232">
        <v>6.5359999999999996</v>
      </c>
      <c r="I905" s="233"/>
      <c r="J905" s="234">
        <f>ROUND(I905*H905,2)</f>
        <v>0</v>
      </c>
      <c r="K905" s="235"/>
      <c r="L905" s="45"/>
      <c r="M905" s="236" t="s">
        <v>1</v>
      </c>
      <c r="N905" s="237" t="s">
        <v>43</v>
      </c>
      <c r="O905" s="92"/>
      <c r="P905" s="238">
        <f>O905*H905</f>
        <v>0</v>
      </c>
      <c r="Q905" s="238">
        <v>0.055419999999999997</v>
      </c>
      <c r="R905" s="238">
        <f>Q905*H905</f>
        <v>0.36222511999999996</v>
      </c>
      <c r="S905" s="238">
        <v>0</v>
      </c>
      <c r="T905" s="239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40" t="s">
        <v>278</v>
      </c>
      <c r="AT905" s="240" t="s">
        <v>183</v>
      </c>
      <c r="AU905" s="240" t="s">
        <v>86</v>
      </c>
      <c r="AY905" s="18" t="s">
        <v>181</v>
      </c>
      <c r="BE905" s="241">
        <f>IF(N905="základní",J905,0)</f>
        <v>0</v>
      </c>
      <c r="BF905" s="241">
        <f>IF(N905="snížená",J905,0)</f>
        <v>0</v>
      </c>
      <c r="BG905" s="241">
        <f>IF(N905="zákl. přenesená",J905,0)</f>
        <v>0</v>
      </c>
      <c r="BH905" s="241">
        <f>IF(N905="sníž. přenesená",J905,0)</f>
        <v>0</v>
      </c>
      <c r="BI905" s="241">
        <f>IF(N905="nulová",J905,0)</f>
        <v>0</v>
      </c>
      <c r="BJ905" s="18" t="s">
        <v>84</v>
      </c>
      <c r="BK905" s="241">
        <f>ROUND(I905*H905,2)</f>
        <v>0</v>
      </c>
      <c r="BL905" s="18" t="s">
        <v>278</v>
      </c>
      <c r="BM905" s="240" t="s">
        <v>2412</v>
      </c>
    </row>
    <row r="906" s="14" customFormat="1">
      <c r="A906" s="14"/>
      <c r="B906" s="254"/>
      <c r="C906" s="255"/>
      <c r="D906" s="244" t="s">
        <v>189</v>
      </c>
      <c r="E906" s="256" t="s">
        <v>1</v>
      </c>
      <c r="F906" s="257" t="s">
        <v>1204</v>
      </c>
      <c r="G906" s="255"/>
      <c r="H906" s="256" t="s">
        <v>1</v>
      </c>
      <c r="I906" s="258"/>
      <c r="J906" s="255"/>
      <c r="K906" s="255"/>
      <c r="L906" s="259"/>
      <c r="M906" s="260"/>
      <c r="N906" s="261"/>
      <c r="O906" s="261"/>
      <c r="P906" s="261"/>
      <c r="Q906" s="261"/>
      <c r="R906" s="261"/>
      <c r="S906" s="261"/>
      <c r="T906" s="26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3" t="s">
        <v>189</v>
      </c>
      <c r="AU906" s="263" t="s">
        <v>86</v>
      </c>
      <c r="AV906" s="14" t="s">
        <v>84</v>
      </c>
      <c r="AW906" s="14" t="s">
        <v>33</v>
      </c>
      <c r="AX906" s="14" t="s">
        <v>78</v>
      </c>
      <c r="AY906" s="263" t="s">
        <v>181</v>
      </c>
    </row>
    <row r="907" s="13" customFormat="1">
      <c r="A907" s="13"/>
      <c r="B907" s="242"/>
      <c r="C907" s="243"/>
      <c r="D907" s="244" t="s">
        <v>189</v>
      </c>
      <c r="E907" s="245" t="s">
        <v>1</v>
      </c>
      <c r="F907" s="246" t="s">
        <v>2413</v>
      </c>
      <c r="G907" s="243"/>
      <c r="H907" s="247">
        <v>6.5359999999999996</v>
      </c>
      <c r="I907" s="248"/>
      <c r="J907" s="243"/>
      <c r="K907" s="243"/>
      <c r="L907" s="249"/>
      <c r="M907" s="250"/>
      <c r="N907" s="251"/>
      <c r="O907" s="251"/>
      <c r="P907" s="251"/>
      <c r="Q907" s="251"/>
      <c r="R907" s="251"/>
      <c r="S907" s="251"/>
      <c r="T907" s="25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3" t="s">
        <v>189</v>
      </c>
      <c r="AU907" s="253" t="s">
        <v>86</v>
      </c>
      <c r="AV907" s="13" t="s">
        <v>86</v>
      </c>
      <c r="AW907" s="13" t="s">
        <v>33</v>
      </c>
      <c r="AX907" s="13" t="s">
        <v>84</v>
      </c>
      <c r="AY907" s="253" t="s">
        <v>181</v>
      </c>
    </row>
    <row r="908" s="2" customFormat="1" ht="24.15" customHeight="1">
      <c r="A908" s="39"/>
      <c r="B908" s="40"/>
      <c r="C908" s="228" t="s">
        <v>1136</v>
      </c>
      <c r="D908" s="228" t="s">
        <v>183</v>
      </c>
      <c r="E908" s="229" t="s">
        <v>1189</v>
      </c>
      <c r="F908" s="230" t="s">
        <v>1190</v>
      </c>
      <c r="G908" s="231" t="s">
        <v>186</v>
      </c>
      <c r="H908" s="232">
        <v>3.8999999999999999</v>
      </c>
      <c r="I908" s="233"/>
      <c r="J908" s="234">
        <f>ROUND(I908*H908,2)</f>
        <v>0</v>
      </c>
      <c r="K908" s="235"/>
      <c r="L908" s="45"/>
      <c r="M908" s="236" t="s">
        <v>1</v>
      </c>
      <c r="N908" s="237" t="s">
        <v>43</v>
      </c>
      <c r="O908" s="92"/>
      <c r="P908" s="238">
        <f>O908*H908</f>
        <v>0</v>
      </c>
      <c r="Q908" s="238">
        <v>0.058500000000000003</v>
      </c>
      <c r="R908" s="238">
        <f>Q908*H908</f>
        <v>0.22815000000000002</v>
      </c>
      <c r="S908" s="238">
        <v>0</v>
      </c>
      <c r="T908" s="239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0" t="s">
        <v>278</v>
      </c>
      <c r="AT908" s="240" t="s">
        <v>183</v>
      </c>
      <c r="AU908" s="240" t="s">
        <v>86</v>
      </c>
      <c r="AY908" s="18" t="s">
        <v>181</v>
      </c>
      <c r="BE908" s="241">
        <f>IF(N908="základní",J908,0)</f>
        <v>0</v>
      </c>
      <c r="BF908" s="241">
        <f>IF(N908="snížená",J908,0)</f>
        <v>0</v>
      </c>
      <c r="BG908" s="241">
        <f>IF(N908="zákl. přenesená",J908,0)</f>
        <v>0</v>
      </c>
      <c r="BH908" s="241">
        <f>IF(N908="sníž. přenesená",J908,0)</f>
        <v>0</v>
      </c>
      <c r="BI908" s="241">
        <f>IF(N908="nulová",J908,0)</f>
        <v>0</v>
      </c>
      <c r="BJ908" s="18" t="s">
        <v>84</v>
      </c>
      <c r="BK908" s="241">
        <f>ROUND(I908*H908,2)</f>
        <v>0</v>
      </c>
      <c r="BL908" s="18" t="s">
        <v>278</v>
      </c>
      <c r="BM908" s="240" t="s">
        <v>2414</v>
      </c>
    </row>
    <row r="909" s="14" customFormat="1">
      <c r="A909" s="14"/>
      <c r="B909" s="254"/>
      <c r="C909" s="255"/>
      <c r="D909" s="244" t="s">
        <v>189</v>
      </c>
      <c r="E909" s="256" t="s">
        <v>1</v>
      </c>
      <c r="F909" s="257" t="s">
        <v>1198</v>
      </c>
      <c r="G909" s="255"/>
      <c r="H909" s="256" t="s">
        <v>1</v>
      </c>
      <c r="I909" s="258"/>
      <c r="J909" s="255"/>
      <c r="K909" s="255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189</v>
      </c>
      <c r="AU909" s="263" t="s">
        <v>86</v>
      </c>
      <c r="AV909" s="14" t="s">
        <v>84</v>
      </c>
      <c r="AW909" s="14" t="s">
        <v>33</v>
      </c>
      <c r="AX909" s="14" t="s">
        <v>78</v>
      </c>
      <c r="AY909" s="263" t="s">
        <v>181</v>
      </c>
    </row>
    <row r="910" s="13" customFormat="1">
      <c r="A910" s="13"/>
      <c r="B910" s="242"/>
      <c r="C910" s="243"/>
      <c r="D910" s="244" t="s">
        <v>189</v>
      </c>
      <c r="E910" s="245" t="s">
        <v>1</v>
      </c>
      <c r="F910" s="246" t="s">
        <v>2415</v>
      </c>
      <c r="G910" s="243"/>
      <c r="H910" s="247">
        <v>3.8999999999999999</v>
      </c>
      <c r="I910" s="248"/>
      <c r="J910" s="243"/>
      <c r="K910" s="243"/>
      <c r="L910" s="249"/>
      <c r="M910" s="250"/>
      <c r="N910" s="251"/>
      <c r="O910" s="251"/>
      <c r="P910" s="251"/>
      <c r="Q910" s="251"/>
      <c r="R910" s="251"/>
      <c r="S910" s="251"/>
      <c r="T910" s="252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3" t="s">
        <v>189</v>
      </c>
      <c r="AU910" s="253" t="s">
        <v>86</v>
      </c>
      <c r="AV910" s="13" t="s">
        <v>86</v>
      </c>
      <c r="AW910" s="13" t="s">
        <v>33</v>
      </c>
      <c r="AX910" s="13" t="s">
        <v>84</v>
      </c>
      <c r="AY910" s="253" t="s">
        <v>181</v>
      </c>
    </row>
    <row r="911" s="2" customFormat="1" ht="24.15" customHeight="1">
      <c r="A911" s="39"/>
      <c r="B911" s="40"/>
      <c r="C911" s="228" t="s">
        <v>1138</v>
      </c>
      <c r="D911" s="228" t="s">
        <v>183</v>
      </c>
      <c r="E911" s="229" t="s">
        <v>1195</v>
      </c>
      <c r="F911" s="230" t="s">
        <v>2416</v>
      </c>
      <c r="G911" s="231" t="s">
        <v>186</v>
      </c>
      <c r="H911" s="232">
        <v>12.114000000000001</v>
      </c>
      <c r="I911" s="233"/>
      <c r="J911" s="234">
        <f>ROUND(I911*H911,2)</f>
        <v>0</v>
      </c>
      <c r="K911" s="235"/>
      <c r="L911" s="45"/>
      <c r="M911" s="236" t="s">
        <v>1</v>
      </c>
      <c r="N911" s="237" t="s">
        <v>43</v>
      </c>
      <c r="O911" s="92"/>
      <c r="P911" s="238">
        <f>O911*H911</f>
        <v>0</v>
      </c>
      <c r="Q911" s="238">
        <v>0.058500000000000003</v>
      </c>
      <c r="R911" s="238">
        <f>Q911*H911</f>
        <v>0.7086690000000001</v>
      </c>
      <c r="S911" s="238">
        <v>0</v>
      </c>
      <c r="T911" s="239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0" t="s">
        <v>278</v>
      </c>
      <c r="AT911" s="240" t="s">
        <v>183</v>
      </c>
      <c r="AU911" s="240" t="s">
        <v>86</v>
      </c>
      <c r="AY911" s="18" t="s">
        <v>181</v>
      </c>
      <c r="BE911" s="241">
        <f>IF(N911="základní",J911,0)</f>
        <v>0</v>
      </c>
      <c r="BF911" s="241">
        <f>IF(N911="snížená",J911,0)</f>
        <v>0</v>
      </c>
      <c r="BG911" s="241">
        <f>IF(N911="zákl. přenesená",J911,0)</f>
        <v>0</v>
      </c>
      <c r="BH911" s="241">
        <f>IF(N911="sníž. přenesená",J911,0)</f>
        <v>0</v>
      </c>
      <c r="BI911" s="241">
        <f>IF(N911="nulová",J911,0)</f>
        <v>0</v>
      </c>
      <c r="BJ911" s="18" t="s">
        <v>84</v>
      </c>
      <c r="BK911" s="241">
        <f>ROUND(I911*H911,2)</f>
        <v>0</v>
      </c>
      <c r="BL911" s="18" t="s">
        <v>278</v>
      </c>
      <c r="BM911" s="240" t="s">
        <v>2417</v>
      </c>
    </row>
    <row r="912" s="14" customFormat="1">
      <c r="A912" s="14"/>
      <c r="B912" s="254"/>
      <c r="C912" s="255"/>
      <c r="D912" s="244" t="s">
        <v>189</v>
      </c>
      <c r="E912" s="256" t="s">
        <v>1</v>
      </c>
      <c r="F912" s="257" t="s">
        <v>1185</v>
      </c>
      <c r="G912" s="255"/>
      <c r="H912" s="256" t="s">
        <v>1</v>
      </c>
      <c r="I912" s="258"/>
      <c r="J912" s="255"/>
      <c r="K912" s="255"/>
      <c r="L912" s="259"/>
      <c r="M912" s="260"/>
      <c r="N912" s="261"/>
      <c r="O912" s="261"/>
      <c r="P912" s="261"/>
      <c r="Q912" s="261"/>
      <c r="R912" s="261"/>
      <c r="S912" s="261"/>
      <c r="T912" s="262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3" t="s">
        <v>189</v>
      </c>
      <c r="AU912" s="263" t="s">
        <v>86</v>
      </c>
      <c r="AV912" s="14" t="s">
        <v>84</v>
      </c>
      <c r="AW912" s="14" t="s">
        <v>33</v>
      </c>
      <c r="AX912" s="14" t="s">
        <v>78</v>
      </c>
      <c r="AY912" s="263" t="s">
        <v>181</v>
      </c>
    </row>
    <row r="913" s="13" customFormat="1">
      <c r="A913" s="13"/>
      <c r="B913" s="242"/>
      <c r="C913" s="243"/>
      <c r="D913" s="244" t="s">
        <v>189</v>
      </c>
      <c r="E913" s="245" t="s">
        <v>1</v>
      </c>
      <c r="F913" s="246" t="s">
        <v>2418</v>
      </c>
      <c r="G913" s="243"/>
      <c r="H913" s="247">
        <v>12.114000000000001</v>
      </c>
      <c r="I913" s="248"/>
      <c r="J913" s="243"/>
      <c r="K913" s="243"/>
      <c r="L913" s="249"/>
      <c r="M913" s="250"/>
      <c r="N913" s="251"/>
      <c r="O913" s="251"/>
      <c r="P913" s="251"/>
      <c r="Q913" s="251"/>
      <c r="R913" s="251"/>
      <c r="S913" s="251"/>
      <c r="T913" s="25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3" t="s">
        <v>189</v>
      </c>
      <c r="AU913" s="253" t="s">
        <v>86</v>
      </c>
      <c r="AV913" s="13" t="s">
        <v>86</v>
      </c>
      <c r="AW913" s="13" t="s">
        <v>33</v>
      </c>
      <c r="AX913" s="13" t="s">
        <v>84</v>
      </c>
      <c r="AY913" s="253" t="s">
        <v>181</v>
      </c>
    </row>
    <row r="914" s="2" customFormat="1" ht="21.75" customHeight="1">
      <c r="A914" s="39"/>
      <c r="B914" s="40"/>
      <c r="C914" s="228" t="s">
        <v>1147</v>
      </c>
      <c r="D914" s="228" t="s">
        <v>183</v>
      </c>
      <c r="E914" s="229" t="s">
        <v>2419</v>
      </c>
      <c r="F914" s="230" t="s">
        <v>2420</v>
      </c>
      <c r="G914" s="231" t="s">
        <v>186</v>
      </c>
      <c r="H914" s="232">
        <v>2.3100000000000001</v>
      </c>
      <c r="I914" s="233"/>
      <c r="J914" s="234">
        <f>ROUND(I914*H914,2)</f>
        <v>0</v>
      </c>
      <c r="K914" s="235"/>
      <c r="L914" s="45"/>
      <c r="M914" s="236" t="s">
        <v>1</v>
      </c>
      <c r="N914" s="237" t="s">
        <v>43</v>
      </c>
      <c r="O914" s="92"/>
      <c r="P914" s="238">
        <f>O914*H914</f>
        <v>0</v>
      </c>
      <c r="Q914" s="238">
        <v>0.035009999999999999</v>
      </c>
      <c r="R914" s="238">
        <f>Q914*H914</f>
        <v>0.080873100000000003</v>
      </c>
      <c r="S914" s="238">
        <v>0</v>
      </c>
      <c r="T914" s="239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0" t="s">
        <v>278</v>
      </c>
      <c r="AT914" s="240" t="s">
        <v>183</v>
      </c>
      <c r="AU914" s="240" t="s">
        <v>86</v>
      </c>
      <c r="AY914" s="18" t="s">
        <v>181</v>
      </c>
      <c r="BE914" s="241">
        <f>IF(N914="základní",J914,0)</f>
        <v>0</v>
      </c>
      <c r="BF914" s="241">
        <f>IF(N914="snížená",J914,0)</f>
        <v>0</v>
      </c>
      <c r="BG914" s="241">
        <f>IF(N914="zákl. přenesená",J914,0)</f>
        <v>0</v>
      </c>
      <c r="BH914" s="241">
        <f>IF(N914="sníž. přenesená",J914,0)</f>
        <v>0</v>
      </c>
      <c r="BI914" s="241">
        <f>IF(N914="nulová",J914,0)</f>
        <v>0</v>
      </c>
      <c r="BJ914" s="18" t="s">
        <v>84</v>
      </c>
      <c r="BK914" s="241">
        <f>ROUND(I914*H914,2)</f>
        <v>0</v>
      </c>
      <c r="BL914" s="18" t="s">
        <v>278</v>
      </c>
      <c r="BM914" s="240" t="s">
        <v>2421</v>
      </c>
    </row>
    <row r="915" s="14" customFormat="1">
      <c r="A915" s="14"/>
      <c r="B915" s="254"/>
      <c r="C915" s="255"/>
      <c r="D915" s="244" t="s">
        <v>189</v>
      </c>
      <c r="E915" s="256" t="s">
        <v>1</v>
      </c>
      <c r="F915" s="257" t="s">
        <v>1179</v>
      </c>
      <c r="G915" s="255"/>
      <c r="H915" s="256" t="s">
        <v>1</v>
      </c>
      <c r="I915" s="258"/>
      <c r="J915" s="255"/>
      <c r="K915" s="255"/>
      <c r="L915" s="259"/>
      <c r="M915" s="260"/>
      <c r="N915" s="261"/>
      <c r="O915" s="261"/>
      <c r="P915" s="261"/>
      <c r="Q915" s="261"/>
      <c r="R915" s="261"/>
      <c r="S915" s="261"/>
      <c r="T915" s="26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3" t="s">
        <v>189</v>
      </c>
      <c r="AU915" s="263" t="s">
        <v>86</v>
      </c>
      <c r="AV915" s="14" t="s">
        <v>84</v>
      </c>
      <c r="AW915" s="14" t="s">
        <v>33</v>
      </c>
      <c r="AX915" s="14" t="s">
        <v>78</v>
      </c>
      <c r="AY915" s="263" t="s">
        <v>181</v>
      </c>
    </row>
    <row r="916" s="13" customFormat="1">
      <c r="A916" s="13"/>
      <c r="B916" s="242"/>
      <c r="C916" s="243"/>
      <c r="D916" s="244" t="s">
        <v>189</v>
      </c>
      <c r="E916" s="245" t="s">
        <v>1</v>
      </c>
      <c r="F916" s="246" t="s">
        <v>2422</v>
      </c>
      <c r="G916" s="243"/>
      <c r="H916" s="247">
        <v>2.3100000000000001</v>
      </c>
      <c r="I916" s="248"/>
      <c r="J916" s="243"/>
      <c r="K916" s="243"/>
      <c r="L916" s="249"/>
      <c r="M916" s="250"/>
      <c r="N916" s="251"/>
      <c r="O916" s="251"/>
      <c r="P916" s="251"/>
      <c r="Q916" s="251"/>
      <c r="R916" s="251"/>
      <c r="S916" s="251"/>
      <c r="T916" s="25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3" t="s">
        <v>189</v>
      </c>
      <c r="AU916" s="253" t="s">
        <v>86</v>
      </c>
      <c r="AV916" s="13" t="s">
        <v>86</v>
      </c>
      <c r="AW916" s="13" t="s">
        <v>33</v>
      </c>
      <c r="AX916" s="13" t="s">
        <v>84</v>
      </c>
      <c r="AY916" s="253" t="s">
        <v>181</v>
      </c>
    </row>
    <row r="917" s="2" customFormat="1" ht="16.5" customHeight="1">
      <c r="A917" s="39"/>
      <c r="B917" s="40"/>
      <c r="C917" s="228" t="s">
        <v>1153</v>
      </c>
      <c r="D917" s="228" t="s">
        <v>183</v>
      </c>
      <c r="E917" s="229" t="s">
        <v>1207</v>
      </c>
      <c r="F917" s="230" t="s">
        <v>1208</v>
      </c>
      <c r="G917" s="231" t="s">
        <v>186</v>
      </c>
      <c r="H917" s="232">
        <v>22.789999999999999</v>
      </c>
      <c r="I917" s="233"/>
      <c r="J917" s="234">
        <f>ROUND(I917*H917,2)</f>
        <v>0</v>
      </c>
      <c r="K917" s="235"/>
      <c r="L917" s="45"/>
      <c r="M917" s="236" t="s">
        <v>1</v>
      </c>
      <c r="N917" s="237" t="s">
        <v>43</v>
      </c>
      <c r="O917" s="92"/>
      <c r="P917" s="238">
        <f>O917*H917</f>
        <v>0</v>
      </c>
      <c r="Q917" s="238">
        <v>0.02188</v>
      </c>
      <c r="R917" s="238">
        <f>Q917*H917</f>
        <v>0.49864520000000001</v>
      </c>
      <c r="S917" s="238">
        <v>0</v>
      </c>
      <c r="T917" s="239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0" t="s">
        <v>278</v>
      </c>
      <c r="AT917" s="240" t="s">
        <v>183</v>
      </c>
      <c r="AU917" s="240" t="s">
        <v>86</v>
      </c>
      <c r="AY917" s="18" t="s">
        <v>181</v>
      </c>
      <c r="BE917" s="241">
        <f>IF(N917="základní",J917,0)</f>
        <v>0</v>
      </c>
      <c r="BF917" s="241">
        <f>IF(N917="snížená",J917,0)</f>
        <v>0</v>
      </c>
      <c r="BG917" s="241">
        <f>IF(N917="zákl. přenesená",J917,0)</f>
        <v>0</v>
      </c>
      <c r="BH917" s="241">
        <f>IF(N917="sníž. přenesená",J917,0)</f>
        <v>0</v>
      </c>
      <c r="BI917" s="241">
        <f>IF(N917="nulová",J917,0)</f>
        <v>0</v>
      </c>
      <c r="BJ917" s="18" t="s">
        <v>84</v>
      </c>
      <c r="BK917" s="241">
        <f>ROUND(I917*H917,2)</f>
        <v>0</v>
      </c>
      <c r="BL917" s="18" t="s">
        <v>278</v>
      </c>
      <c r="BM917" s="240" t="s">
        <v>2423</v>
      </c>
    </row>
    <row r="918" s="14" customFormat="1">
      <c r="A918" s="14"/>
      <c r="B918" s="254"/>
      <c r="C918" s="255"/>
      <c r="D918" s="244" t="s">
        <v>189</v>
      </c>
      <c r="E918" s="256" t="s">
        <v>1</v>
      </c>
      <c r="F918" s="257" t="s">
        <v>1151</v>
      </c>
      <c r="G918" s="255"/>
      <c r="H918" s="256" t="s">
        <v>1</v>
      </c>
      <c r="I918" s="258"/>
      <c r="J918" s="255"/>
      <c r="K918" s="255"/>
      <c r="L918" s="259"/>
      <c r="M918" s="260"/>
      <c r="N918" s="261"/>
      <c r="O918" s="261"/>
      <c r="P918" s="261"/>
      <c r="Q918" s="261"/>
      <c r="R918" s="261"/>
      <c r="S918" s="261"/>
      <c r="T918" s="26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3" t="s">
        <v>189</v>
      </c>
      <c r="AU918" s="263" t="s">
        <v>86</v>
      </c>
      <c r="AV918" s="14" t="s">
        <v>84</v>
      </c>
      <c r="AW918" s="14" t="s">
        <v>33</v>
      </c>
      <c r="AX918" s="14" t="s">
        <v>78</v>
      </c>
      <c r="AY918" s="263" t="s">
        <v>181</v>
      </c>
    </row>
    <row r="919" s="13" customFormat="1">
      <c r="A919" s="13"/>
      <c r="B919" s="242"/>
      <c r="C919" s="243"/>
      <c r="D919" s="244" t="s">
        <v>189</v>
      </c>
      <c r="E919" s="245" t="s">
        <v>1</v>
      </c>
      <c r="F919" s="246" t="s">
        <v>2237</v>
      </c>
      <c r="G919" s="243"/>
      <c r="H919" s="247">
        <v>22.789999999999999</v>
      </c>
      <c r="I919" s="248"/>
      <c r="J919" s="243"/>
      <c r="K919" s="243"/>
      <c r="L919" s="249"/>
      <c r="M919" s="250"/>
      <c r="N919" s="251"/>
      <c r="O919" s="251"/>
      <c r="P919" s="251"/>
      <c r="Q919" s="251"/>
      <c r="R919" s="251"/>
      <c r="S919" s="251"/>
      <c r="T919" s="25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3" t="s">
        <v>189</v>
      </c>
      <c r="AU919" s="253" t="s">
        <v>86</v>
      </c>
      <c r="AV919" s="13" t="s">
        <v>86</v>
      </c>
      <c r="AW919" s="13" t="s">
        <v>33</v>
      </c>
      <c r="AX919" s="13" t="s">
        <v>84</v>
      </c>
      <c r="AY919" s="253" t="s">
        <v>181</v>
      </c>
    </row>
    <row r="920" s="2" customFormat="1" ht="16.5" customHeight="1">
      <c r="A920" s="39"/>
      <c r="B920" s="40"/>
      <c r="C920" s="228" t="s">
        <v>1158</v>
      </c>
      <c r="D920" s="228" t="s">
        <v>183</v>
      </c>
      <c r="E920" s="229" t="s">
        <v>1216</v>
      </c>
      <c r="F920" s="230" t="s">
        <v>1217</v>
      </c>
      <c r="G920" s="231" t="s">
        <v>186</v>
      </c>
      <c r="H920" s="232">
        <v>8.7699999999999996</v>
      </c>
      <c r="I920" s="233"/>
      <c r="J920" s="234">
        <f>ROUND(I920*H920,2)</f>
        <v>0</v>
      </c>
      <c r="K920" s="235"/>
      <c r="L920" s="45"/>
      <c r="M920" s="236" t="s">
        <v>1</v>
      </c>
      <c r="N920" s="237" t="s">
        <v>43</v>
      </c>
      <c r="O920" s="92"/>
      <c r="P920" s="238">
        <f>O920*H920</f>
        <v>0</v>
      </c>
      <c r="Q920" s="238">
        <v>0.022610000000000002</v>
      </c>
      <c r="R920" s="238">
        <f>Q920*H920</f>
        <v>0.19828970000000001</v>
      </c>
      <c r="S920" s="238">
        <v>0</v>
      </c>
      <c r="T920" s="239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0" t="s">
        <v>278</v>
      </c>
      <c r="AT920" s="240" t="s">
        <v>183</v>
      </c>
      <c r="AU920" s="240" t="s">
        <v>86</v>
      </c>
      <c r="AY920" s="18" t="s">
        <v>181</v>
      </c>
      <c r="BE920" s="241">
        <f>IF(N920="základní",J920,0)</f>
        <v>0</v>
      </c>
      <c r="BF920" s="241">
        <f>IF(N920="snížená",J920,0)</f>
        <v>0</v>
      </c>
      <c r="BG920" s="241">
        <f>IF(N920="zákl. přenesená",J920,0)</f>
        <v>0</v>
      </c>
      <c r="BH920" s="241">
        <f>IF(N920="sníž. přenesená",J920,0)</f>
        <v>0</v>
      </c>
      <c r="BI920" s="241">
        <f>IF(N920="nulová",J920,0)</f>
        <v>0</v>
      </c>
      <c r="BJ920" s="18" t="s">
        <v>84</v>
      </c>
      <c r="BK920" s="241">
        <f>ROUND(I920*H920,2)</f>
        <v>0</v>
      </c>
      <c r="BL920" s="18" t="s">
        <v>278</v>
      </c>
      <c r="BM920" s="240" t="s">
        <v>2424</v>
      </c>
    </row>
    <row r="921" s="14" customFormat="1">
      <c r="A921" s="14"/>
      <c r="B921" s="254"/>
      <c r="C921" s="255"/>
      <c r="D921" s="244" t="s">
        <v>189</v>
      </c>
      <c r="E921" s="256" t="s">
        <v>1</v>
      </c>
      <c r="F921" s="257" t="s">
        <v>1151</v>
      </c>
      <c r="G921" s="255"/>
      <c r="H921" s="256" t="s">
        <v>1</v>
      </c>
      <c r="I921" s="258"/>
      <c r="J921" s="255"/>
      <c r="K921" s="255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189</v>
      </c>
      <c r="AU921" s="263" t="s">
        <v>86</v>
      </c>
      <c r="AV921" s="14" t="s">
        <v>84</v>
      </c>
      <c r="AW921" s="14" t="s">
        <v>33</v>
      </c>
      <c r="AX921" s="14" t="s">
        <v>78</v>
      </c>
      <c r="AY921" s="263" t="s">
        <v>181</v>
      </c>
    </row>
    <row r="922" s="13" customFormat="1">
      <c r="A922" s="13"/>
      <c r="B922" s="242"/>
      <c r="C922" s="243"/>
      <c r="D922" s="244" t="s">
        <v>189</v>
      </c>
      <c r="E922" s="245" t="s">
        <v>1</v>
      </c>
      <c r="F922" s="246" t="s">
        <v>2261</v>
      </c>
      <c r="G922" s="243"/>
      <c r="H922" s="247">
        <v>5.5800000000000001</v>
      </c>
      <c r="I922" s="248"/>
      <c r="J922" s="243"/>
      <c r="K922" s="243"/>
      <c r="L922" s="249"/>
      <c r="M922" s="250"/>
      <c r="N922" s="251"/>
      <c r="O922" s="251"/>
      <c r="P922" s="251"/>
      <c r="Q922" s="251"/>
      <c r="R922" s="251"/>
      <c r="S922" s="251"/>
      <c r="T922" s="25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3" t="s">
        <v>189</v>
      </c>
      <c r="AU922" s="253" t="s">
        <v>86</v>
      </c>
      <c r="AV922" s="13" t="s">
        <v>86</v>
      </c>
      <c r="AW922" s="13" t="s">
        <v>33</v>
      </c>
      <c r="AX922" s="13" t="s">
        <v>78</v>
      </c>
      <c r="AY922" s="253" t="s">
        <v>181</v>
      </c>
    </row>
    <row r="923" s="13" customFormat="1">
      <c r="A923" s="13"/>
      <c r="B923" s="242"/>
      <c r="C923" s="243"/>
      <c r="D923" s="244" t="s">
        <v>189</v>
      </c>
      <c r="E923" s="245" t="s">
        <v>1</v>
      </c>
      <c r="F923" s="246" t="s">
        <v>2262</v>
      </c>
      <c r="G923" s="243"/>
      <c r="H923" s="247">
        <v>3.1899999999999999</v>
      </c>
      <c r="I923" s="248"/>
      <c r="J923" s="243"/>
      <c r="K923" s="243"/>
      <c r="L923" s="249"/>
      <c r="M923" s="250"/>
      <c r="N923" s="251"/>
      <c r="O923" s="251"/>
      <c r="P923" s="251"/>
      <c r="Q923" s="251"/>
      <c r="R923" s="251"/>
      <c r="S923" s="251"/>
      <c r="T923" s="25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3" t="s">
        <v>189</v>
      </c>
      <c r="AU923" s="253" t="s">
        <v>86</v>
      </c>
      <c r="AV923" s="13" t="s">
        <v>86</v>
      </c>
      <c r="AW923" s="13" t="s">
        <v>33</v>
      </c>
      <c r="AX923" s="13" t="s">
        <v>78</v>
      </c>
      <c r="AY923" s="253" t="s">
        <v>181</v>
      </c>
    </row>
    <row r="924" s="15" customFormat="1">
      <c r="A924" s="15"/>
      <c r="B924" s="264"/>
      <c r="C924" s="265"/>
      <c r="D924" s="244" t="s">
        <v>189</v>
      </c>
      <c r="E924" s="266" t="s">
        <v>1</v>
      </c>
      <c r="F924" s="267" t="s">
        <v>206</v>
      </c>
      <c r="G924" s="265"/>
      <c r="H924" s="268">
        <v>8.7699999999999996</v>
      </c>
      <c r="I924" s="269"/>
      <c r="J924" s="265"/>
      <c r="K924" s="265"/>
      <c r="L924" s="270"/>
      <c r="M924" s="271"/>
      <c r="N924" s="272"/>
      <c r="O924" s="272"/>
      <c r="P924" s="272"/>
      <c r="Q924" s="272"/>
      <c r="R924" s="272"/>
      <c r="S924" s="272"/>
      <c r="T924" s="273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4" t="s">
        <v>189</v>
      </c>
      <c r="AU924" s="274" t="s">
        <v>86</v>
      </c>
      <c r="AV924" s="15" t="s">
        <v>187</v>
      </c>
      <c r="AW924" s="15" t="s">
        <v>33</v>
      </c>
      <c r="AX924" s="15" t="s">
        <v>84</v>
      </c>
      <c r="AY924" s="274" t="s">
        <v>181</v>
      </c>
    </row>
    <row r="925" s="2" customFormat="1" ht="16.5" customHeight="1">
      <c r="A925" s="39"/>
      <c r="B925" s="40"/>
      <c r="C925" s="228" t="s">
        <v>1164</v>
      </c>
      <c r="D925" s="228" t="s">
        <v>183</v>
      </c>
      <c r="E925" s="229" t="s">
        <v>1248</v>
      </c>
      <c r="F925" s="230" t="s">
        <v>1249</v>
      </c>
      <c r="G925" s="231" t="s">
        <v>783</v>
      </c>
      <c r="H925" s="286"/>
      <c r="I925" s="233"/>
      <c r="J925" s="234">
        <f>ROUND(I925*H925,2)</f>
        <v>0</v>
      </c>
      <c r="K925" s="235"/>
      <c r="L925" s="45"/>
      <c r="M925" s="236" t="s">
        <v>1</v>
      </c>
      <c r="N925" s="237" t="s">
        <v>43</v>
      </c>
      <c r="O925" s="92"/>
      <c r="P925" s="238">
        <f>O925*H925</f>
        <v>0</v>
      </c>
      <c r="Q925" s="238">
        <v>0</v>
      </c>
      <c r="R925" s="238">
        <f>Q925*H925</f>
        <v>0</v>
      </c>
      <c r="S925" s="238">
        <v>0</v>
      </c>
      <c r="T925" s="239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0" t="s">
        <v>278</v>
      </c>
      <c r="AT925" s="240" t="s">
        <v>183</v>
      </c>
      <c r="AU925" s="240" t="s">
        <v>86</v>
      </c>
      <c r="AY925" s="18" t="s">
        <v>181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8" t="s">
        <v>84</v>
      </c>
      <c r="BK925" s="241">
        <f>ROUND(I925*H925,2)</f>
        <v>0</v>
      </c>
      <c r="BL925" s="18" t="s">
        <v>278</v>
      </c>
      <c r="BM925" s="240" t="s">
        <v>2425</v>
      </c>
    </row>
    <row r="926" s="12" customFormat="1" ht="22.8" customHeight="1">
      <c r="A926" s="12"/>
      <c r="B926" s="212"/>
      <c r="C926" s="213"/>
      <c r="D926" s="214" t="s">
        <v>77</v>
      </c>
      <c r="E926" s="226" t="s">
        <v>1251</v>
      </c>
      <c r="F926" s="226" t="s">
        <v>1252</v>
      </c>
      <c r="G926" s="213"/>
      <c r="H926" s="213"/>
      <c r="I926" s="216"/>
      <c r="J926" s="227">
        <f>BK926</f>
        <v>0</v>
      </c>
      <c r="K926" s="213"/>
      <c r="L926" s="218"/>
      <c r="M926" s="219"/>
      <c r="N926" s="220"/>
      <c r="O926" s="220"/>
      <c r="P926" s="221">
        <f>SUM(P927:P937)</f>
        <v>0</v>
      </c>
      <c r="Q926" s="220"/>
      <c r="R926" s="221">
        <f>SUM(R927:R937)</f>
        <v>0.0092912499999999992</v>
      </c>
      <c r="S926" s="220"/>
      <c r="T926" s="222">
        <f>SUM(T927:T937)</f>
        <v>0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23" t="s">
        <v>86</v>
      </c>
      <c r="AT926" s="224" t="s">
        <v>77</v>
      </c>
      <c r="AU926" s="224" t="s">
        <v>84</v>
      </c>
      <c r="AY926" s="223" t="s">
        <v>181</v>
      </c>
      <c r="BK926" s="225">
        <f>SUM(BK927:BK937)</f>
        <v>0</v>
      </c>
    </row>
    <row r="927" s="2" customFormat="1" ht="16.5" customHeight="1">
      <c r="A927" s="39"/>
      <c r="B927" s="40"/>
      <c r="C927" s="228" t="s">
        <v>1169</v>
      </c>
      <c r="D927" s="228" t="s">
        <v>183</v>
      </c>
      <c r="E927" s="229" t="s">
        <v>1285</v>
      </c>
      <c r="F927" s="230" t="s">
        <v>1286</v>
      </c>
      <c r="G927" s="231" t="s">
        <v>247</v>
      </c>
      <c r="H927" s="232">
        <v>1</v>
      </c>
      <c r="I927" s="233"/>
      <c r="J927" s="234">
        <f>ROUND(I927*H927,2)</f>
        <v>0</v>
      </c>
      <c r="K927" s="235"/>
      <c r="L927" s="45"/>
      <c r="M927" s="236" t="s">
        <v>1</v>
      </c>
      <c r="N927" s="237" t="s">
        <v>43</v>
      </c>
      <c r="O927" s="92"/>
      <c r="P927" s="238">
        <f>O927*H927</f>
        <v>0</v>
      </c>
      <c r="Q927" s="238">
        <v>0.0014599999999999999</v>
      </c>
      <c r="R927" s="238">
        <f>Q927*H927</f>
        <v>0.0014599999999999999</v>
      </c>
      <c r="S927" s="238">
        <v>0</v>
      </c>
      <c r="T927" s="239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0" t="s">
        <v>278</v>
      </c>
      <c r="AT927" s="240" t="s">
        <v>183</v>
      </c>
      <c r="AU927" s="240" t="s">
        <v>86</v>
      </c>
      <c r="AY927" s="18" t="s">
        <v>181</v>
      </c>
      <c r="BE927" s="241">
        <f>IF(N927="základní",J927,0)</f>
        <v>0</v>
      </c>
      <c r="BF927" s="241">
        <f>IF(N927="snížená",J927,0)</f>
        <v>0</v>
      </c>
      <c r="BG927" s="241">
        <f>IF(N927="zákl. přenesená",J927,0)</f>
        <v>0</v>
      </c>
      <c r="BH927" s="241">
        <f>IF(N927="sníž. přenesená",J927,0)</f>
        <v>0</v>
      </c>
      <c r="BI927" s="241">
        <f>IF(N927="nulová",J927,0)</f>
        <v>0</v>
      </c>
      <c r="BJ927" s="18" t="s">
        <v>84</v>
      </c>
      <c r="BK927" s="241">
        <f>ROUND(I927*H927,2)</f>
        <v>0</v>
      </c>
      <c r="BL927" s="18" t="s">
        <v>278</v>
      </c>
      <c r="BM927" s="240" t="s">
        <v>2426</v>
      </c>
    </row>
    <row r="928" s="14" customFormat="1">
      <c r="A928" s="14"/>
      <c r="B928" s="254"/>
      <c r="C928" s="255"/>
      <c r="D928" s="244" t="s">
        <v>189</v>
      </c>
      <c r="E928" s="256" t="s">
        <v>1</v>
      </c>
      <c r="F928" s="257" t="s">
        <v>1288</v>
      </c>
      <c r="G928" s="255"/>
      <c r="H928" s="256" t="s">
        <v>1</v>
      </c>
      <c r="I928" s="258"/>
      <c r="J928" s="255"/>
      <c r="K928" s="255"/>
      <c r="L928" s="259"/>
      <c r="M928" s="260"/>
      <c r="N928" s="261"/>
      <c r="O928" s="261"/>
      <c r="P928" s="261"/>
      <c r="Q928" s="261"/>
      <c r="R928" s="261"/>
      <c r="S928" s="261"/>
      <c r="T928" s="26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3" t="s">
        <v>189</v>
      </c>
      <c r="AU928" s="263" t="s">
        <v>86</v>
      </c>
      <c r="AV928" s="14" t="s">
        <v>84</v>
      </c>
      <c r="AW928" s="14" t="s">
        <v>33</v>
      </c>
      <c r="AX928" s="14" t="s">
        <v>78</v>
      </c>
      <c r="AY928" s="263" t="s">
        <v>181</v>
      </c>
    </row>
    <row r="929" s="13" customFormat="1">
      <c r="A929" s="13"/>
      <c r="B929" s="242"/>
      <c r="C929" s="243"/>
      <c r="D929" s="244" t="s">
        <v>189</v>
      </c>
      <c r="E929" s="245" t="s">
        <v>1</v>
      </c>
      <c r="F929" s="246" t="s">
        <v>2427</v>
      </c>
      <c r="G929" s="243"/>
      <c r="H929" s="247">
        <v>1</v>
      </c>
      <c r="I929" s="248"/>
      <c r="J929" s="243"/>
      <c r="K929" s="243"/>
      <c r="L929" s="249"/>
      <c r="M929" s="250"/>
      <c r="N929" s="251"/>
      <c r="O929" s="251"/>
      <c r="P929" s="251"/>
      <c r="Q929" s="251"/>
      <c r="R929" s="251"/>
      <c r="S929" s="251"/>
      <c r="T929" s="25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3" t="s">
        <v>189</v>
      </c>
      <c r="AU929" s="253" t="s">
        <v>86</v>
      </c>
      <c r="AV929" s="13" t="s">
        <v>86</v>
      </c>
      <c r="AW929" s="13" t="s">
        <v>33</v>
      </c>
      <c r="AX929" s="13" t="s">
        <v>84</v>
      </c>
      <c r="AY929" s="253" t="s">
        <v>181</v>
      </c>
    </row>
    <row r="930" s="2" customFormat="1" ht="16.5" customHeight="1">
      <c r="A930" s="39"/>
      <c r="B930" s="40"/>
      <c r="C930" s="228" t="s">
        <v>1175</v>
      </c>
      <c r="D930" s="228" t="s">
        <v>183</v>
      </c>
      <c r="E930" s="229" t="s">
        <v>2428</v>
      </c>
      <c r="F930" s="230" t="s">
        <v>2429</v>
      </c>
      <c r="G930" s="231" t="s">
        <v>247</v>
      </c>
      <c r="H930" s="232">
        <v>4.4749999999999996</v>
      </c>
      <c r="I930" s="233"/>
      <c r="J930" s="234">
        <f>ROUND(I930*H930,2)</f>
        <v>0</v>
      </c>
      <c r="K930" s="235"/>
      <c r="L930" s="45"/>
      <c r="M930" s="236" t="s">
        <v>1</v>
      </c>
      <c r="N930" s="237" t="s">
        <v>43</v>
      </c>
      <c r="O930" s="92"/>
      <c r="P930" s="238">
        <f>O930*H930</f>
        <v>0</v>
      </c>
      <c r="Q930" s="238">
        <v>0.00175</v>
      </c>
      <c r="R930" s="238">
        <f>Q930*H930</f>
        <v>0.0078312499999999997</v>
      </c>
      <c r="S930" s="238">
        <v>0</v>
      </c>
      <c r="T930" s="239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0" t="s">
        <v>278</v>
      </c>
      <c r="AT930" s="240" t="s">
        <v>183</v>
      </c>
      <c r="AU930" s="240" t="s">
        <v>86</v>
      </c>
      <c r="AY930" s="18" t="s">
        <v>181</v>
      </c>
      <c r="BE930" s="241">
        <f>IF(N930="základní",J930,0)</f>
        <v>0</v>
      </c>
      <c r="BF930" s="241">
        <f>IF(N930="snížená",J930,0)</f>
        <v>0</v>
      </c>
      <c r="BG930" s="241">
        <f>IF(N930="zákl. přenesená",J930,0)</f>
        <v>0</v>
      </c>
      <c r="BH930" s="241">
        <f>IF(N930="sníž. přenesená",J930,0)</f>
        <v>0</v>
      </c>
      <c r="BI930" s="241">
        <f>IF(N930="nulová",J930,0)</f>
        <v>0</v>
      </c>
      <c r="BJ930" s="18" t="s">
        <v>84</v>
      </c>
      <c r="BK930" s="241">
        <f>ROUND(I930*H930,2)</f>
        <v>0</v>
      </c>
      <c r="BL930" s="18" t="s">
        <v>278</v>
      </c>
      <c r="BM930" s="240" t="s">
        <v>2430</v>
      </c>
    </row>
    <row r="931" s="14" customFormat="1">
      <c r="A931" s="14"/>
      <c r="B931" s="254"/>
      <c r="C931" s="255"/>
      <c r="D931" s="244" t="s">
        <v>189</v>
      </c>
      <c r="E931" s="256" t="s">
        <v>1</v>
      </c>
      <c r="F931" s="257" t="s">
        <v>1288</v>
      </c>
      <c r="G931" s="255"/>
      <c r="H931" s="256" t="s">
        <v>1</v>
      </c>
      <c r="I931" s="258"/>
      <c r="J931" s="255"/>
      <c r="K931" s="255"/>
      <c r="L931" s="259"/>
      <c r="M931" s="260"/>
      <c r="N931" s="261"/>
      <c r="O931" s="261"/>
      <c r="P931" s="261"/>
      <c r="Q931" s="261"/>
      <c r="R931" s="261"/>
      <c r="S931" s="261"/>
      <c r="T931" s="26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3" t="s">
        <v>189</v>
      </c>
      <c r="AU931" s="263" t="s">
        <v>86</v>
      </c>
      <c r="AV931" s="14" t="s">
        <v>84</v>
      </c>
      <c r="AW931" s="14" t="s">
        <v>33</v>
      </c>
      <c r="AX931" s="14" t="s">
        <v>78</v>
      </c>
      <c r="AY931" s="263" t="s">
        <v>181</v>
      </c>
    </row>
    <row r="932" s="13" customFormat="1">
      <c r="A932" s="13"/>
      <c r="B932" s="242"/>
      <c r="C932" s="243"/>
      <c r="D932" s="244" t="s">
        <v>189</v>
      </c>
      <c r="E932" s="245" t="s">
        <v>1</v>
      </c>
      <c r="F932" s="246" t="s">
        <v>2431</v>
      </c>
      <c r="G932" s="243"/>
      <c r="H932" s="247">
        <v>4.4749999999999996</v>
      </c>
      <c r="I932" s="248"/>
      <c r="J932" s="243"/>
      <c r="K932" s="243"/>
      <c r="L932" s="249"/>
      <c r="M932" s="250"/>
      <c r="N932" s="251"/>
      <c r="O932" s="251"/>
      <c r="P932" s="251"/>
      <c r="Q932" s="251"/>
      <c r="R932" s="251"/>
      <c r="S932" s="251"/>
      <c r="T932" s="25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3" t="s">
        <v>189</v>
      </c>
      <c r="AU932" s="253" t="s">
        <v>86</v>
      </c>
      <c r="AV932" s="13" t="s">
        <v>86</v>
      </c>
      <c r="AW932" s="13" t="s">
        <v>33</v>
      </c>
      <c r="AX932" s="13" t="s">
        <v>84</v>
      </c>
      <c r="AY932" s="253" t="s">
        <v>181</v>
      </c>
    </row>
    <row r="933" s="2" customFormat="1" ht="16.5" customHeight="1">
      <c r="A933" s="39"/>
      <c r="B933" s="40"/>
      <c r="C933" s="228" t="s">
        <v>1181</v>
      </c>
      <c r="D933" s="228" t="s">
        <v>183</v>
      </c>
      <c r="E933" s="229" t="s">
        <v>1293</v>
      </c>
      <c r="F933" s="230" t="s">
        <v>1294</v>
      </c>
      <c r="G933" s="231" t="s">
        <v>359</v>
      </c>
      <c r="H933" s="232">
        <v>4</v>
      </c>
      <c r="I933" s="233"/>
      <c r="J933" s="234">
        <f>ROUND(I933*H933,2)</f>
        <v>0</v>
      </c>
      <c r="K933" s="235"/>
      <c r="L933" s="45"/>
      <c r="M933" s="236" t="s">
        <v>1</v>
      </c>
      <c r="N933" s="237" t="s">
        <v>43</v>
      </c>
      <c r="O933" s="92"/>
      <c r="P933" s="238">
        <f>O933*H933</f>
        <v>0</v>
      </c>
      <c r="Q933" s="238">
        <v>0</v>
      </c>
      <c r="R933" s="238">
        <f>Q933*H933</f>
        <v>0</v>
      </c>
      <c r="S933" s="238">
        <v>0</v>
      </c>
      <c r="T933" s="239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0" t="s">
        <v>278</v>
      </c>
      <c r="AT933" s="240" t="s">
        <v>183</v>
      </c>
      <c r="AU933" s="240" t="s">
        <v>86</v>
      </c>
      <c r="AY933" s="18" t="s">
        <v>181</v>
      </c>
      <c r="BE933" s="241">
        <f>IF(N933="základní",J933,0)</f>
        <v>0</v>
      </c>
      <c r="BF933" s="241">
        <f>IF(N933="snížená",J933,0)</f>
        <v>0</v>
      </c>
      <c r="BG933" s="241">
        <f>IF(N933="zákl. přenesená",J933,0)</f>
        <v>0</v>
      </c>
      <c r="BH933" s="241">
        <f>IF(N933="sníž. přenesená",J933,0)</f>
        <v>0</v>
      </c>
      <c r="BI933" s="241">
        <f>IF(N933="nulová",J933,0)</f>
        <v>0</v>
      </c>
      <c r="BJ933" s="18" t="s">
        <v>84</v>
      </c>
      <c r="BK933" s="241">
        <f>ROUND(I933*H933,2)</f>
        <v>0</v>
      </c>
      <c r="BL933" s="18" t="s">
        <v>278</v>
      </c>
      <c r="BM933" s="240" t="s">
        <v>2432</v>
      </c>
    </row>
    <row r="934" s="13" customFormat="1">
      <c r="A934" s="13"/>
      <c r="B934" s="242"/>
      <c r="C934" s="243"/>
      <c r="D934" s="244" t="s">
        <v>189</v>
      </c>
      <c r="E934" s="245" t="s">
        <v>1</v>
      </c>
      <c r="F934" s="246" t="s">
        <v>2433</v>
      </c>
      <c r="G934" s="243"/>
      <c r="H934" s="247">
        <v>2</v>
      </c>
      <c r="I934" s="248"/>
      <c r="J934" s="243"/>
      <c r="K934" s="243"/>
      <c r="L934" s="249"/>
      <c r="M934" s="250"/>
      <c r="N934" s="251"/>
      <c r="O934" s="251"/>
      <c r="P934" s="251"/>
      <c r="Q934" s="251"/>
      <c r="R934" s="251"/>
      <c r="S934" s="251"/>
      <c r="T934" s="25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3" t="s">
        <v>189</v>
      </c>
      <c r="AU934" s="253" t="s">
        <v>86</v>
      </c>
      <c r="AV934" s="13" t="s">
        <v>86</v>
      </c>
      <c r="AW934" s="13" t="s">
        <v>33</v>
      </c>
      <c r="AX934" s="13" t="s">
        <v>78</v>
      </c>
      <c r="AY934" s="253" t="s">
        <v>181</v>
      </c>
    </row>
    <row r="935" s="13" customFormat="1">
      <c r="A935" s="13"/>
      <c r="B935" s="242"/>
      <c r="C935" s="243"/>
      <c r="D935" s="244" t="s">
        <v>189</v>
      </c>
      <c r="E935" s="245" t="s">
        <v>1</v>
      </c>
      <c r="F935" s="246" t="s">
        <v>1297</v>
      </c>
      <c r="G935" s="243"/>
      <c r="H935" s="247">
        <v>2</v>
      </c>
      <c r="I935" s="248"/>
      <c r="J935" s="243"/>
      <c r="K935" s="243"/>
      <c r="L935" s="249"/>
      <c r="M935" s="250"/>
      <c r="N935" s="251"/>
      <c r="O935" s="251"/>
      <c r="P935" s="251"/>
      <c r="Q935" s="251"/>
      <c r="R935" s="251"/>
      <c r="S935" s="251"/>
      <c r="T935" s="25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3" t="s">
        <v>189</v>
      </c>
      <c r="AU935" s="253" t="s">
        <v>86</v>
      </c>
      <c r="AV935" s="13" t="s">
        <v>86</v>
      </c>
      <c r="AW935" s="13" t="s">
        <v>33</v>
      </c>
      <c r="AX935" s="13" t="s">
        <v>78</v>
      </c>
      <c r="AY935" s="253" t="s">
        <v>181</v>
      </c>
    </row>
    <row r="936" s="15" customFormat="1">
      <c r="A936" s="15"/>
      <c r="B936" s="264"/>
      <c r="C936" s="265"/>
      <c r="D936" s="244" t="s">
        <v>189</v>
      </c>
      <c r="E936" s="266" t="s">
        <v>1</v>
      </c>
      <c r="F936" s="267" t="s">
        <v>206</v>
      </c>
      <c r="G936" s="265"/>
      <c r="H936" s="268">
        <v>4</v>
      </c>
      <c r="I936" s="269"/>
      <c r="J936" s="265"/>
      <c r="K936" s="265"/>
      <c r="L936" s="270"/>
      <c r="M936" s="271"/>
      <c r="N936" s="272"/>
      <c r="O936" s="272"/>
      <c r="P936" s="272"/>
      <c r="Q936" s="272"/>
      <c r="R936" s="272"/>
      <c r="S936" s="272"/>
      <c r="T936" s="273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4" t="s">
        <v>189</v>
      </c>
      <c r="AU936" s="274" t="s">
        <v>86</v>
      </c>
      <c r="AV936" s="15" t="s">
        <v>187</v>
      </c>
      <c r="AW936" s="15" t="s">
        <v>33</v>
      </c>
      <c r="AX936" s="15" t="s">
        <v>84</v>
      </c>
      <c r="AY936" s="274" t="s">
        <v>181</v>
      </c>
    </row>
    <row r="937" s="2" customFormat="1" ht="16.5" customHeight="1">
      <c r="A937" s="39"/>
      <c r="B937" s="40"/>
      <c r="C937" s="228" t="s">
        <v>1188</v>
      </c>
      <c r="D937" s="228" t="s">
        <v>183</v>
      </c>
      <c r="E937" s="229" t="s">
        <v>1326</v>
      </c>
      <c r="F937" s="230" t="s">
        <v>1327</v>
      </c>
      <c r="G937" s="231" t="s">
        <v>783</v>
      </c>
      <c r="H937" s="286"/>
      <c r="I937" s="233"/>
      <c r="J937" s="234">
        <f>ROUND(I937*H937,2)</f>
        <v>0</v>
      </c>
      <c r="K937" s="235"/>
      <c r="L937" s="45"/>
      <c r="M937" s="236" t="s">
        <v>1</v>
      </c>
      <c r="N937" s="237" t="s">
        <v>43</v>
      </c>
      <c r="O937" s="92"/>
      <c r="P937" s="238">
        <f>O937*H937</f>
        <v>0</v>
      </c>
      <c r="Q937" s="238">
        <v>0</v>
      </c>
      <c r="R937" s="238">
        <f>Q937*H937</f>
        <v>0</v>
      </c>
      <c r="S937" s="238">
        <v>0</v>
      </c>
      <c r="T937" s="239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0" t="s">
        <v>278</v>
      </c>
      <c r="AT937" s="240" t="s">
        <v>183</v>
      </c>
      <c r="AU937" s="240" t="s">
        <v>86</v>
      </c>
      <c r="AY937" s="18" t="s">
        <v>181</v>
      </c>
      <c r="BE937" s="241">
        <f>IF(N937="základní",J937,0)</f>
        <v>0</v>
      </c>
      <c r="BF937" s="241">
        <f>IF(N937="snížená",J937,0)</f>
        <v>0</v>
      </c>
      <c r="BG937" s="241">
        <f>IF(N937="zákl. přenesená",J937,0)</f>
        <v>0</v>
      </c>
      <c r="BH937" s="241">
        <f>IF(N937="sníž. přenesená",J937,0)</f>
        <v>0</v>
      </c>
      <c r="BI937" s="241">
        <f>IF(N937="nulová",J937,0)</f>
        <v>0</v>
      </c>
      <c r="BJ937" s="18" t="s">
        <v>84</v>
      </c>
      <c r="BK937" s="241">
        <f>ROUND(I937*H937,2)</f>
        <v>0</v>
      </c>
      <c r="BL937" s="18" t="s">
        <v>278</v>
      </c>
      <c r="BM937" s="240" t="s">
        <v>2434</v>
      </c>
    </row>
    <row r="938" s="12" customFormat="1" ht="22.8" customHeight="1">
      <c r="A938" s="12"/>
      <c r="B938" s="212"/>
      <c r="C938" s="213"/>
      <c r="D938" s="214" t="s">
        <v>77</v>
      </c>
      <c r="E938" s="226" t="s">
        <v>1368</v>
      </c>
      <c r="F938" s="226" t="s">
        <v>1369</v>
      </c>
      <c r="G938" s="213"/>
      <c r="H938" s="213"/>
      <c r="I938" s="216"/>
      <c r="J938" s="227">
        <f>BK938</f>
        <v>0</v>
      </c>
      <c r="K938" s="213"/>
      <c r="L938" s="218"/>
      <c r="M938" s="219"/>
      <c r="N938" s="220"/>
      <c r="O938" s="220"/>
      <c r="P938" s="221">
        <f>SUM(P939:P1128)</f>
        <v>0</v>
      </c>
      <c r="Q938" s="220"/>
      <c r="R938" s="221">
        <f>SUM(R939:R1128)</f>
        <v>3.95580402</v>
      </c>
      <c r="S938" s="220"/>
      <c r="T938" s="222">
        <f>SUM(T939:T1128)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23" t="s">
        <v>86</v>
      </c>
      <c r="AT938" s="224" t="s">
        <v>77</v>
      </c>
      <c r="AU938" s="224" t="s">
        <v>84</v>
      </c>
      <c r="AY938" s="223" t="s">
        <v>181</v>
      </c>
      <c r="BK938" s="225">
        <f>SUM(BK939:BK1128)</f>
        <v>0</v>
      </c>
    </row>
    <row r="939" s="2" customFormat="1" ht="24.15" customHeight="1">
      <c r="A939" s="39"/>
      <c r="B939" s="40"/>
      <c r="C939" s="228" t="s">
        <v>1194</v>
      </c>
      <c r="D939" s="228" t="s">
        <v>183</v>
      </c>
      <c r="E939" s="229" t="s">
        <v>2435</v>
      </c>
      <c r="F939" s="230" t="s">
        <v>2436</v>
      </c>
      <c r="G939" s="231" t="s">
        <v>359</v>
      </c>
      <c r="H939" s="232">
        <v>1</v>
      </c>
      <c r="I939" s="233"/>
      <c r="J939" s="234">
        <f>ROUND(I939*H939,2)</f>
        <v>0</v>
      </c>
      <c r="K939" s="235"/>
      <c r="L939" s="45"/>
      <c r="M939" s="236" t="s">
        <v>1</v>
      </c>
      <c r="N939" s="237" t="s">
        <v>43</v>
      </c>
      <c r="O939" s="92"/>
      <c r="P939" s="238">
        <f>O939*H939</f>
        <v>0</v>
      </c>
      <c r="Q939" s="238">
        <v>0</v>
      </c>
      <c r="R939" s="238">
        <f>Q939*H939</f>
        <v>0</v>
      </c>
      <c r="S939" s="238">
        <v>0</v>
      </c>
      <c r="T939" s="239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0" t="s">
        <v>278</v>
      </c>
      <c r="AT939" s="240" t="s">
        <v>183</v>
      </c>
      <c r="AU939" s="240" t="s">
        <v>86</v>
      </c>
      <c r="AY939" s="18" t="s">
        <v>181</v>
      </c>
      <c r="BE939" s="241">
        <f>IF(N939="základní",J939,0)</f>
        <v>0</v>
      </c>
      <c r="BF939" s="241">
        <f>IF(N939="snížená",J939,0)</f>
        <v>0</v>
      </c>
      <c r="BG939" s="241">
        <f>IF(N939="zákl. přenesená",J939,0)</f>
        <v>0</v>
      </c>
      <c r="BH939" s="241">
        <f>IF(N939="sníž. přenesená",J939,0)</f>
        <v>0</v>
      </c>
      <c r="BI939" s="241">
        <f>IF(N939="nulová",J939,0)</f>
        <v>0</v>
      </c>
      <c r="BJ939" s="18" t="s">
        <v>84</v>
      </c>
      <c r="BK939" s="241">
        <f>ROUND(I939*H939,2)</f>
        <v>0</v>
      </c>
      <c r="BL939" s="18" t="s">
        <v>278</v>
      </c>
      <c r="BM939" s="240" t="s">
        <v>2437</v>
      </c>
    </row>
    <row r="940" s="14" customFormat="1">
      <c r="A940" s="14"/>
      <c r="B940" s="254"/>
      <c r="C940" s="255"/>
      <c r="D940" s="244" t="s">
        <v>189</v>
      </c>
      <c r="E940" s="256" t="s">
        <v>1</v>
      </c>
      <c r="F940" s="257" t="s">
        <v>1374</v>
      </c>
      <c r="G940" s="255"/>
      <c r="H940" s="256" t="s">
        <v>1</v>
      </c>
      <c r="I940" s="258"/>
      <c r="J940" s="255"/>
      <c r="K940" s="255"/>
      <c r="L940" s="259"/>
      <c r="M940" s="260"/>
      <c r="N940" s="261"/>
      <c r="O940" s="261"/>
      <c r="P940" s="261"/>
      <c r="Q940" s="261"/>
      <c r="R940" s="261"/>
      <c r="S940" s="261"/>
      <c r="T940" s="26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3" t="s">
        <v>189</v>
      </c>
      <c r="AU940" s="263" t="s">
        <v>86</v>
      </c>
      <c r="AV940" s="14" t="s">
        <v>84</v>
      </c>
      <c r="AW940" s="14" t="s">
        <v>33</v>
      </c>
      <c r="AX940" s="14" t="s">
        <v>78</v>
      </c>
      <c r="AY940" s="263" t="s">
        <v>181</v>
      </c>
    </row>
    <row r="941" s="13" customFormat="1">
      <c r="A941" s="13"/>
      <c r="B941" s="242"/>
      <c r="C941" s="243"/>
      <c r="D941" s="244" t="s">
        <v>189</v>
      </c>
      <c r="E941" s="245" t="s">
        <v>1</v>
      </c>
      <c r="F941" s="246" t="s">
        <v>2438</v>
      </c>
      <c r="G941" s="243"/>
      <c r="H941" s="247">
        <v>1</v>
      </c>
      <c r="I941" s="248"/>
      <c r="J941" s="243"/>
      <c r="K941" s="243"/>
      <c r="L941" s="249"/>
      <c r="M941" s="250"/>
      <c r="N941" s="251"/>
      <c r="O941" s="251"/>
      <c r="P941" s="251"/>
      <c r="Q941" s="251"/>
      <c r="R941" s="251"/>
      <c r="S941" s="251"/>
      <c r="T941" s="252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3" t="s">
        <v>189</v>
      </c>
      <c r="AU941" s="253" t="s">
        <v>86</v>
      </c>
      <c r="AV941" s="13" t="s">
        <v>86</v>
      </c>
      <c r="AW941" s="13" t="s">
        <v>33</v>
      </c>
      <c r="AX941" s="13" t="s">
        <v>84</v>
      </c>
      <c r="AY941" s="253" t="s">
        <v>181</v>
      </c>
    </row>
    <row r="942" s="2" customFormat="1" ht="33" customHeight="1">
      <c r="A942" s="39"/>
      <c r="B942" s="40"/>
      <c r="C942" s="228" t="s">
        <v>1200</v>
      </c>
      <c r="D942" s="228" t="s">
        <v>183</v>
      </c>
      <c r="E942" s="229" t="s">
        <v>2439</v>
      </c>
      <c r="F942" s="230" t="s">
        <v>2440</v>
      </c>
      <c r="G942" s="231" t="s">
        <v>359</v>
      </c>
      <c r="H942" s="232">
        <v>1</v>
      </c>
      <c r="I942" s="233"/>
      <c r="J942" s="234">
        <f>ROUND(I942*H942,2)</f>
        <v>0</v>
      </c>
      <c r="K942" s="235"/>
      <c r="L942" s="45"/>
      <c r="M942" s="236" t="s">
        <v>1</v>
      </c>
      <c r="N942" s="237" t="s">
        <v>43</v>
      </c>
      <c r="O942" s="92"/>
      <c r="P942" s="238">
        <f>O942*H942</f>
        <v>0</v>
      </c>
      <c r="Q942" s="238">
        <v>0</v>
      </c>
      <c r="R942" s="238">
        <f>Q942*H942</f>
        <v>0</v>
      </c>
      <c r="S942" s="238">
        <v>0</v>
      </c>
      <c r="T942" s="239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0" t="s">
        <v>278</v>
      </c>
      <c r="AT942" s="240" t="s">
        <v>183</v>
      </c>
      <c r="AU942" s="240" t="s">
        <v>86</v>
      </c>
      <c r="AY942" s="18" t="s">
        <v>181</v>
      </c>
      <c r="BE942" s="241">
        <f>IF(N942="základní",J942,0)</f>
        <v>0</v>
      </c>
      <c r="BF942" s="241">
        <f>IF(N942="snížená",J942,0)</f>
        <v>0</v>
      </c>
      <c r="BG942" s="241">
        <f>IF(N942="zákl. přenesená",J942,0)</f>
        <v>0</v>
      </c>
      <c r="BH942" s="241">
        <f>IF(N942="sníž. přenesená",J942,0)</f>
        <v>0</v>
      </c>
      <c r="BI942" s="241">
        <f>IF(N942="nulová",J942,0)</f>
        <v>0</v>
      </c>
      <c r="BJ942" s="18" t="s">
        <v>84</v>
      </c>
      <c r="BK942" s="241">
        <f>ROUND(I942*H942,2)</f>
        <v>0</v>
      </c>
      <c r="BL942" s="18" t="s">
        <v>278</v>
      </c>
      <c r="BM942" s="240" t="s">
        <v>2441</v>
      </c>
    </row>
    <row r="943" s="14" customFormat="1">
      <c r="A943" s="14"/>
      <c r="B943" s="254"/>
      <c r="C943" s="255"/>
      <c r="D943" s="244" t="s">
        <v>189</v>
      </c>
      <c r="E943" s="256" t="s">
        <v>1</v>
      </c>
      <c r="F943" s="257" t="s">
        <v>1374</v>
      </c>
      <c r="G943" s="255"/>
      <c r="H943" s="256" t="s">
        <v>1</v>
      </c>
      <c r="I943" s="258"/>
      <c r="J943" s="255"/>
      <c r="K943" s="255"/>
      <c r="L943" s="259"/>
      <c r="M943" s="260"/>
      <c r="N943" s="261"/>
      <c r="O943" s="261"/>
      <c r="P943" s="261"/>
      <c r="Q943" s="261"/>
      <c r="R943" s="261"/>
      <c r="S943" s="261"/>
      <c r="T943" s="26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3" t="s">
        <v>189</v>
      </c>
      <c r="AU943" s="263" t="s">
        <v>86</v>
      </c>
      <c r="AV943" s="14" t="s">
        <v>84</v>
      </c>
      <c r="AW943" s="14" t="s">
        <v>33</v>
      </c>
      <c r="AX943" s="14" t="s">
        <v>78</v>
      </c>
      <c r="AY943" s="263" t="s">
        <v>181</v>
      </c>
    </row>
    <row r="944" s="13" customFormat="1">
      <c r="A944" s="13"/>
      <c r="B944" s="242"/>
      <c r="C944" s="243"/>
      <c r="D944" s="244" t="s">
        <v>189</v>
      </c>
      <c r="E944" s="245" t="s">
        <v>1</v>
      </c>
      <c r="F944" s="246" t="s">
        <v>1376</v>
      </c>
      <c r="G944" s="243"/>
      <c r="H944" s="247">
        <v>1</v>
      </c>
      <c r="I944" s="248"/>
      <c r="J944" s="243"/>
      <c r="K944" s="243"/>
      <c r="L944" s="249"/>
      <c r="M944" s="250"/>
      <c r="N944" s="251"/>
      <c r="O944" s="251"/>
      <c r="P944" s="251"/>
      <c r="Q944" s="251"/>
      <c r="R944" s="251"/>
      <c r="S944" s="251"/>
      <c r="T944" s="25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3" t="s">
        <v>189</v>
      </c>
      <c r="AU944" s="253" t="s">
        <v>86</v>
      </c>
      <c r="AV944" s="13" t="s">
        <v>86</v>
      </c>
      <c r="AW944" s="13" t="s">
        <v>33</v>
      </c>
      <c r="AX944" s="13" t="s">
        <v>84</v>
      </c>
      <c r="AY944" s="253" t="s">
        <v>181</v>
      </c>
    </row>
    <row r="945" s="2" customFormat="1" ht="24.15" customHeight="1">
      <c r="A945" s="39"/>
      <c r="B945" s="40"/>
      <c r="C945" s="228" t="s">
        <v>1206</v>
      </c>
      <c r="D945" s="228" t="s">
        <v>183</v>
      </c>
      <c r="E945" s="229" t="s">
        <v>2442</v>
      </c>
      <c r="F945" s="230" t="s">
        <v>1399</v>
      </c>
      <c r="G945" s="231" t="s">
        <v>359</v>
      </c>
      <c r="H945" s="232">
        <v>1</v>
      </c>
      <c r="I945" s="233"/>
      <c r="J945" s="234">
        <f>ROUND(I945*H945,2)</f>
        <v>0</v>
      </c>
      <c r="K945" s="235"/>
      <c r="L945" s="45"/>
      <c r="M945" s="236" t="s">
        <v>1</v>
      </c>
      <c r="N945" s="237" t="s">
        <v>43</v>
      </c>
      <c r="O945" s="92"/>
      <c r="P945" s="238">
        <f>O945*H945</f>
        <v>0</v>
      </c>
      <c r="Q945" s="238">
        <v>0</v>
      </c>
      <c r="R945" s="238">
        <f>Q945*H945</f>
        <v>0</v>
      </c>
      <c r="S945" s="238">
        <v>0</v>
      </c>
      <c r="T945" s="239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0" t="s">
        <v>278</v>
      </c>
      <c r="AT945" s="240" t="s">
        <v>183</v>
      </c>
      <c r="AU945" s="240" t="s">
        <v>86</v>
      </c>
      <c r="AY945" s="18" t="s">
        <v>181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8" t="s">
        <v>84</v>
      </c>
      <c r="BK945" s="241">
        <f>ROUND(I945*H945,2)</f>
        <v>0</v>
      </c>
      <c r="BL945" s="18" t="s">
        <v>278</v>
      </c>
      <c r="BM945" s="240" t="s">
        <v>2443</v>
      </c>
    </row>
    <row r="946" s="14" customFormat="1">
      <c r="A946" s="14"/>
      <c r="B946" s="254"/>
      <c r="C946" s="255"/>
      <c r="D946" s="244" t="s">
        <v>189</v>
      </c>
      <c r="E946" s="256" t="s">
        <v>1</v>
      </c>
      <c r="F946" s="257" t="s">
        <v>1374</v>
      </c>
      <c r="G946" s="255"/>
      <c r="H946" s="256" t="s">
        <v>1</v>
      </c>
      <c r="I946" s="258"/>
      <c r="J946" s="255"/>
      <c r="K946" s="255"/>
      <c r="L946" s="259"/>
      <c r="M946" s="260"/>
      <c r="N946" s="261"/>
      <c r="O946" s="261"/>
      <c r="P946" s="261"/>
      <c r="Q946" s="261"/>
      <c r="R946" s="261"/>
      <c r="S946" s="261"/>
      <c r="T946" s="26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3" t="s">
        <v>189</v>
      </c>
      <c r="AU946" s="263" t="s">
        <v>86</v>
      </c>
      <c r="AV946" s="14" t="s">
        <v>84</v>
      </c>
      <c r="AW946" s="14" t="s">
        <v>33</v>
      </c>
      <c r="AX946" s="14" t="s">
        <v>78</v>
      </c>
      <c r="AY946" s="263" t="s">
        <v>181</v>
      </c>
    </row>
    <row r="947" s="13" customFormat="1">
      <c r="A947" s="13"/>
      <c r="B947" s="242"/>
      <c r="C947" s="243"/>
      <c r="D947" s="244" t="s">
        <v>189</v>
      </c>
      <c r="E947" s="245" t="s">
        <v>1</v>
      </c>
      <c r="F947" s="246" t="s">
        <v>1381</v>
      </c>
      <c r="G947" s="243"/>
      <c r="H947" s="247">
        <v>1</v>
      </c>
      <c r="I947" s="248"/>
      <c r="J947" s="243"/>
      <c r="K947" s="243"/>
      <c r="L947" s="249"/>
      <c r="M947" s="250"/>
      <c r="N947" s="251"/>
      <c r="O947" s="251"/>
      <c r="P947" s="251"/>
      <c r="Q947" s="251"/>
      <c r="R947" s="251"/>
      <c r="S947" s="251"/>
      <c r="T947" s="25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3" t="s">
        <v>189</v>
      </c>
      <c r="AU947" s="253" t="s">
        <v>86</v>
      </c>
      <c r="AV947" s="13" t="s">
        <v>86</v>
      </c>
      <c r="AW947" s="13" t="s">
        <v>33</v>
      </c>
      <c r="AX947" s="13" t="s">
        <v>84</v>
      </c>
      <c r="AY947" s="253" t="s">
        <v>181</v>
      </c>
    </row>
    <row r="948" s="2" customFormat="1" ht="24.15" customHeight="1">
      <c r="A948" s="39"/>
      <c r="B948" s="40"/>
      <c r="C948" s="228" t="s">
        <v>1211</v>
      </c>
      <c r="D948" s="228" t="s">
        <v>183</v>
      </c>
      <c r="E948" s="229" t="s">
        <v>2444</v>
      </c>
      <c r="F948" s="230" t="s">
        <v>2445</v>
      </c>
      <c r="G948" s="231" t="s">
        <v>359</v>
      </c>
      <c r="H948" s="232">
        <v>1</v>
      </c>
      <c r="I948" s="233"/>
      <c r="J948" s="234">
        <f>ROUND(I948*H948,2)</f>
        <v>0</v>
      </c>
      <c r="K948" s="235"/>
      <c r="L948" s="45"/>
      <c r="M948" s="236" t="s">
        <v>1</v>
      </c>
      <c r="N948" s="237" t="s">
        <v>43</v>
      </c>
      <c r="O948" s="92"/>
      <c r="P948" s="238">
        <f>O948*H948</f>
        <v>0</v>
      </c>
      <c r="Q948" s="238">
        <v>0</v>
      </c>
      <c r="R948" s="238">
        <f>Q948*H948</f>
        <v>0</v>
      </c>
      <c r="S948" s="238">
        <v>0</v>
      </c>
      <c r="T948" s="239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0" t="s">
        <v>278</v>
      </c>
      <c r="AT948" s="240" t="s">
        <v>183</v>
      </c>
      <c r="AU948" s="240" t="s">
        <v>86</v>
      </c>
      <c r="AY948" s="18" t="s">
        <v>181</v>
      </c>
      <c r="BE948" s="241">
        <f>IF(N948="základní",J948,0)</f>
        <v>0</v>
      </c>
      <c r="BF948" s="241">
        <f>IF(N948="snížená",J948,0)</f>
        <v>0</v>
      </c>
      <c r="BG948" s="241">
        <f>IF(N948="zákl. přenesená",J948,0)</f>
        <v>0</v>
      </c>
      <c r="BH948" s="241">
        <f>IF(N948="sníž. přenesená",J948,0)</f>
        <v>0</v>
      </c>
      <c r="BI948" s="241">
        <f>IF(N948="nulová",J948,0)</f>
        <v>0</v>
      </c>
      <c r="BJ948" s="18" t="s">
        <v>84</v>
      </c>
      <c r="BK948" s="241">
        <f>ROUND(I948*H948,2)</f>
        <v>0</v>
      </c>
      <c r="BL948" s="18" t="s">
        <v>278</v>
      </c>
      <c r="BM948" s="240" t="s">
        <v>2446</v>
      </c>
    </row>
    <row r="949" s="14" customFormat="1">
      <c r="A949" s="14"/>
      <c r="B949" s="254"/>
      <c r="C949" s="255"/>
      <c r="D949" s="244" t="s">
        <v>189</v>
      </c>
      <c r="E949" s="256" t="s">
        <v>1</v>
      </c>
      <c r="F949" s="257" t="s">
        <v>1374</v>
      </c>
      <c r="G949" s="255"/>
      <c r="H949" s="256" t="s">
        <v>1</v>
      </c>
      <c r="I949" s="258"/>
      <c r="J949" s="255"/>
      <c r="K949" s="255"/>
      <c r="L949" s="259"/>
      <c r="M949" s="260"/>
      <c r="N949" s="261"/>
      <c r="O949" s="261"/>
      <c r="P949" s="261"/>
      <c r="Q949" s="261"/>
      <c r="R949" s="261"/>
      <c r="S949" s="261"/>
      <c r="T949" s="26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3" t="s">
        <v>189</v>
      </c>
      <c r="AU949" s="263" t="s">
        <v>86</v>
      </c>
      <c r="AV949" s="14" t="s">
        <v>84</v>
      </c>
      <c r="AW949" s="14" t="s">
        <v>33</v>
      </c>
      <c r="AX949" s="14" t="s">
        <v>78</v>
      </c>
      <c r="AY949" s="263" t="s">
        <v>181</v>
      </c>
    </row>
    <row r="950" s="13" customFormat="1">
      <c r="A950" s="13"/>
      <c r="B950" s="242"/>
      <c r="C950" s="243"/>
      <c r="D950" s="244" t="s">
        <v>189</v>
      </c>
      <c r="E950" s="245" t="s">
        <v>1</v>
      </c>
      <c r="F950" s="246" t="s">
        <v>1386</v>
      </c>
      <c r="G950" s="243"/>
      <c r="H950" s="247">
        <v>1</v>
      </c>
      <c r="I950" s="248"/>
      <c r="J950" s="243"/>
      <c r="K950" s="243"/>
      <c r="L950" s="249"/>
      <c r="M950" s="250"/>
      <c r="N950" s="251"/>
      <c r="O950" s="251"/>
      <c r="P950" s="251"/>
      <c r="Q950" s="251"/>
      <c r="R950" s="251"/>
      <c r="S950" s="251"/>
      <c r="T950" s="25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3" t="s">
        <v>189</v>
      </c>
      <c r="AU950" s="253" t="s">
        <v>86</v>
      </c>
      <c r="AV950" s="13" t="s">
        <v>86</v>
      </c>
      <c r="AW950" s="13" t="s">
        <v>33</v>
      </c>
      <c r="AX950" s="13" t="s">
        <v>84</v>
      </c>
      <c r="AY950" s="253" t="s">
        <v>181</v>
      </c>
    </row>
    <row r="951" s="2" customFormat="1" ht="24.15" customHeight="1">
      <c r="A951" s="39"/>
      <c r="B951" s="40"/>
      <c r="C951" s="228" t="s">
        <v>1215</v>
      </c>
      <c r="D951" s="228" t="s">
        <v>183</v>
      </c>
      <c r="E951" s="229" t="s">
        <v>2447</v>
      </c>
      <c r="F951" s="230" t="s">
        <v>2448</v>
      </c>
      <c r="G951" s="231" t="s">
        <v>359</v>
      </c>
      <c r="H951" s="232">
        <v>1</v>
      </c>
      <c r="I951" s="233"/>
      <c r="J951" s="234">
        <f>ROUND(I951*H951,2)</f>
        <v>0</v>
      </c>
      <c r="K951" s="235"/>
      <c r="L951" s="45"/>
      <c r="M951" s="236" t="s">
        <v>1</v>
      </c>
      <c r="N951" s="237" t="s">
        <v>43</v>
      </c>
      <c r="O951" s="92"/>
      <c r="P951" s="238">
        <f>O951*H951</f>
        <v>0</v>
      </c>
      <c r="Q951" s="238">
        <v>0</v>
      </c>
      <c r="R951" s="238">
        <f>Q951*H951</f>
        <v>0</v>
      </c>
      <c r="S951" s="238">
        <v>0</v>
      </c>
      <c r="T951" s="239">
        <f>S951*H951</f>
        <v>0</v>
      </c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R951" s="240" t="s">
        <v>278</v>
      </c>
      <c r="AT951" s="240" t="s">
        <v>183</v>
      </c>
      <c r="AU951" s="240" t="s">
        <v>86</v>
      </c>
      <c r="AY951" s="18" t="s">
        <v>181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8" t="s">
        <v>84</v>
      </c>
      <c r="BK951" s="241">
        <f>ROUND(I951*H951,2)</f>
        <v>0</v>
      </c>
      <c r="BL951" s="18" t="s">
        <v>278</v>
      </c>
      <c r="BM951" s="240" t="s">
        <v>2449</v>
      </c>
    </row>
    <row r="952" s="14" customFormat="1">
      <c r="A952" s="14"/>
      <c r="B952" s="254"/>
      <c r="C952" s="255"/>
      <c r="D952" s="244" t="s">
        <v>189</v>
      </c>
      <c r="E952" s="256" t="s">
        <v>1</v>
      </c>
      <c r="F952" s="257" t="s">
        <v>1374</v>
      </c>
      <c r="G952" s="255"/>
      <c r="H952" s="256" t="s">
        <v>1</v>
      </c>
      <c r="I952" s="258"/>
      <c r="J952" s="255"/>
      <c r="K952" s="255"/>
      <c r="L952" s="259"/>
      <c r="M952" s="260"/>
      <c r="N952" s="261"/>
      <c r="O952" s="261"/>
      <c r="P952" s="261"/>
      <c r="Q952" s="261"/>
      <c r="R952" s="261"/>
      <c r="S952" s="261"/>
      <c r="T952" s="26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3" t="s">
        <v>189</v>
      </c>
      <c r="AU952" s="263" t="s">
        <v>86</v>
      </c>
      <c r="AV952" s="14" t="s">
        <v>84</v>
      </c>
      <c r="AW952" s="14" t="s">
        <v>33</v>
      </c>
      <c r="AX952" s="14" t="s">
        <v>78</v>
      </c>
      <c r="AY952" s="263" t="s">
        <v>181</v>
      </c>
    </row>
    <row r="953" s="13" customFormat="1">
      <c r="A953" s="13"/>
      <c r="B953" s="242"/>
      <c r="C953" s="243"/>
      <c r="D953" s="244" t="s">
        <v>189</v>
      </c>
      <c r="E953" s="245" t="s">
        <v>1</v>
      </c>
      <c r="F953" s="246" t="s">
        <v>2450</v>
      </c>
      <c r="G953" s="243"/>
      <c r="H953" s="247">
        <v>1</v>
      </c>
      <c r="I953" s="248"/>
      <c r="J953" s="243"/>
      <c r="K953" s="243"/>
      <c r="L953" s="249"/>
      <c r="M953" s="250"/>
      <c r="N953" s="251"/>
      <c r="O953" s="251"/>
      <c r="P953" s="251"/>
      <c r="Q953" s="251"/>
      <c r="R953" s="251"/>
      <c r="S953" s="251"/>
      <c r="T953" s="25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3" t="s">
        <v>189</v>
      </c>
      <c r="AU953" s="253" t="s">
        <v>86</v>
      </c>
      <c r="AV953" s="13" t="s">
        <v>86</v>
      </c>
      <c r="AW953" s="13" t="s">
        <v>33</v>
      </c>
      <c r="AX953" s="13" t="s">
        <v>84</v>
      </c>
      <c r="AY953" s="253" t="s">
        <v>181</v>
      </c>
    </row>
    <row r="954" s="2" customFormat="1" ht="24.15" customHeight="1">
      <c r="A954" s="39"/>
      <c r="B954" s="40"/>
      <c r="C954" s="228" t="s">
        <v>1219</v>
      </c>
      <c r="D954" s="228" t="s">
        <v>183</v>
      </c>
      <c r="E954" s="229" t="s">
        <v>2451</v>
      </c>
      <c r="F954" s="230" t="s">
        <v>2448</v>
      </c>
      <c r="G954" s="231" t="s">
        <v>359</v>
      </c>
      <c r="H954" s="232">
        <v>1</v>
      </c>
      <c r="I954" s="233"/>
      <c r="J954" s="234">
        <f>ROUND(I954*H954,2)</f>
        <v>0</v>
      </c>
      <c r="K954" s="235"/>
      <c r="L954" s="45"/>
      <c r="M954" s="236" t="s">
        <v>1</v>
      </c>
      <c r="N954" s="237" t="s">
        <v>43</v>
      </c>
      <c r="O954" s="92"/>
      <c r="P954" s="238">
        <f>O954*H954</f>
        <v>0</v>
      </c>
      <c r="Q954" s="238">
        <v>0</v>
      </c>
      <c r="R954" s="238">
        <f>Q954*H954</f>
        <v>0</v>
      </c>
      <c r="S954" s="238">
        <v>0</v>
      </c>
      <c r="T954" s="239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0" t="s">
        <v>278</v>
      </c>
      <c r="AT954" s="240" t="s">
        <v>183</v>
      </c>
      <c r="AU954" s="240" t="s">
        <v>86</v>
      </c>
      <c r="AY954" s="18" t="s">
        <v>181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8" t="s">
        <v>84</v>
      </c>
      <c r="BK954" s="241">
        <f>ROUND(I954*H954,2)</f>
        <v>0</v>
      </c>
      <c r="BL954" s="18" t="s">
        <v>278</v>
      </c>
      <c r="BM954" s="240" t="s">
        <v>2452</v>
      </c>
    </row>
    <row r="955" s="14" customFormat="1">
      <c r="A955" s="14"/>
      <c r="B955" s="254"/>
      <c r="C955" s="255"/>
      <c r="D955" s="244" t="s">
        <v>189</v>
      </c>
      <c r="E955" s="256" t="s">
        <v>1</v>
      </c>
      <c r="F955" s="257" t="s">
        <v>1374</v>
      </c>
      <c r="G955" s="255"/>
      <c r="H955" s="256" t="s">
        <v>1</v>
      </c>
      <c r="I955" s="258"/>
      <c r="J955" s="255"/>
      <c r="K955" s="255"/>
      <c r="L955" s="259"/>
      <c r="M955" s="260"/>
      <c r="N955" s="261"/>
      <c r="O955" s="261"/>
      <c r="P955" s="261"/>
      <c r="Q955" s="261"/>
      <c r="R955" s="261"/>
      <c r="S955" s="261"/>
      <c r="T955" s="26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3" t="s">
        <v>189</v>
      </c>
      <c r="AU955" s="263" t="s">
        <v>86</v>
      </c>
      <c r="AV955" s="14" t="s">
        <v>84</v>
      </c>
      <c r="AW955" s="14" t="s">
        <v>33</v>
      </c>
      <c r="AX955" s="14" t="s">
        <v>78</v>
      </c>
      <c r="AY955" s="263" t="s">
        <v>181</v>
      </c>
    </row>
    <row r="956" s="13" customFormat="1">
      <c r="A956" s="13"/>
      <c r="B956" s="242"/>
      <c r="C956" s="243"/>
      <c r="D956" s="244" t="s">
        <v>189</v>
      </c>
      <c r="E956" s="245" t="s">
        <v>1</v>
      </c>
      <c r="F956" s="246" t="s">
        <v>1396</v>
      </c>
      <c r="G956" s="243"/>
      <c r="H956" s="247">
        <v>1</v>
      </c>
      <c r="I956" s="248"/>
      <c r="J956" s="243"/>
      <c r="K956" s="243"/>
      <c r="L956" s="249"/>
      <c r="M956" s="250"/>
      <c r="N956" s="251"/>
      <c r="O956" s="251"/>
      <c r="P956" s="251"/>
      <c r="Q956" s="251"/>
      <c r="R956" s="251"/>
      <c r="S956" s="251"/>
      <c r="T956" s="25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3" t="s">
        <v>189</v>
      </c>
      <c r="AU956" s="253" t="s">
        <v>86</v>
      </c>
      <c r="AV956" s="13" t="s">
        <v>86</v>
      </c>
      <c r="AW956" s="13" t="s">
        <v>33</v>
      </c>
      <c r="AX956" s="13" t="s">
        <v>84</v>
      </c>
      <c r="AY956" s="253" t="s">
        <v>181</v>
      </c>
    </row>
    <row r="957" s="2" customFormat="1" ht="33" customHeight="1">
      <c r="A957" s="39"/>
      <c r="B957" s="40"/>
      <c r="C957" s="228" t="s">
        <v>1223</v>
      </c>
      <c r="D957" s="228" t="s">
        <v>183</v>
      </c>
      <c r="E957" s="229" t="s">
        <v>2453</v>
      </c>
      <c r="F957" s="230" t="s">
        <v>1394</v>
      </c>
      <c r="G957" s="231" t="s">
        <v>359</v>
      </c>
      <c r="H957" s="232">
        <v>1</v>
      </c>
      <c r="I957" s="233"/>
      <c r="J957" s="234">
        <f>ROUND(I957*H957,2)</f>
        <v>0</v>
      </c>
      <c r="K957" s="235"/>
      <c r="L957" s="45"/>
      <c r="M957" s="236" t="s">
        <v>1</v>
      </c>
      <c r="N957" s="237" t="s">
        <v>43</v>
      </c>
      <c r="O957" s="92"/>
      <c r="P957" s="238">
        <f>O957*H957</f>
        <v>0</v>
      </c>
      <c r="Q957" s="238">
        <v>0</v>
      </c>
      <c r="R957" s="238">
        <f>Q957*H957</f>
        <v>0</v>
      </c>
      <c r="S957" s="238">
        <v>0</v>
      </c>
      <c r="T957" s="239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40" t="s">
        <v>278</v>
      </c>
      <c r="AT957" s="240" t="s">
        <v>183</v>
      </c>
      <c r="AU957" s="240" t="s">
        <v>86</v>
      </c>
      <c r="AY957" s="18" t="s">
        <v>181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8" t="s">
        <v>84</v>
      </c>
      <c r="BK957" s="241">
        <f>ROUND(I957*H957,2)</f>
        <v>0</v>
      </c>
      <c r="BL957" s="18" t="s">
        <v>278</v>
      </c>
      <c r="BM957" s="240" t="s">
        <v>2454</v>
      </c>
    </row>
    <row r="958" s="14" customFormat="1">
      <c r="A958" s="14"/>
      <c r="B958" s="254"/>
      <c r="C958" s="255"/>
      <c r="D958" s="244" t="s">
        <v>189</v>
      </c>
      <c r="E958" s="256" t="s">
        <v>1</v>
      </c>
      <c r="F958" s="257" t="s">
        <v>1374</v>
      </c>
      <c r="G958" s="255"/>
      <c r="H958" s="256" t="s">
        <v>1</v>
      </c>
      <c r="I958" s="258"/>
      <c r="J958" s="255"/>
      <c r="K958" s="255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189</v>
      </c>
      <c r="AU958" s="263" t="s">
        <v>86</v>
      </c>
      <c r="AV958" s="14" t="s">
        <v>84</v>
      </c>
      <c r="AW958" s="14" t="s">
        <v>33</v>
      </c>
      <c r="AX958" s="14" t="s">
        <v>78</v>
      </c>
      <c r="AY958" s="263" t="s">
        <v>181</v>
      </c>
    </row>
    <row r="959" s="13" customFormat="1">
      <c r="A959" s="13"/>
      <c r="B959" s="242"/>
      <c r="C959" s="243"/>
      <c r="D959" s="244" t="s">
        <v>189</v>
      </c>
      <c r="E959" s="245" t="s">
        <v>1</v>
      </c>
      <c r="F959" s="246" t="s">
        <v>2455</v>
      </c>
      <c r="G959" s="243"/>
      <c r="H959" s="247">
        <v>1</v>
      </c>
      <c r="I959" s="248"/>
      <c r="J959" s="243"/>
      <c r="K959" s="243"/>
      <c r="L959" s="249"/>
      <c r="M959" s="250"/>
      <c r="N959" s="251"/>
      <c r="O959" s="251"/>
      <c r="P959" s="251"/>
      <c r="Q959" s="251"/>
      <c r="R959" s="251"/>
      <c r="S959" s="251"/>
      <c r="T959" s="25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3" t="s">
        <v>189</v>
      </c>
      <c r="AU959" s="253" t="s">
        <v>86</v>
      </c>
      <c r="AV959" s="13" t="s">
        <v>86</v>
      </c>
      <c r="AW959" s="13" t="s">
        <v>33</v>
      </c>
      <c r="AX959" s="13" t="s">
        <v>84</v>
      </c>
      <c r="AY959" s="253" t="s">
        <v>181</v>
      </c>
    </row>
    <row r="960" s="2" customFormat="1" ht="37.8" customHeight="1">
      <c r="A960" s="39"/>
      <c r="B960" s="40"/>
      <c r="C960" s="228" t="s">
        <v>1237</v>
      </c>
      <c r="D960" s="228" t="s">
        <v>183</v>
      </c>
      <c r="E960" s="229" t="s">
        <v>2456</v>
      </c>
      <c r="F960" s="230" t="s">
        <v>2457</v>
      </c>
      <c r="G960" s="231" t="s">
        <v>359</v>
      </c>
      <c r="H960" s="232">
        <v>1</v>
      </c>
      <c r="I960" s="233"/>
      <c r="J960" s="234">
        <f>ROUND(I960*H960,2)</f>
        <v>0</v>
      </c>
      <c r="K960" s="235"/>
      <c r="L960" s="45"/>
      <c r="M960" s="236" t="s">
        <v>1</v>
      </c>
      <c r="N960" s="237" t="s">
        <v>43</v>
      </c>
      <c r="O960" s="92"/>
      <c r="P960" s="238">
        <f>O960*H960</f>
        <v>0</v>
      </c>
      <c r="Q960" s="238">
        <v>0</v>
      </c>
      <c r="R960" s="238">
        <f>Q960*H960</f>
        <v>0</v>
      </c>
      <c r="S960" s="238">
        <v>0</v>
      </c>
      <c r="T960" s="239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0" t="s">
        <v>278</v>
      </c>
      <c r="AT960" s="240" t="s">
        <v>183</v>
      </c>
      <c r="AU960" s="240" t="s">
        <v>86</v>
      </c>
      <c r="AY960" s="18" t="s">
        <v>181</v>
      </c>
      <c r="BE960" s="241">
        <f>IF(N960="základní",J960,0)</f>
        <v>0</v>
      </c>
      <c r="BF960" s="241">
        <f>IF(N960="snížená",J960,0)</f>
        <v>0</v>
      </c>
      <c r="BG960" s="241">
        <f>IF(N960="zákl. přenesená",J960,0)</f>
        <v>0</v>
      </c>
      <c r="BH960" s="241">
        <f>IF(N960="sníž. přenesená",J960,0)</f>
        <v>0</v>
      </c>
      <c r="BI960" s="241">
        <f>IF(N960="nulová",J960,0)</f>
        <v>0</v>
      </c>
      <c r="BJ960" s="18" t="s">
        <v>84</v>
      </c>
      <c r="BK960" s="241">
        <f>ROUND(I960*H960,2)</f>
        <v>0</v>
      </c>
      <c r="BL960" s="18" t="s">
        <v>278</v>
      </c>
      <c r="BM960" s="240" t="s">
        <v>2458</v>
      </c>
    </row>
    <row r="961" s="14" customFormat="1">
      <c r="A961" s="14"/>
      <c r="B961" s="254"/>
      <c r="C961" s="255"/>
      <c r="D961" s="244" t="s">
        <v>189</v>
      </c>
      <c r="E961" s="256" t="s">
        <v>1</v>
      </c>
      <c r="F961" s="257" t="s">
        <v>1374</v>
      </c>
      <c r="G961" s="255"/>
      <c r="H961" s="256" t="s">
        <v>1</v>
      </c>
      <c r="I961" s="258"/>
      <c r="J961" s="255"/>
      <c r="K961" s="255"/>
      <c r="L961" s="259"/>
      <c r="M961" s="260"/>
      <c r="N961" s="261"/>
      <c r="O961" s="261"/>
      <c r="P961" s="261"/>
      <c r="Q961" s="261"/>
      <c r="R961" s="261"/>
      <c r="S961" s="261"/>
      <c r="T961" s="26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3" t="s">
        <v>189</v>
      </c>
      <c r="AU961" s="263" t="s">
        <v>86</v>
      </c>
      <c r="AV961" s="14" t="s">
        <v>84</v>
      </c>
      <c r="AW961" s="14" t="s">
        <v>33</v>
      </c>
      <c r="AX961" s="14" t="s">
        <v>78</v>
      </c>
      <c r="AY961" s="263" t="s">
        <v>181</v>
      </c>
    </row>
    <row r="962" s="14" customFormat="1">
      <c r="A962" s="14"/>
      <c r="B962" s="254"/>
      <c r="C962" s="255"/>
      <c r="D962" s="244" t="s">
        <v>189</v>
      </c>
      <c r="E962" s="256" t="s">
        <v>1</v>
      </c>
      <c r="F962" s="257" t="s">
        <v>2459</v>
      </c>
      <c r="G962" s="255"/>
      <c r="H962" s="256" t="s">
        <v>1</v>
      </c>
      <c r="I962" s="258"/>
      <c r="J962" s="255"/>
      <c r="K962" s="255"/>
      <c r="L962" s="259"/>
      <c r="M962" s="260"/>
      <c r="N962" s="261"/>
      <c r="O962" s="261"/>
      <c r="P962" s="261"/>
      <c r="Q962" s="261"/>
      <c r="R962" s="261"/>
      <c r="S962" s="261"/>
      <c r="T962" s="26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3" t="s">
        <v>189</v>
      </c>
      <c r="AU962" s="263" t="s">
        <v>86</v>
      </c>
      <c r="AV962" s="14" t="s">
        <v>84</v>
      </c>
      <c r="AW962" s="14" t="s">
        <v>33</v>
      </c>
      <c r="AX962" s="14" t="s">
        <v>78</v>
      </c>
      <c r="AY962" s="263" t="s">
        <v>181</v>
      </c>
    </row>
    <row r="963" s="13" customFormat="1">
      <c r="A963" s="13"/>
      <c r="B963" s="242"/>
      <c r="C963" s="243"/>
      <c r="D963" s="244" t="s">
        <v>189</v>
      </c>
      <c r="E963" s="245" t="s">
        <v>1</v>
      </c>
      <c r="F963" s="246" t="s">
        <v>2460</v>
      </c>
      <c r="G963" s="243"/>
      <c r="H963" s="247">
        <v>1</v>
      </c>
      <c r="I963" s="248"/>
      <c r="J963" s="243"/>
      <c r="K963" s="243"/>
      <c r="L963" s="249"/>
      <c r="M963" s="250"/>
      <c r="N963" s="251"/>
      <c r="O963" s="251"/>
      <c r="P963" s="251"/>
      <c r="Q963" s="251"/>
      <c r="R963" s="251"/>
      <c r="S963" s="251"/>
      <c r="T963" s="25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3" t="s">
        <v>189</v>
      </c>
      <c r="AU963" s="253" t="s">
        <v>86</v>
      </c>
      <c r="AV963" s="13" t="s">
        <v>86</v>
      </c>
      <c r="AW963" s="13" t="s">
        <v>33</v>
      </c>
      <c r="AX963" s="13" t="s">
        <v>84</v>
      </c>
      <c r="AY963" s="253" t="s">
        <v>181</v>
      </c>
    </row>
    <row r="964" s="2" customFormat="1" ht="21.75" customHeight="1">
      <c r="A964" s="39"/>
      <c r="B964" s="40"/>
      <c r="C964" s="228" t="s">
        <v>1242</v>
      </c>
      <c r="D964" s="228" t="s">
        <v>183</v>
      </c>
      <c r="E964" s="229" t="s">
        <v>1438</v>
      </c>
      <c r="F964" s="230" t="s">
        <v>1439</v>
      </c>
      <c r="G964" s="231" t="s">
        <v>186</v>
      </c>
      <c r="H964" s="232">
        <v>134.304</v>
      </c>
      <c r="I964" s="233"/>
      <c r="J964" s="234">
        <f>ROUND(I964*H964,2)</f>
        <v>0</v>
      </c>
      <c r="K964" s="235"/>
      <c r="L964" s="45"/>
      <c r="M964" s="236" t="s">
        <v>1</v>
      </c>
      <c r="N964" s="237" t="s">
        <v>43</v>
      </c>
      <c r="O964" s="92"/>
      <c r="P964" s="238">
        <f>O964*H964</f>
        <v>0</v>
      </c>
      <c r="Q964" s="238">
        <v>8.0000000000000007E-05</v>
      </c>
      <c r="R964" s="238">
        <f>Q964*H964</f>
        <v>0.010744320000000002</v>
      </c>
      <c r="S964" s="238">
        <v>0</v>
      </c>
      <c r="T964" s="239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0" t="s">
        <v>278</v>
      </c>
      <c r="AT964" s="240" t="s">
        <v>183</v>
      </c>
      <c r="AU964" s="240" t="s">
        <v>86</v>
      </c>
      <c r="AY964" s="18" t="s">
        <v>181</v>
      </c>
      <c r="BE964" s="241">
        <f>IF(N964="základní",J964,0)</f>
        <v>0</v>
      </c>
      <c r="BF964" s="241">
        <f>IF(N964="snížená",J964,0)</f>
        <v>0</v>
      </c>
      <c r="BG964" s="241">
        <f>IF(N964="zákl. přenesená",J964,0)</f>
        <v>0</v>
      </c>
      <c r="BH964" s="241">
        <f>IF(N964="sníž. přenesená",J964,0)</f>
        <v>0</v>
      </c>
      <c r="BI964" s="241">
        <f>IF(N964="nulová",J964,0)</f>
        <v>0</v>
      </c>
      <c r="BJ964" s="18" t="s">
        <v>84</v>
      </c>
      <c r="BK964" s="241">
        <f>ROUND(I964*H964,2)</f>
        <v>0</v>
      </c>
      <c r="BL964" s="18" t="s">
        <v>278</v>
      </c>
      <c r="BM964" s="240" t="s">
        <v>2461</v>
      </c>
    </row>
    <row r="965" s="14" customFormat="1">
      <c r="A965" s="14"/>
      <c r="B965" s="254"/>
      <c r="C965" s="255"/>
      <c r="D965" s="244" t="s">
        <v>189</v>
      </c>
      <c r="E965" s="256" t="s">
        <v>1</v>
      </c>
      <c r="F965" s="257" t="s">
        <v>543</v>
      </c>
      <c r="G965" s="255"/>
      <c r="H965" s="256" t="s">
        <v>1</v>
      </c>
      <c r="I965" s="258"/>
      <c r="J965" s="255"/>
      <c r="K965" s="255"/>
      <c r="L965" s="259"/>
      <c r="M965" s="260"/>
      <c r="N965" s="261"/>
      <c r="O965" s="261"/>
      <c r="P965" s="261"/>
      <c r="Q965" s="261"/>
      <c r="R965" s="261"/>
      <c r="S965" s="261"/>
      <c r="T965" s="26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3" t="s">
        <v>189</v>
      </c>
      <c r="AU965" s="263" t="s">
        <v>86</v>
      </c>
      <c r="AV965" s="14" t="s">
        <v>84</v>
      </c>
      <c r="AW965" s="14" t="s">
        <v>33</v>
      </c>
      <c r="AX965" s="14" t="s">
        <v>78</v>
      </c>
      <c r="AY965" s="263" t="s">
        <v>181</v>
      </c>
    </row>
    <row r="966" s="13" customFormat="1">
      <c r="A966" s="13"/>
      <c r="B966" s="242"/>
      <c r="C966" s="243"/>
      <c r="D966" s="244" t="s">
        <v>189</v>
      </c>
      <c r="E966" s="245" t="s">
        <v>1</v>
      </c>
      <c r="F966" s="246" t="s">
        <v>2462</v>
      </c>
      <c r="G966" s="243"/>
      <c r="H966" s="247">
        <v>6.8239999999999998</v>
      </c>
      <c r="I966" s="248"/>
      <c r="J966" s="243"/>
      <c r="K966" s="243"/>
      <c r="L966" s="249"/>
      <c r="M966" s="250"/>
      <c r="N966" s="251"/>
      <c r="O966" s="251"/>
      <c r="P966" s="251"/>
      <c r="Q966" s="251"/>
      <c r="R966" s="251"/>
      <c r="S966" s="251"/>
      <c r="T966" s="25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3" t="s">
        <v>189</v>
      </c>
      <c r="AU966" s="253" t="s">
        <v>86</v>
      </c>
      <c r="AV966" s="13" t="s">
        <v>86</v>
      </c>
      <c r="AW966" s="13" t="s">
        <v>33</v>
      </c>
      <c r="AX966" s="13" t="s">
        <v>78</v>
      </c>
      <c r="AY966" s="253" t="s">
        <v>181</v>
      </c>
    </row>
    <row r="967" s="13" customFormat="1">
      <c r="A967" s="13"/>
      <c r="B967" s="242"/>
      <c r="C967" s="243"/>
      <c r="D967" s="244" t="s">
        <v>189</v>
      </c>
      <c r="E967" s="245" t="s">
        <v>1</v>
      </c>
      <c r="F967" s="246" t="s">
        <v>2463</v>
      </c>
      <c r="G967" s="243"/>
      <c r="H967" s="247">
        <v>4.2679999999999998</v>
      </c>
      <c r="I967" s="248"/>
      <c r="J967" s="243"/>
      <c r="K967" s="243"/>
      <c r="L967" s="249"/>
      <c r="M967" s="250"/>
      <c r="N967" s="251"/>
      <c r="O967" s="251"/>
      <c r="P967" s="251"/>
      <c r="Q967" s="251"/>
      <c r="R967" s="251"/>
      <c r="S967" s="251"/>
      <c r="T967" s="25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3" t="s">
        <v>189</v>
      </c>
      <c r="AU967" s="253" t="s">
        <v>86</v>
      </c>
      <c r="AV967" s="13" t="s">
        <v>86</v>
      </c>
      <c r="AW967" s="13" t="s">
        <v>33</v>
      </c>
      <c r="AX967" s="13" t="s">
        <v>78</v>
      </c>
      <c r="AY967" s="253" t="s">
        <v>181</v>
      </c>
    </row>
    <row r="968" s="13" customFormat="1">
      <c r="A968" s="13"/>
      <c r="B968" s="242"/>
      <c r="C968" s="243"/>
      <c r="D968" s="244" t="s">
        <v>189</v>
      </c>
      <c r="E968" s="245" t="s">
        <v>1</v>
      </c>
      <c r="F968" s="246" t="s">
        <v>2464</v>
      </c>
      <c r="G968" s="243"/>
      <c r="H968" s="247">
        <v>2.7749999999999999</v>
      </c>
      <c r="I968" s="248"/>
      <c r="J968" s="243"/>
      <c r="K968" s="243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189</v>
      </c>
      <c r="AU968" s="253" t="s">
        <v>86</v>
      </c>
      <c r="AV968" s="13" t="s">
        <v>86</v>
      </c>
      <c r="AW968" s="13" t="s">
        <v>33</v>
      </c>
      <c r="AX968" s="13" t="s">
        <v>78</v>
      </c>
      <c r="AY968" s="253" t="s">
        <v>181</v>
      </c>
    </row>
    <row r="969" s="13" customFormat="1">
      <c r="A969" s="13"/>
      <c r="B969" s="242"/>
      <c r="C969" s="243"/>
      <c r="D969" s="244" t="s">
        <v>189</v>
      </c>
      <c r="E969" s="245" t="s">
        <v>1</v>
      </c>
      <c r="F969" s="246" t="s">
        <v>2171</v>
      </c>
      <c r="G969" s="243"/>
      <c r="H969" s="247">
        <v>33.874000000000002</v>
      </c>
      <c r="I969" s="248"/>
      <c r="J969" s="243"/>
      <c r="K969" s="243"/>
      <c r="L969" s="249"/>
      <c r="M969" s="250"/>
      <c r="N969" s="251"/>
      <c r="O969" s="251"/>
      <c r="P969" s="251"/>
      <c r="Q969" s="251"/>
      <c r="R969" s="251"/>
      <c r="S969" s="251"/>
      <c r="T969" s="25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3" t="s">
        <v>189</v>
      </c>
      <c r="AU969" s="253" t="s">
        <v>86</v>
      </c>
      <c r="AV969" s="13" t="s">
        <v>86</v>
      </c>
      <c r="AW969" s="13" t="s">
        <v>33</v>
      </c>
      <c r="AX969" s="13" t="s">
        <v>78</v>
      </c>
      <c r="AY969" s="253" t="s">
        <v>181</v>
      </c>
    </row>
    <row r="970" s="13" customFormat="1">
      <c r="A970" s="13"/>
      <c r="B970" s="242"/>
      <c r="C970" s="243"/>
      <c r="D970" s="244" t="s">
        <v>189</v>
      </c>
      <c r="E970" s="245" t="s">
        <v>1</v>
      </c>
      <c r="F970" s="246" t="s">
        <v>2465</v>
      </c>
      <c r="G970" s="243"/>
      <c r="H970" s="247">
        <v>40.328000000000003</v>
      </c>
      <c r="I970" s="248"/>
      <c r="J970" s="243"/>
      <c r="K970" s="243"/>
      <c r="L970" s="249"/>
      <c r="M970" s="250"/>
      <c r="N970" s="251"/>
      <c r="O970" s="251"/>
      <c r="P970" s="251"/>
      <c r="Q970" s="251"/>
      <c r="R970" s="251"/>
      <c r="S970" s="251"/>
      <c r="T970" s="25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3" t="s">
        <v>189</v>
      </c>
      <c r="AU970" s="253" t="s">
        <v>86</v>
      </c>
      <c r="AV970" s="13" t="s">
        <v>86</v>
      </c>
      <c r="AW970" s="13" t="s">
        <v>33</v>
      </c>
      <c r="AX970" s="13" t="s">
        <v>78</v>
      </c>
      <c r="AY970" s="253" t="s">
        <v>181</v>
      </c>
    </row>
    <row r="971" s="13" customFormat="1">
      <c r="A971" s="13"/>
      <c r="B971" s="242"/>
      <c r="C971" s="243"/>
      <c r="D971" s="244" t="s">
        <v>189</v>
      </c>
      <c r="E971" s="245" t="s">
        <v>1</v>
      </c>
      <c r="F971" s="246" t="s">
        <v>2168</v>
      </c>
      <c r="G971" s="243"/>
      <c r="H971" s="247">
        <v>23.486999999999998</v>
      </c>
      <c r="I971" s="248"/>
      <c r="J971" s="243"/>
      <c r="K971" s="243"/>
      <c r="L971" s="249"/>
      <c r="M971" s="250"/>
      <c r="N971" s="251"/>
      <c r="O971" s="251"/>
      <c r="P971" s="251"/>
      <c r="Q971" s="251"/>
      <c r="R971" s="251"/>
      <c r="S971" s="251"/>
      <c r="T971" s="25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3" t="s">
        <v>189</v>
      </c>
      <c r="AU971" s="253" t="s">
        <v>86</v>
      </c>
      <c r="AV971" s="13" t="s">
        <v>86</v>
      </c>
      <c r="AW971" s="13" t="s">
        <v>33</v>
      </c>
      <c r="AX971" s="13" t="s">
        <v>78</v>
      </c>
      <c r="AY971" s="253" t="s">
        <v>181</v>
      </c>
    </row>
    <row r="972" s="13" customFormat="1">
      <c r="A972" s="13"/>
      <c r="B972" s="242"/>
      <c r="C972" s="243"/>
      <c r="D972" s="244" t="s">
        <v>189</v>
      </c>
      <c r="E972" s="245" t="s">
        <v>1</v>
      </c>
      <c r="F972" s="246" t="s">
        <v>2169</v>
      </c>
      <c r="G972" s="243"/>
      <c r="H972" s="247">
        <v>21.172000000000001</v>
      </c>
      <c r="I972" s="248"/>
      <c r="J972" s="243"/>
      <c r="K972" s="243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189</v>
      </c>
      <c r="AU972" s="253" t="s">
        <v>86</v>
      </c>
      <c r="AV972" s="13" t="s">
        <v>86</v>
      </c>
      <c r="AW972" s="13" t="s">
        <v>33</v>
      </c>
      <c r="AX972" s="13" t="s">
        <v>78</v>
      </c>
      <c r="AY972" s="253" t="s">
        <v>181</v>
      </c>
    </row>
    <row r="973" s="13" customFormat="1">
      <c r="A973" s="13"/>
      <c r="B973" s="242"/>
      <c r="C973" s="243"/>
      <c r="D973" s="244" t="s">
        <v>189</v>
      </c>
      <c r="E973" s="245" t="s">
        <v>1</v>
      </c>
      <c r="F973" s="246" t="s">
        <v>2466</v>
      </c>
      <c r="G973" s="243"/>
      <c r="H973" s="247">
        <v>1.5760000000000001</v>
      </c>
      <c r="I973" s="248"/>
      <c r="J973" s="243"/>
      <c r="K973" s="243"/>
      <c r="L973" s="249"/>
      <c r="M973" s="250"/>
      <c r="N973" s="251"/>
      <c r="O973" s="251"/>
      <c r="P973" s="251"/>
      <c r="Q973" s="251"/>
      <c r="R973" s="251"/>
      <c r="S973" s="251"/>
      <c r="T973" s="25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3" t="s">
        <v>189</v>
      </c>
      <c r="AU973" s="253" t="s">
        <v>86</v>
      </c>
      <c r="AV973" s="13" t="s">
        <v>86</v>
      </c>
      <c r="AW973" s="13" t="s">
        <v>33</v>
      </c>
      <c r="AX973" s="13" t="s">
        <v>78</v>
      </c>
      <c r="AY973" s="253" t="s">
        <v>181</v>
      </c>
    </row>
    <row r="974" s="15" customFormat="1">
      <c r="A974" s="15"/>
      <c r="B974" s="264"/>
      <c r="C974" s="265"/>
      <c r="D974" s="244" t="s">
        <v>189</v>
      </c>
      <c r="E974" s="266" t="s">
        <v>1</v>
      </c>
      <c r="F974" s="267" t="s">
        <v>206</v>
      </c>
      <c r="G974" s="265"/>
      <c r="H974" s="268">
        <v>134.304</v>
      </c>
      <c r="I974" s="269"/>
      <c r="J974" s="265"/>
      <c r="K974" s="265"/>
      <c r="L974" s="270"/>
      <c r="M974" s="271"/>
      <c r="N974" s="272"/>
      <c r="O974" s="272"/>
      <c r="P974" s="272"/>
      <c r="Q974" s="272"/>
      <c r="R974" s="272"/>
      <c r="S974" s="272"/>
      <c r="T974" s="273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74" t="s">
        <v>189</v>
      </c>
      <c r="AU974" s="274" t="s">
        <v>86</v>
      </c>
      <c r="AV974" s="15" t="s">
        <v>187</v>
      </c>
      <c r="AW974" s="15" t="s">
        <v>33</v>
      </c>
      <c r="AX974" s="15" t="s">
        <v>84</v>
      </c>
      <c r="AY974" s="274" t="s">
        <v>181</v>
      </c>
    </row>
    <row r="975" s="2" customFormat="1" ht="24.15" customHeight="1">
      <c r="A975" s="39"/>
      <c r="B975" s="40"/>
      <c r="C975" s="275" t="s">
        <v>1247</v>
      </c>
      <c r="D975" s="275" t="s">
        <v>363</v>
      </c>
      <c r="E975" s="276" t="s">
        <v>1447</v>
      </c>
      <c r="F975" s="277" t="s">
        <v>1448</v>
      </c>
      <c r="G975" s="278" t="s">
        <v>193</v>
      </c>
      <c r="H975" s="279">
        <v>2.8849999999999998</v>
      </c>
      <c r="I975" s="280"/>
      <c r="J975" s="281">
        <f>ROUND(I975*H975,2)</f>
        <v>0</v>
      </c>
      <c r="K975" s="282"/>
      <c r="L975" s="283"/>
      <c r="M975" s="284" t="s">
        <v>1</v>
      </c>
      <c r="N975" s="285" t="s">
        <v>43</v>
      </c>
      <c r="O975" s="92"/>
      <c r="P975" s="238">
        <f>O975*H975</f>
        <v>0</v>
      </c>
      <c r="Q975" s="238">
        <v>0.55000000000000004</v>
      </c>
      <c r="R975" s="238">
        <f>Q975*H975</f>
        <v>1.5867500000000001</v>
      </c>
      <c r="S975" s="238">
        <v>0</v>
      </c>
      <c r="T975" s="239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0" t="s">
        <v>369</v>
      </c>
      <c r="AT975" s="240" t="s">
        <v>363</v>
      </c>
      <c r="AU975" s="240" t="s">
        <v>86</v>
      </c>
      <c r="AY975" s="18" t="s">
        <v>181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8" t="s">
        <v>84</v>
      </c>
      <c r="BK975" s="241">
        <f>ROUND(I975*H975,2)</f>
        <v>0</v>
      </c>
      <c r="BL975" s="18" t="s">
        <v>278</v>
      </c>
      <c r="BM975" s="240" t="s">
        <v>2467</v>
      </c>
    </row>
    <row r="976" s="14" customFormat="1">
      <c r="A976" s="14"/>
      <c r="B976" s="254"/>
      <c r="C976" s="255"/>
      <c r="D976" s="244" t="s">
        <v>189</v>
      </c>
      <c r="E976" s="256" t="s">
        <v>1</v>
      </c>
      <c r="F976" s="257" t="s">
        <v>543</v>
      </c>
      <c r="G976" s="255"/>
      <c r="H976" s="256" t="s">
        <v>1</v>
      </c>
      <c r="I976" s="258"/>
      <c r="J976" s="255"/>
      <c r="K976" s="255"/>
      <c r="L976" s="259"/>
      <c r="M976" s="260"/>
      <c r="N976" s="261"/>
      <c r="O976" s="261"/>
      <c r="P976" s="261"/>
      <c r="Q976" s="261"/>
      <c r="R976" s="261"/>
      <c r="S976" s="261"/>
      <c r="T976" s="26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3" t="s">
        <v>189</v>
      </c>
      <c r="AU976" s="263" t="s">
        <v>86</v>
      </c>
      <c r="AV976" s="14" t="s">
        <v>84</v>
      </c>
      <c r="AW976" s="14" t="s">
        <v>33</v>
      </c>
      <c r="AX976" s="14" t="s">
        <v>78</v>
      </c>
      <c r="AY976" s="263" t="s">
        <v>181</v>
      </c>
    </row>
    <row r="977" s="13" customFormat="1">
      <c r="A977" s="13"/>
      <c r="B977" s="242"/>
      <c r="C977" s="243"/>
      <c r="D977" s="244" t="s">
        <v>189</v>
      </c>
      <c r="E977" s="245" t="s">
        <v>1</v>
      </c>
      <c r="F977" s="246" t="s">
        <v>2468</v>
      </c>
      <c r="G977" s="243"/>
      <c r="H977" s="247">
        <v>0.14699999999999999</v>
      </c>
      <c r="I977" s="248"/>
      <c r="J977" s="243"/>
      <c r="K977" s="243"/>
      <c r="L977" s="249"/>
      <c r="M977" s="250"/>
      <c r="N977" s="251"/>
      <c r="O977" s="251"/>
      <c r="P977" s="251"/>
      <c r="Q977" s="251"/>
      <c r="R977" s="251"/>
      <c r="S977" s="251"/>
      <c r="T977" s="25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3" t="s">
        <v>189</v>
      </c>
      <c r="AU977" s="253" t="s">
        <v>86</v>
      </c>
      <c r="AV977" s="13" t="s">
        <v>86</v>
      </c>
      <c r="AW977" s="13" t="s">
        <v>33</v>
      </c>
      <c r="AX977" s="13" t="s">
        <v>78</v>
      </c>
      <c r="AY977" s="253" t="s">
        <v>181</v>
      </c>
    </row>
    <row r="978" s="13" customFormat="1">
      <c r="A978" s="13"/>
      <c r="B978" s="242"/>
      <c r="C978" s="243"/>
      <c r="D978" s="244" t="s">
        <v>189</v>
      </c>
      <c r="E978" s="245" t="s">
        <v>1</v>
      </c>
      <c r="F978" s="246" t="s">
        <v>2469</v>
      </c>
      <c r="G978" s="243"/>
      <c r="H978" s="247">
        <v>0.091999999999999998</v>
      </c>
      <c r="I978" s="248"/>
      <c r="J978" s="243"/>
      <c r="K978" s="243"/>
      <c r="L978" s="249"/>
      <c r="M978" s="250"/>
      <c r="N978" s="251"/>
      <c r="O978" s="251"/>
      <c r="P978" s="251"/>
      <c r="Q978" s="251"/>
      <c r="R978" s="251"/>
      <c r="S978" s="251"/>
      <c r="T978" s="252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3" t="s">
        <v>189</v>
      </c>
      <c r="AU978" s="253" t="s">
        <v>86</v>
      </c>
      <c r="AV978" s="13" t="s">
        <v>86</v>
      </c>
      <c r="AW978" s="13" t="s">
        <v>33</v>
      </c>
      <c r="AX978" s="13" t="s">
        <v>78</v>
      </c>
      <c r="AY978" s="253" t="s">
        <v>181</v>
      </c>
    </row>
    <row r="979" s="13" customFormat="1">
      <c r="A979" s="13"/>
      <c r="B979" s="242"/>
      <c r="C979" s="243"/>
      <c r="D979" s="244" t="s">
        <v>189</v>
      </c>
      <c r="E979" s="245" t="s">
        <v>1</v>
      </c>
      <c r="F979" s="246" t="s">
        <v>2470</v>
      </c>
      <c r="G979" s="243"/>
      <c r="H979" s="247">
        <v>0.059999999999999998</v>
      </c>
      <c r="I979" s="248"/>
      <c r="J979" s="243"/>
      <c r="K979" s="243"/>
      <c r="L979" s="249"/>
      <c r="M979" s="250"/>
      <c r="N979" s="251"/>
      <c r="O979" s="251"/>
      <c r="P979" s="251"/>
      <c r="Q979" s="251"/>
      <c r="R979" s="251"/>
      <c r="S979" s="251"/>
      <c r="T979" s="25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3" t="s">
        <v>189</v>
      </c>
      <c r="AU979" s="253" t="s">
        <v>86</v>
      </c>
      <c r="AV979" s="13" t="s">
        <v>86</v>
      </c>
      <c r="AW979" s="13" t="s">
        <v>33</v>
      </c>
      <c r="AX979" s="13" t="s">
        <v>78</v>
      </c>
      <c r="AY979" s="253" t="s">
        <v>181</v>
      </c>
    </row>
    <row r="980" s="13" customFormat="1">
      <c r="A980" s="13"/>
      <c r="B980" s="242"/>
      <c r="C980" s="243"/>
      <c r="D980" s="244" t="s">
        <v>189</v>
      </c>
      <c r="E980" s="245" t="s">
        <v>1</v>
      </c>
      <c r="F980" s="246" t="s">
        <v>2471</v>
      </c>
      <c r="G980" s="243"/>
      <c r="H980" s="247">
        <v>0.72699999999999998</v>
      </c>
      <c r="I980" s="248"/>
      <c r="J980" s="243"/>
      <c r="K980" s="243"/>
      <c r="L980" s="249"/>
      <c r="M980" s="250"/>
      <c r="N980" s="251"/>
      <c r="O980" s="251"/>
      <c r="P980" s="251"/>
      <c r="Q980" s="251"/>
      <c r="R980" s="251"/>
      <c r="S980" s="251"/>
      <c r="T980" s="25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3" t="s">
        <v>189</v>
      </c>
      <c r="AU980" s="253" t="s">
        <v>86</v>
      </c>
      <c r="AV980" s="13" t="s">
        <v>86</v>
      </c>
      <c r="AW980" s="13" t="s">
        <v>33</v>
      </c>
      <c r="AX980" s="13" t="s">
        <v>78</v>
      </c>
      <c r="AY980" s="253" t="s">
        <v>181</v>
      </c>
    </row>
    <row r="981" s="13" customFormat="1">
      <c r="A981" s="13"/>
      <c r="B981" s="242"/>
      <c r="C981" s="243"/>
      <c r="D981" s="244" t="s">
        <v>189</v>
      </c>
      <c r="E981" s="245" t="s">
        <v>1</v>
      </c>
      <c r="F981" s="246" t="s">
        <v>2472</v>
      </c>
      <c r="G981" s="243"/>
      <c r="H981" s="247">
        <v>0.86599999999999999</v>
      </c>
      <c r="I981" s="248"/>
      <c r="J981" s="243"/>
      <c r="K981" s="243"/>
      <c r="L981" s="249"/>
      <c r="M981" s="250"/>
      <c r="N981" s="251"/>
      <c r="O981" s="251"/>
      <c r="P981" s="251"/>
      <c r="Q981" s="251"/>
      <c r="R981" s="251"/>
      <c r="S981" s="251"/>
      <c r="T981" s="25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3" t="s">
        <v>189</v>
      </c>
      <c r="AU981" s="253" t="s">
        <v>86</v>
      </c>
      <c r="AV981" s="13" t="s">
        <v>86</v>
      </c>
      <c r="AW981" s="13" t="s">
        <v>33</v>
      </c>
      <c r="AX981" s="13" t="s">
        <v>78</v>
      </c>
      <c r="AY981" s="253" t="s">
        <v>181</v>
      </c>
    </row>
    <row r="982" s="13" customFormat="1">
      <c r="A982" s="13"/>
      <c r="B982" s="242"/>
      <c r="C982" s="243"/>
      <c r="D982" s="244" t="s">
        <v>189</v>
      </c>
      <c r="E982" s="245" t="s">
        <v>1</v>
      </c>
      <c r="F982" s="246" t="s">
        <v>2473</v>
      </c>
      <c r="G982" s="243"/>
      <c r="H982" s="247">
        <v>0.504</v>
      </c>
      <c r="I982" s="248"/>
      <c r="J982" s="243"/>
      <c r="K982" s="243"/>
      <c r="L982" s="249"/>
      <c r="M982" s="250"/>
      <c r="N982" s="251"/>
      <c r="O982" s="251"/>
      <c r="P982" s="251"/>
      <c r="Q982" s="251"/>
      <c r="R982" s="251"/>
      <c r="S982" s="251"/>
      <c r="T982" s="25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3" t="s">
        <v>189</v>
      </c>
      <c r="AU982" s="253" t="s">
        <v>86</v>
      </c>
      <c r="AV982" s="13" t="s">
        <v>86</v>
      </c>
      <c r="AW982" s="13" t="s">
        <v>33</v>
      </c>
      <c r="AX982" s="13" t="s">
        <v>78</v>
      </c>
      <c r="AY982" s="253" t="s">
        <v>181</v>
      </c>
    </row>
    <row r="983" s="13" customFormat="1">
      <c r="A983" s="13"/>
      <c r="B983" s="242"/>
      <c r="C983" s="243"/>
      <c r="D983" s="244" t="s">
        <v>189</v>
      </c>
      <c r="E983" s="245" t="s">
        <v>1</v>
      </c>
      <c r="F983" s="246" t="s">
        <v>2474</v>
      </c>
      <c r="G983" s="243"/>
      <c r="H983" s="247">
        <v>0.45500000000000002</v>
      </c>
      <c r="I983" s="248"/>
      <c r="J983" s="243"/>
      <c r="K983" s="243"/>
      <c r="L983" s="249"/>
      <c r="M983" s="250"/>
      <c r="N983" s="251"/>
      <c r="O983" s="251"/>
      <c r="P983" s="251"/>
      <c r="Q983" s="251"/>
      <c r="R983" s="251"/>
      <c r="S983" s="251"/>
      <c r="T983" s="25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3" t="s">
        <v>189</v>
      </c>
      <c r="AU983" s="253" t="s">
        <v>86</v>
      </c>
      <c r="AV983" s="13" t="s">
        <v>86</v>
      </c>
      <c r="AW983" s="13" t="s">
        <v>33</v>
      </c>
      <c r="AX983" s="13" t="s">
        <v>78</v>
      </c>
      <c r="AY983" s="253" t="s">
        <v>181</v>
      </c>
    </row>
    <row r="984" s="13" customFormat="1">
      <c r="A984" s="13"/>
      <c r="B984" s="242"/>
      <c r="C984" s="243"/>
      <c r="D984" s="244" t="s">
        <v>189</v>
      </c>
      <c r="E984" s="245" t="s">
        <v>1</v>
      </c>
      <c r="F984" s="246" t="s">
        <v>2475</v>
      </c>
      <c r="G984" s="243"/>
      <c r="H984" s="247">
        <v>0.034000000000000002</v>
      </c>
      <c r="I984" s="248"/>
      <c r="J984" s="243"/>
      <c r="K984" s="243"/>
      <c r="L984" s="249"/>
      <c r="M984" s="250"/>
      <c r="N984" s="251"/>
      <c r="O984" s="251"/>
      <c r="P984" s="251"/>
      <c r="Q984" s="251"/>
      <c r="R984" s="251"/>
      <c r="S984" s="251"/>
      <c r="T984" s="25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3" t="s">
        <v>189</v>
      </c>
      <c r="AU984" s="253" t="s">
        <v>86</v>
      </c>
      <c r="AV984" s="13" t="s">
        <v>86</v>
      </c>
      <c r="AW984" s="13" t="s">
        <v>33</v>
      </c>
      <c r="AX984" s="13" t="s">
        <v>78</v>
      </c>
      <c r="AY984" s="253" t="s">
        <v>181</v>
      </c>
    </row>
    <row r="985" s="15" customFormat="1">
      <c r="A985" s="15"/>
      <c r="B985" s="264"/>
      <c r="C985" s="265"/>
      <c r="D985" s="244" t="s">
        <v>189</v>
      </c>
      <c r="E985" s="266" t="s">
        <v>1</v>
      </c>
      <c r="F985" s="267" t="s">
        <v>206</v>
      </c>
      <c r="G985" s="265"/>
      <c r="H985" s="268">
        <v>2.8849999999999998</v>
      </c>
      <c r="I985" s="269"/>
      <c r="J985" s="265"/>
      <c r="K985" s="265"/>
      <c r="L985" s="270"/>
      <c r="M985" s="271"/>
      <c r="N985" s="272"/>
      <c r="O985" s="272"/>
      <c r="P985" s="272"/>
      <c r="Q985" s="272"/>
      <c r="R985" s="272"/>
      <c r="S985" s="272"/>
      <c r="T985" s="273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74" t="s">
        <v>189</v>
      </c>
      <c r="AU985" s="274" t="s">
        <v>86</v>
      </c>
      <c r="AV985" s="15" t="s">
        <v>187</v>
      </c>
      <c r="AW985" s="15" t="s">
        <v>33</v>
      </c>
      <c r="AX985" s="15" t="s">
        <v>84</v>
      </c>
      <c r="AY985" s="274" t="s">
        <v>181</v>
      </c>
    </row>
    <row r="986" s="2" customFormat="1" ht="16.5" customHeight="1">
      <c r="A986" s="39"/>
      <c r="B986" s="40"/>
      <c r="C986" s="228" t="s">
        <v>1253</v>
      </c>
      <c r="D986" s="228" t="s">
        <v>183</v>
      </c>
      <c r="E986" s="229" t="s">
        <v>1457</v>
      </c>
      <c r="F986" s="230" t="s">
        <v>1458</v>
      </c>
      <c r="G986" s="231" t="s">
        <v>247</v>
      </c>
      <c r="H986" s="232">
        <v>282.04000000000002</v>
      </c>
      <c r="I986" s="233"/>
      <c r="J986" s="234">
        <f>ROUND(I986*H986,2)</f>
        <v>0</v>
      </c>
      <c r="K986" s="235"/>
      <c r="L986" s="45"/>
      <c r="M986" s="236" t="s">
        <v>1</v>
      </c>
      <c r="N986" s="237" t="s">
        <v>43</v>
      </c>
      <c r="O986" s="92"/>
      <c r="P986" s="238">
        <f>O986*H986</f>
        <v>0</v>
      </c>
      <c r="Q986" s="238">
        <v>0.00012999999999999999</v>
      </c>
      <c r="R986" s="238">
        <f>Q986*H986</f>
        <v>0.036665200000000002</v>
      </c>
      <c r="S986" s="238">
        <v>0</v>
      </c>
      <c r="T986" s="239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0" t="s">
        <v>278</v>
      </c>
      <c r="AT986" s="240" t="s">
        <v>183</v>
      </c>
      <c r="AU986" s="240" t="s">
        <v>86</v>
      </c>
      <c r="AY986" s="18" t="s">
        <v>181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8" t="s">
        <v>84</v>
      </c>
      <c r="BK986" s="241">
        <f>ROUND(I986*H986,2)</f>
        <v>0</v>
      </c>
      <c r="BL986" s="18" t="s">
        <v>278</v>
      </c>
      <c r="BM986" s="240" t="s">
        <v>2476</v>
      </c>
    </row>
    <row r="987" s="14" customFormat="1">
      <c r="A987" s="14"/>
      <c r="B987" s="254"/>
      <c r="C987" s="255"/>
      <c r="D987" s="244" t="s">
        <v>189</v>
      </c>
      <c r="E987" s="256" t="s">
        <v>1</v>
      </c>
      <c r="F987" s="257" t="s">
        <v>2477</v>
      </c>
      <c r="G987" s="255"/>
      <c r="H987" s="256" t="s">
        <v>1</v>
      </c>
      <c r="I987" s="258"/>
      <c r="J987" s="255"/>
      <c r="K987" s="255"/>
      <c r="L987" s="259"/>
      <c r="M987" s="260"/>
      <c r="N987" s="261"/>
      <c r="O987" s="261"/>
      <c r="P987" s="261"/>
      <c r="Q987" s="261"/>
      <c r="R987" s="261"/>
      <c r="S987" s="261"/>
      <c r="T987" s="26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3" t="s">
        <v>189</v>
      </c>
      <c r="AU987" s="263" t="s">
        <v>86</v>
      </c>
      <c r="AV987" s="14" t="s">
        <v>84</v>
      </c>
      <c r="AW987" s="14" t="s">
        <v>33</v>
      </c>
      <c r="AX987" s="14" t="s">
        <v>78</v>
      </c>
      <c r="AY987" s="263" t="s">
        <v>181</v>
      </c>
    </row>
    <row r="988" s="14" customFormat="1">
      <c r="A988" s="14"/>
      <c r="B988" s="254"/>
      <c r="C988" s="255"/>
      <c r="D988" s="244" t="s">
        <v>189</v>
      </c>
      <c r="E988" s="256" t="s">
        <v>1</v>
      </c>
      <c r="F988" s="257" t="s">
        <v>543</v>
      </c>
      <c r="G988" s="255"/>
      <c r="H988" s="256" t="s">
        <v>1</v>
      </c>
      <c r="I988" s="258"/>
      <c r="J988" s="255"/>
      <c r="K988" s="255"/>
      <c r="L988" s="259"/>
      <c r="M988" s="260"/>
      <c r="N988" s="261"/>
      <c r="O988" s="261"/>
      <c r="P988" s="261"/>
      <c r="Q988" s="261"/>
      <c r="R988" s="261"/>
      <c r="S988" s="261"/>
      <c r="T988" s="26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3" t="s">
        <v>189</v>
      </c>
      <c r="AU988" s="263" t="s">
        <v>86</v>
      </c>
      <c r="AV988" s="14" t="s">
        <v>84</v>
      </c>
      <c r="AW988" s="14" t="s">
        <v>33</v>
      </c>
      <c r="AX988" s="14" t="s">
        <v>78</v>
      </c>
      <c r="AY988" s="263" t="s">
        <v>181</v>
      </c>
    </row>
    <row r="989" s="13" customFormat="1">
      <c r="A989" s="13"/>
      <c r="B989" s="242"/>
      <c r="C989" s="243"/>
      <c r="D989" s="244" t="s">
        <v>189</v>
      </c>
      <c r="E989" s="245" t="s">
        <v>1</v>
      </c>
      <c r="F989" s="246" t="s">
        <v>2478</v>
      </c>
      <c r="G989" s="243"/>
      <c r="H989" s="247">
        <v>14.33</v>
      </c>
      <c r="I989" s="248"/>
      <c r="J989" s="243"/>
      <c r="K989" s="243"/>
      <c r="L989" s="249"/>
      <c r="M989" s="250"/>
      <c r="N989" s="251"/>
      <c r="O989" s="251"/>
      <c r="P989" s="251"/>
      <c r="Q989" s="251"/>
      <c r="R989" s="251"/>
      <c r="S989" s="251"/>
      <c r="T989" s="25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3" t="s">
        <v>189</v>
      </c>
      <c r="AU989" s="253" t="s">
        <v>86</v>
      </c>
      <c r="AV989" s="13" t="s">
        <v>86</v>
      </c>
      <c r="AW989" s="13" t="s">
        <v>33</v>
      </c>
      <c r="AX989" s="13" t="s">
        <v>78</v>
      </c>
      <c r="AY989" s="253" t="s">
        <v>181</v>
      </c>
    </row>
    <row r="990" s="13" customFormat="1">
      <c r="A990" s="13"/>
      <c r="B990" s="242"/>
      <c r="C990" s="243"/>
      <c r="D990" s="244" t="s">
        <v>189</v>
      </c>
      <c r="E990" s="245" t="s">
        <v>1</v>
      </c>
      <c r="F990" s="246" t="s">
        <v>2479</v>
      </c>
      <c r="G990" s="243"/>
      <c r="H990" s="247">
        <v>8.9619999999999997</v>
      </c>
      <c r="I990" s="248"/>
      <c r="J990" s="243"/>
      <c r="K990" s="243"/>
      <c r="L990" s="249"/>
      <c r="M990" s="250"/>
      <c r="N990" s="251"/>
      <c r="O990" s="251"/>
      <c r="P990" s="251"/>
      <c r="Q990" s="251"/>
      <c r="R990" s="251"/>
      <c r="S990" s="251"/>
      <c r="T990" s="25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3" t="s">
        <v>189</v>
      </c>
      <c r="AU990" s="253" t="s">
        <v>86</v>
      </c>
      <c r="AV990" s="13" t="s">
        <v>86</v>
      </c>
      <c r="AW990" s="13" t="s">
        <v>33</v>
      </c>
      <c r="AX990" s="13" t="s">
        <v>78</v>
      </c>
      <c r="AY990" s="253" t="s">
        <v>181</v>
      </c>
    </row>
    <row r="991" s="13" customFormat="1">
      <c r="A991" s="13"/>
      <c r="B991" s="242"/>
      <c r="C991" s="243"/>
      <c r="D991" s="244" t="s">
        <v>189</v>
      </c>
      <c r="E991" s="245" t="s">
        <v>1</v>
      </c>
      <c r="F991" s="246" t="s">
        <v>2480</v>
      </c>
      <c r="G991" s="243"/>
      <c r="H991" s="247">
        <v>5.827</v>
      </c>
      <c r="I991" s="248"/>
      <c r="J991" s="243"/>
      <c r="K991" s="243"/>
      <c r="L991" s="249"/>
      <c r="M991" s="250"/>
      <c r="N991" s="251"/>
      <c r="O991" s="251"/>
      <c r="P991" s="251"/>
      <c r="Q991" s="251"/>
      <c r="R991" s="251"/>
      <c r="S991" s="251"/>
      <c r="T991" s="25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3" t="s">
        <v>189</v>
      </c>
      <c r="AU991" s="253" t="s">
        <v>86</v>
      </c>
      <c r="AV991" s="13" t="s">
        <v>86</v>
      </c>
      <c r="AW991" s="13" t="s">
        <v>33</v>
      </c>
      <c r="AX991" s="13" t="s">
        <v>78</v>
      </c>
      <c r="AY991" s="253" t="s">
        <v>181</v>
      </c>
    </row>
    <row r="992" s="13" customFormat="1">
      <c r="A992" s="13"/>
      <c r="B992" s="242"/>
      <c r="C992" s="243"/>
      <c r="D992" s="244" t="s">
        <v>189</v>
      </c>
      <c r="E992" s="245" t="s">
        <v>1</v>
      </c>
      <c r="F992" s="246" t="s">
        <v>2481</v>
      </c>
      <c r="G992" s="243"/>
      <c r="H992" s="247">
        <v>71.135999999999996</v>
      </c>
      <c r="I992" s="248"/>
      <c r="J992" s="243"/>
      <c r="K992" s="243"/>
      <c r="L992" s="249"/>
      <c r="M992" s="250"/>
      <c r="N992" s="251"/>
      <c r="O992" s="251"/>
      <c r="P992" s="251"/>
      <c r="Q992" s="251"/>
      <c r="R992" s="251"/>
      <c r="S992" s="251"/>
      <c r="T992" s="25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3" t="s">
        <v>189</v>
      </c>
      <c r="AU992" s="253" t="s">
        <v>86</v>
      </c>
      <c r="AV992" s="13" t="s">
        <v>86</v>
      </c>
      <c r="AW992" s="13" t="s">
        <v>33</v>
      </c>
      <c r="AX992" s="13" t="s">
        <v>78</v>
      </c>
      <c r="AY992" s="253" t="s">
        <v>181</v>
      </c>
    </row>
    <row r="993" s="13" customFormat="1">
      <c r="A993" s="13"/>
      <c r="B993" s="242"/>
      <c r="C993" s="243"/>
      <c r="D993" s="244" t="s">
        <v>189</v>
      </c>
      <c r="E993" s="245" t="s">
        <v>1</v>
      </c>
      <c r="F993" s="246" t="s">
        <v>2482</v>
      </c>
      <c r="G993" s="243"/>
      <c r="H993" s="247">
        <v>84.689999999999998</v>
      </c>
      <c r="I993" s="248"/>
      <c r="J993" s="243"/>
      <c r="K993" s="243"/>
      <c r="L993" s="249"/>
      <c r="M993" s="250"/>
      <c r="N993" s="251"/>
      <c r="O993" s="251"/>
      <c r="P993" s="251"/>
      <c r="Q993" s="251"/>
      <c r="R993" s="251"/>
      <c r="S993" s="251"/>
      <c r="T993" s="25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3" t="s">
        <v>189</v>
      </c>
      <c r="AU993" s="253" t="s">
        <v>86</v>
      </c>
      <c r="AV993" s="13" t="s">
        <v>86</v>
      </c>
      <c r="AW993" s="13" t="s">
        <v>33</v>
      </c>
      <c r="AX993" s="13" t="s">
        <v>78</v>
      </c>
      <c r="AY993" s="253" t="s">
        <v>181</v>
      </c>
    </row>
    <row r="994" s="13" customFormat="1">
      <c r="A994" s="13"/>
      <c r="B994" s="242"/>
      <c r="C994" s="243"/>
      <c r="D994" s="244" t="s">
        <v>189</v>
      </c>
      <c r="E994" s="245" t="s">
        <v>1</v>
      </c>
      <c r="F994" s="246" t="s">
        <v>2483</v>
      </c>
      <c r="G994" s="243"/>
      <c r="H994" s="247">
        <v>49.323</v>
      </c>
      <c r="I994" s="248"/>
      <c r="J994" s="243"/>
      <c r="K994" s="243"/>
      <c r="L994" s="249"/>
      <c r="M994" s="250"/>
      <c r="N994" s="251"/>
      <c r="O994" s="251"/>
      <c r="P994" s="251"/>
      <c r="Q994" s="251"/>
      <c r="R994" s="251"/>
      <c r="S994" s="251"/>
      <c r="T994" s="25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3" t="s">
        <v>189</v>
      </c>
      <c r="AU994" s="253" t="s">
        <v>86</v>
      </c>
      <c r="AV994" s="13" t="s">
        <v>86</v>
      </c>
      <c r="AW994" s="13" t="s">
        <v>33</v>
      </c>
      <c r="AX994" s="13" t="s">
        <v>78</v>
      </c>
      <c r="AY994" s="253" t="s">
        <v>181</v>
      </c>
    </row>
    <row r="995" s="13" customFormat="1">
      <c r="A995" s="13"/>
      <c r="B995" s="242"/>
      <c r="C995" s="243"/>
      <c r="D995" s="244" t="s">
        <v>189</v>
      </c>
      <c r="E995" s="245" t="s">
        <v>1</v>
      </c>
      <c r="F995" s="246" t="s">
        <v>2484</v>
      </c>
      <c r="G995" s="243"/>
      <c r="H995" s="247">
        <v>44.462000000000003</v>
      </c>
      <c r="I995" s="248"/>
      <c r="J995" s="243"/>
      <c r="K995" s="243"/>
      <c r="L995" s="249"/>
      <c r="M995" s="250"/>
      <c r="N995" s="251"/>
      <c r="O995" s="251"/>
      <c r="P995" s="251"/>
      <c r="Q995" s="251"/>
      <c r="R995" s="251"/>
      <c r="S995" s="251"/>
      <c r="T995" s="25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3" t="s">
        <v>189</v>
      </c>
      <c r="AU995" s="253" t="s">
        <v>86</v>
      </c>
      <c r="AV995" s="13" t="s">
        <v>86</v>
      </c>
      <c r="AW995" s="13" t="s">
        <v>33</v>
      </c>
      <c r="AX995" s="13" t="s">
        <v>78</v>
      </c>
      <c r="AY995" s="253" t="s">
        <v>181</v>
      </c>
    </row>
    <row r="996" s="13" customFormat="1">
      <c r="A996" s="13"/>
      <c r="B996" s="242"/>
      <c r="C996" s="243"/>
      <c r="D996" s="244" t="s">
        <v>189</v>
      </c>
      <c r="E996" s="245" t="s">
        <v>1</v>
      </c>
      <c r="F996" s="246" t="s">
        <v>2485</v>
      </c>
      <c r="G996" s="243"/>
      <c r="H996" s="247">
        <v>3.3100000000000001</v>
      </c>
      <c r="I996" s="248"/>
      <c r="J996" s="243"/>
      <c r="K996" s="243"/>
      <c r="L996" s="249"/>
      <c r="M996" s="250"/>
      <c r="N996" s="251"/>
      <c r="O996" s="251"/>
      <c r="P996" s="251"/>
      <c r="Q996" s="251"/>
      <c r="R996" s="251"/>
      <c r="S996" s="251"/>
      <c r="T996" s="25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3" t="s">
        <v>189</v>
      </c>
      <c r="AU996" s="253" t="s">
        <v>86</v>
      </c>
      <c r="AV996" s="13" t="s">
        <v>86</v>
      </c>
      <c r="AW996" s="13" t="s">
        <v>33</v>
      </c>
      <c r="AX996" s="13" t="s">
        <v>78</v>
      </c>
      <c r="AY996" s="253" t="s">
        <v>181</v>
      </c>
    </row>
    <row r="997" s="15" customFormat="1">
      <c r="A997" s="15"/>
      <c r="B997" s="264"/>
      <c r="C997" s="265"/>
      <c r="D997" s="244" t="s">
        <v>189</v>
      </c>
      <c r="E997" s="266" t="s">
        <v>1</v>
      </c>
      <c r="F997" s="267" t="s">
        <v>206</v>
      </c>
      <c r="G997" s="265"/>
      <c r="H997" s="268">
        <v>282.04000000000002</v>
      </c>
      <c r="I997" s="269"/>
      <c r="J997" s="265"/>
      <c r="K997" s="265"/>
      <c r="L997" s="270"/>
      <c r="M997" s="271"/>
      <c r="N997" s="272"/>
      <c r="O997" s="272"/>
      <c r="P997" s="272"/>
      <c r="Q997" s="272"/>
      <c r="R997" s="272"/>
      <c r="S997" s="272"/>
      <c r="T997" s="273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74" t="s">
        <v>189</v>
      </c>
      <c r="AU997" s="274" t="s">
        <v>86</v>
      </c>
      <c r="AV997" s="15" t="s">
        <v>187</v>
      </c>
      <c r="AW997" s="15" t="s">
        <v>33</v>
      </c>
      <c r="AX997" s="15" t="s">
        <v>84</v>
      </c>
      <c r="AY997" s="274" t="s">
        <v>181</v>
      </c>
    </row>
    <row r="998" s="2" customFormat="1" ht="16.5" customHeight="1">
      <c r="A998" s="39"/>
      <c r="B998" s="40"/>
      <c r="C998" s="275" t="s">
        <v>1258</v>
      </c>
      <c r="D998" s="275" t="s">
        <v>363</v>
      </c>
      <c r="E998" s="276" t="s">
        <v>1468</v>
      </c>
      <c r="F998" s="277" t="s">
        <v>1469</v>
      </c>
      <c r="G998" s="278" t="s">
        <v>193</v>
      </c>
      <c r="H998" s="279">
        <v>1.4890000000000001</v>
      </c>
      <c r="I998" s="280"/>
      <c r="J998" s="281">
        <f>ROUND(I998*H998,2)</f>
        <v>0</v>
      </c>
      <c r="K998" s="282"/>
      <c r="L998" s="283"/>
      <c r="M998" s="284" t="s">
        <v>1</v>
      </c>
      <c r="N998" s="285" t="s">
        <v>43</v>
      </c>
      <c r="O998" s="92"/>
      <c r="P998" s="238">
        <f>O998*H998</f>
        <v>0</v>
      </c>
      <c r="Q998" s="238">
        <v>0.55000000000000004</v>
      </c>
      <c r="R998" s="238">
        <f>Q998*H998</f>
        <v>0.81895000000000007</v>
      </c>
      <c r="S998" s="238">
        <v>0</v>
      </c>
      <c r="T998" s="239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40" t="s">
        <v>369</v>
      </c>
      <c r="AT998" s="240" t="s">
        <v>363</v>
      </c>
      <c r="AU998" s="240" t="s">
        <v>86</v>
      </c>
      <c r="AY998" s="18" t="s">
        <v>181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8" t="s">
        <v>84</v>
      </c>
      <c r="BK998" s="241">
        <f>ROUND(I998*H998,2)</f>
        <v>0</v>
      </c>
      <c r="BL998" s="18" t="s">
        <v>278</v>
      </c>
      <c r="BM998" s="240" t="s">
        <v>2486</v>
      </c>
    </row>
    <row r="999" s="14" customFormat="1">
      <c r="A999" s="14"/>
      <c r="B999" s="254"/>
      <c r="C999" s="255"/>
      <c r="D999" s="244" t="s">
        <v>189</v>
      </c>
      <c r="E999" s="256" t="s">
        <v>1</v>
      </c>
      <c r="F999" s="257" t="s">
        <v>2477</v>
      </c>
      <c r="G999" s="255"/>
      <c r="H999" s="256" t="s">
        <v>1</v>
      </c>
      <c r="I999" s="258"/>
      <c r="J999" s="255"/>
      <c r="K999" s="255"/>
      <c r="L999" s="259"/>
      <c r="M999" s="260"/>
      <c r="N999" s="261"/>
      <c r="O999" s="261"/>
      <c r="P999" s="261"/>
      <c r="Q999" s="261"/>
      <c r="R999" s="261"/>
      <c r="S999" s="261"/>
      <c r="T999" s="26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3" t="s">
        <v>189</v>
      </c>
      <c r="AU999" s="263" t="s">
        <v>86</v>
      </c>
      <c r="AV999" s="14" t="s">
        <v>84</v>
      </c>
      <c r="AW999" s="14" t="s">
        <v>33</v>
      </c>
      <c r="AX999" s="14" t="s">
        <v>78</v>
      </c>
      <c r="AY999" s="263" t="s">
        <v>181</v>
      </c>
    </row>
    <row r="1000" s="14" customFormat="1">
      <c r="A1000" s="14"/>
      <c r="B1000" s="254"/>
      <c r="C1000" s="255"/>
      <c r="D1000" s="244" t="s">
        <v>189</v>
      </c>
      <c r="E1000" s="256" t="s">
        <v>1</v>
      </c>
      <c r="F1000" s="257" t="s">
        <v>543</v>
      </c>
      <c r="G1000" s="255"/>
      <c r="H1000" s="256" t="s">
        <v>1</v>
      </c>
      <c r="I1000" s="258"/>
      <c r="J1000" s="255"/>
      <c r="K1000" s="255"/>
      <c r="L1000" s="259"/>
      <c r="M1000" s="260"/>
      <c r="N1000" s="261"/>
      <c r="O1000" s="261"/>
      <c r="P1000" s="261"/>
      <c r="Q1000" s="261"/>
      <c r="R1000" s="261"/>
      <c r="S1000" s="261"/>
      <c r="T1000" s="26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3" t="s">
        <v>189</v>
      </c>
      <c r="AU1000" s="263" t="s">
        <v>86</v>
      </c>
      <c r="AV1000" s="14" t="s">
        <v>84</v>
      </c>
      <c r="AW1000" s="14" t="s">
        <v>33</v>
      </c>
      <c r="AX1000" s="14" t="s">
        <v>78</v>
      </c>
      <c r="AY1000" s="263" t="s">
        <v>181</v>
      </c>
    </row>
    <row r="1001" s="13" customFormat="1">
      <c r="A1001" s="13"/>
      <c r="B1001" s="242"/>
      <c r="C1001" s="243"/>
      <c r="D1001" s="244" t="s">
        <v>189</v>
      </c>
      <c r="E1001" s="245" t="s">
        <v>1</v>
      </c>
      <c r="F1001" s="246" t="s">
        <v>2487</v>
      </c>
      <c r="G1001" s="243"/>
      <c r="H1001" s="247">
        <v>0.075999999999999998</v>
      </c>
      <c r="I1001" s="248"/>
      <c r="J1001" s="243"/>
      <c r="K1001" s="243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3" t="s">
        <v>189</v>
      </c>
      <c r="AU1001" s="253" t="s">
        <v>86</v>
      </c>
      <c r="AV1001" s="13" t="s">
        <v>86</v>
      </c>
      <c r="AW1001" s="13" t="s">
        <v>33</v>
      </c>
      <c r="AX1001" s="13" t="s">
        <v>78</v>
      </c>
      <c r="AY1001" s="253" t="s">
        <v>181</v>
      </c>
    </row>
    <row r="1002" s="13" customFormat="1">
      <c r="A1002" s="13"/>
      <c r="B1002" s="242"/>
      <c r="C1002" s="243"/>
      <c r="D1002" s="244" t="s">
        <v>189</v>
      </c>
      <c r="E1002" s="245" t="s">
        <v>1</v>
      </c>
      <c r="F1002" s="246" t="s">
        <v>2488</v>
      </c>
      <c r="G1002" s="243"/>
      <c r="H1002" s="247">
        <v>0.047</v>
      </c>
      <c r="I1002" s="248"/>
      <c r="J1002" s="243"/>
      <c r="K1002" s="243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3" t="s">
        <v>189</v>
      </c>
      <c r="AU1002" s="253" t="s">
        <v>86</v>
      </c>
      <c r="AV1002" s="13" t="s">
        <v>86</v>
      </c>
      <c r="AW1002" s="13" t="s">
        <v>33</v>
      </c>
      <c r="AX1002" s="13" t="s">
        <v>78</v>
      </c>
      <c r="AY1002" s="253" t="s">
        <v>181</v>
      </c>
    </row>
    <row r="1003" s="13" customFormat="1">
      <c r="A1003" s="13"/>
      <c r="B1003" s="242"/>
      <c r="C1003" s="243"/>
      <c r="D1003" s="244" t="s">
        <v>189</v>
      </c>
      <c r="E1003" s="245" t="s">
        <v>1</v>
      </c>
      <c r="F1003" s="246" t="s">
        <v>2489</v>
      </c>
      <c r="G1003" s="243"/>
      <c r="H1003" s="247">
        <v>0.031</v>
      </c>
      <c r="I1003" s="248"/>
      <c r="J1003" s="243"/>
      <c r="K1003" s="243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3" t="s">
        <v>189</v>
      </c>
      <c r="AU1003" s="253" t="s">
        <v>86</v>
      </c>
      <c r="AV1003" s="13" t="s">
        <v>86</v>
      </c>
      <c r="AW1003" s="13" t="s">
        <v>33</v>
      </c>
      <c r="AX1003" s="13" t="s">
        <v>78</v>
      </c>
      <c r="AY1003" s="253" t="s">
        <v>181</v>
      </c>
    </row>
    <row r="1004" s="13" customFormat="1">
      <c r="A1004" s="13"/>
      <c r="B1004" s="242"/>
      <c r="C1004" s="243"/>
      <c r="D1004" s="244" t="s">
        <v>189</v>
      </c>
      <c r="E1004" s="245" t="s">
        <v>1</v>
      </c>
      <c r="F1004" s="246" t="s">
        <v>2490</v>
      </c>
      <c r="G1004" s="243"/>
      <c r="H1004" s="247">
        <v>0.376</v>
      </c>
      <c r="I1004" s="248"/>
      <c r="J1004" s="243"/>
      <c r="K1004" s="243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3" t="s">
        <v>189</v>
      </c>
      <c r="AU1004" s="253" t="s">
        <v>86</v>
      </c>
      <c r="AV1004" s="13" t="s">
        <v>86</v>
      </c>
      <c r="AW1004" s="13" t="s">
        <v>33</v>
      </c>
      <c r="AX1004" s="13" t="s">
        <v>78</v>
      </c>
      <c r="AY1004" s="253" t="s">
        <v>181</v>
      </c>
    </row>
    <row r="1005" s="13" customFormat="1">
      <c r="A1005" s="13"/>
      <c r="B1005" s="242"/>
      <c r="C1005" s="243"/>
      <c r="D1005" s="244" t="s">
        <v>189</v>
      </c>
      <c r="E1005" s="245" t="s">
        <v>1</v>
      </c>
      <c r="F1005" s="246" t="s">
        <v>2491</v>
      </c>
      <c r="G1005" s="243"/>
      <c r="H1005" s="247">
        <v>0.44700000000000001</v>
      </c>
      <c r="I1005" s="248"/>
      <c r="J1005" s="243"/>
      <c r="K1005" s="243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3" t="s">
        <v>189</v>
      </c>
      <c r="AU1005" s="253" t="s">
        <v>86</v>
      </c>
      <c r="AV1005" s="13" t="s">
        <v>86</v>
      </c>
      <c r="AW1005" s="13" t="s">
        <v>33</v>
      </c>
      <c r="AX1005" s="13" t="s">
        <v>78</v>
      </c>
      <c r="AY1005" s="253" t="s">
        <v>181</v>
      </c>
    </row>
    <row r="1006" s="13" customFormat="1">
      <c r="A1006" s="13"/>
      <c r="B1006" s="242"/>
      <c r="C1006" s="243"/>
      <c r="D1006" s="244" t="s">
        <v>189</v>
      </c>
      <c r="E1006" s="245" t="s">
        <v>1</v>
      </c>
      <c r="F1006" s="246" t="s">
        <v>2492</v>
      </c>
      <c r="G1006" s="243"/>
      <c r="H1006" s="247">
        <v>0.26000000000000001</v>
      </c>
      <c r="I1006" s="248"/>
      <c r="J1006" s="243"/>
      <c r="K1006" s="243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3" t="s">
        <v>189</v>
      </c>
      <c r="AU1006" s="253" t="s">
        <v>86</v>
      </c>
      <c r="AV1006" s="13" t="s">
        <v>86</v>
      </c>
      <c r="AW1006" s="13" t="s">
        <v>33</v>
      </c>
      <c r="AX1006" s="13" t="s">
        <v>78</v>
      </c>
      <c r="AY1006" s="253" t="s">
        <v>181</v>
      </c>
    </row>
    <row r="1007" s="13" customFormat="1">
      <c r="A1007" s="13"/>
      <c r="B1007" s="242"/>
      <c r="C1007" s="243"/>
      <c r="D1007" s="244" t="s">
        <v>189</v>
      </c>
      <c r="E1007" s="245" t="s">
        <v>1</v>
      </c>
      <c r="F1007" s="246" t="s">
        <v>2493</v>
      </c>
      <c r="G1007" s="243"/>
      <c r="H1007" s="247">
        <v>0.23499999999999999</v>
      </c>
      <c r="I1007" s="248"/>
      <c r="J1007" s="243"/>
      <c r="K1007" s="243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3" t="s">
        <v>189</v>
      </c>
      <c r="AU1007" s="253" t="s">
        <v>86</v>
      </c>
      <c r="AV1007" s="13" t="s">
        <v>86</v>
      </c>
      <c r="AW1007" s="13" t="s">
        <v>33</v>
      </c>
      <c r="AX1007" s="13" t="s">
        <v>78</v>
      </c>
      <c r="AY1007" s="253" t="s">
        <v>181</v>
      </c>
    </row>
    <row r="1008" s="13" customFormat="1">
      <c r="A1008" s="13"/>
      <c r="B1008" s="242"/>
      <c r="C1008" s="243"/>
      <c r="D1008" s="244" t="s">
        <v>189</v>
      </c>
      <c r="E1008" s="245" t="s">
        <v>1</v>
      </c>
      <c r="F1008" s="246" t="s">
        <v>2494</v>
      </c>
      <c r="G1008" s="243"/>
      <c r="H1008" s="247">
        <v>0.017000000000000001</v>
      </c>
      <c r="I1008" s="248"/>
      <c r="J1008" s="243"/>
      <c r="K1008" s="243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3" t="s">
        <v>189</v>
      </c>
      <c r="AU1008" s="253" t="s">
        <v>86</v>
      </c>
      <c r="AV1008" s="13" t="s">
        <v>86</v>
      </c>
      <c r="AW1008" s="13" t="s">
        <v>33</v>
      </c>
      <c r="AX1008" s="13" t="s">
        <v>78</v>
      </c>
      <c r="AY1008" s="253" t="s">
        <v>181</v>
      </c>
    </row>
    <row r="1009" s="15" customFormat="1">
      <c r="A1009" s="15"/>
      <c r="B1009" s="264"/>
      <c r="C1009" s="265"/>
      <c r="D1009" s="244" t="s">
        <v>189</v>
      </c>
      <c r="E1009" s="266" t="s">
        <v>1</v>
      </c>
      <c r="F1009" s="267" t="s">
        <v>206</v>
      </c>
      <c r="G1009" s="265"/>
      <c r="H1009" s="268">
        <v>1.4890000000000001</v>
      </c>
      <c r="I1009" s="269"/>
      <c r="J1009" s="265"/>
      <c r="K1009" s="265"/>
      <c r="L1009" s="270"/>
      <c r="M1009" s="271"/>
      <c r="N1009" s="272"/>
      <c r="O1009" s="272"/>
      <c r="P1009" s="272"/>
      <c r="Q1009" s="272"/>
      <c r="R1009" s="272"/>
      <c r="S1009" s="272"/>
      <c r="T1009" s="273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74" t="s">
        <v>189</v>
      </c>
      <c r="AU1009" s="274" t="s">
        <v>86</v>
      </c>
      <c r="AV1009" s="15" t="s">
        <v>187</v>
      </c>
      <c r="AW1009" s="15" t="s">
        <v>33</v>
      </c>
      <c r="AX1009" s="15" t="s">
        <v>84</v>
      </c>
      <c r="AY1009" s="274" t="s">
        <v>181</v>
      </c>
    </row>
    <row r="1010" s="2" customFormat="1" ht="16.5" customHeight="1">
      <c r="A1010" s="39"/>
      <c r="B1010" s="40"/>
      <c r="C1010" s="228" t="s">
        <v>1264</v>
      </c>
      <c r="D1010" s="228" t="s">
        <v>183</v>
      </c>
      <c r="E1010" s="229" t="s">
        <v>1487</v>
      </c>
      <c r="F1010" s="230" t="s">
        <v>1488</v>
      </c>
      <c r="G1010" s="231" t="s">
        <v>186</v>
      </c>
      <c r="H1010" s="232">
        <v>134.304</v>
      </c>
      <c r="I1010" s="233"/>
      <c r="J1010" s="234">
        <f>ROUND(I1010*H1010,2)</f>
        <v>0</v>
      </c>
      <c r="K1010" s="235"/>
      <c r="L1010" s="45"/>
      <c r="M1010" s="236" t="s">
        <v>1</v>
      </c>
      <c r="N1010" s="237" t="s">
        <v>43</v>
      </c>
      <c r="O1010" s="92"/>
      <c r="P1010" s="238">
        <f>O1010*H1010</f>
        <v>0</v>
      </c>
      <c r="Q1010" s="238">
        <v>0</v>
      </c>
      <c r="R1010" s="238">
        <f>Q1010*H1010</f>
        <v>0</v>
      </c>
      <c r="S1010" s="238">
        <v>0</v>
      </c>
      <c r="T1010" s="239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40" t="s">
        <v>278</v>
      </c>
      <c r="AT1010" s="240" t="s">
        <v>183</v>
      </c>
      <c r="AU1010" s="240" t="s">
        <v>86</v>
      </c>
      <c r="AY1010" s="18" t="s">
        <v>181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8" t="s">
        <v>84</v>
      </c>
      <c r="BK1010" s="241">
        <f>ROUND(I1010*H1010,2)</f>
        <v>0</v>
      </c>
      <c r="BL1010" s="18" t="s">
        <v>278</v>
      </c>
      <c r="BM1010" s="240" t="s">
        <v>2495</v>
      </c>
    </row>
    <row r="1011" s="14" customFormat="1">
      <c r="A1011" s="14"/>
      <c r="B1011" s="254"/>
      <c r="C1011" s="255"/>
      <c r="D1011" s="244" t="s">
        <v>189</v>
      </c>
      <c r="E1011" s="256" t="s">
        <v>1</v>
      </c>
      <c r="F1011" s="257" t="s">
        <v>543</v>
      </c>
      <c r="G1011" s="255"/>
      <c r="H1011" s="256" t="s">
        <v>1</v>
      </c>
      <c r="I1011" s="258"/>
      <c r="J1011" s="255"/>
      <c r="K1011" s="255"/>
      <c r="L1011" s="259"/>
      <c r="M1011" s="260"/>
      <c r="N1011" s="261"/>
      <c r="O1011" s="261"/>
      <c r="P1011" s="261"/>
      <c r="Q1011" s="261"/>
      <c r="R1011" s="261"/>
      <c r="S1011" s="261"/>
      <c r="T1011" s="26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3" t="s">
        <v>189</v>
      </c>
      <c r="AU1011" s="263" t="s">
        <v>86</v>
      </c>
      <c r="AV1011" s="14" t="s">
        <v>84</v>
      </c>
      <c r="AW1011" s="14" t="s">
        <v>33</v>
      </c>
      <c r="AX1011" s="14" t="s">
        <v>78</v>
      </c>
      <c r="AY1011" s="263" t="s">
        <v>181</v>
      </c>
    </row>
    <row r="1012" s="13" customFormat="1">
      <c r="A1012" s="13"/>
      <c r="B1012" s="242"/>
      <c r="C1012" s="243"/>
      <c r="D1012" s="244" t="s">
        <v>189</v>
      </c>
      <c r="E1012" s="245" t="s">
        <v>1</v>
      </c>
      <c r="F1012" s="246" t="s">
        <v>2462</v>
      </c>
      <c r="G1012" s="243"/>
      <c r="H1012" s="247">
        <v>6.8239999999999998</v>
      </c>
      <c r="I1012" s="248"/>
      <c r="J1012" s="243"/>
      <c r="K1012" s="243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3" t="s">
        <v>189</v>
      </c>
      <c r="AU1012" s="253" t="s">
        <v>86</v>
      </c>
      <c r="AV1012" s="13" t="s">
        <v>86</v>
      </c>
      <c r="AW1012" s="13" t="s">
        <v>33</v>
      </c>
      <c r="AX1012" s="13" t="s">
        <v>78</v>
      </c>
      <c r="AY1012" s="253" t="s">
        <v>181</v>
      </c>
    </row>
    <row r="1013" s="13" customFormat="1">
      <c r="A1013" s="13"/>
      <c r="B1013" s="242"/>
      <c r="C1013" s="243"/>
      <c r="D1013" s="244" t="s">
        <v>189</v>
      </c>
      <c r="E1013" s="245" t="s">
        <v>1</v>
      </c>
      <c r="F1013" s="246" t="s">
        <v>2463</v>
      </c>
      <c r="G1013" s="243"/>
      <c r="H1013" s="247">
        <v>4.2679999999999998</v>
      </c>
      <c r="I1013" s="248"/>
      <c r="J1013" s="243"/>
      <c r="K1013" s="243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3" t="s">
        <v>189</v>
      </c>
      <c r="AU1013" s="253" t="s">
        <v>86</v>
      </c>
      <c r="AV1013" s="13" t="s">
        <v>86</v>
      </c>
      <c r="AW1013" s="13" t="s">
        <v>33</v>
      </c>
      <c r="AX1013" s="13" t="s">
        <v>78</v>
      </c>
      <c r="AY1013" s="253" t="s">
        <v>181</v>
      </c>
    </row>
    <row r="1014" s="13" customFormat="1">
      <c r="A1014" s="13"/>
      <c r="B1014" s="242"/>
      <c r="C1014" s="243"/>
      <c r="D1014" s="244" t="s">
        <v>189</v>
      </c>
      <c r="E1014" s="245" t="s">
        <v>1</v>
      </c>
      <c r="F1014" s="246" t="s">
        <v>2464</v>
      </c>
      <c r="G1014" s="243"/>
      <c r="H1014" s="247">
        <v>2.7749999999999999</v>
      </c>
      <c r="I1014" s="248"/>
      <c r="J1014" s="243"/>
      <c r="K1014" s="243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3" t="s">
        <v>189</v>
      </c>
      <c r="AU1014" s="253" t="s">
        <v>86</v>
      </c>
      <c r="AV1014" s="13" t="s">
        <v>86</v>
      </c>
      <c r="AW1014" s="13" t="s">
        <v>33</v>
      </c>
      <c r="AX1014" s="13" t="s">
        <v>78</v>
      </c>
      <c r="AY1014" s="253" t="s">
        <v>181</v>
      </c>
    </row>
    <row r="1015" s="13" customFormat="1">
      <c r="A1015" s="13"/>
      <c r="B1015" s="242"/>
      <c r="C1015" s="243"/>
      <c r="D1015" s="244" t="s">
        <v>189</v>
      </c>
      <c r="E1015" s="245" t="s">
        <v>1</v>
      </c>
      <c r="F1015" s="246" t="s">
        <v>2171</v>
      </c>
      <c r="G1015" s="243"/>
      <c r="H1015" s="247">
        <v>33.874000000000002</v>
      </c>
      <c r="I1015" s="248"/>
      <c r="J1015" s="243"/>
      <c r="K1015" s="243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3" t="s">
        <v>189</v>
      </c>
      <c r="AU1015" s="253" t="s">
        <v>86</v>
      </c>
      <c r="AV1015" s="13" t="s">
        <v>86</v>
      </c>
      <c r="AW1015" s="13" t="s">
        <v>33</v>
      </c>
      <c r="AX1015" s="13" t="s">
        <v>78</v>
      </c>
      <c r="AY1015" s="253" t="s">
        <v>181</v>
      </c>
    </row>
    <row r="1016" s="13" customFormat="1">
      <c r="A1016" s="13"/>
      <c r="B1016" s="242"/>
      <c r="C1016" s="243"/>
      <c r="D1016" s="244" t="s">
        <v>189</v>
      </c>
      <c r="E1016" s="245" t="s">
        <v>1</v>
      </c>
      <c r="F1016" s="246" t="s">
        <v>2465</v>
      </c>
      <c r="G1016" s="243"/>
      <c r="H1016" s="247">
        <v>40.328000000000003</v>
      </c>
      <c r="I1016" s="248"/>
      <c r="J1016" s="243"/>
      <c r="K1016" s="243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3" t="s">
        <v>189</v>
      </c>
      <c r="AU1016" s="253" t="s">
        <v>86</v>
      </c>
      <c r="AV1016" s="13" t="s">
        <v>86</v>
      </c>
      <c r="AW1016" s="13" t="s">
        <v>33</v>
      </c>
      <c r="AX1016" s="13" t="s">
        <v>78</v>
      </c>
      <c r="AY1016" s="253" t="s">
        <v>181</v>
      </c>
    </row>
    <row r="1017" s="13" customFormat="1">
      <c r="A1017" s="13"/>
      <c r="B1017" s="242"/>
      <c r="C1017" s="243"/>
      <c r="D1017" s="244" t="s">
        <v>189</v>
      </c>
      <c r="E1017" s="245" t="s">
        <v>1</v>
      </c>
      <c r="F1017" s="246" t="s">
        <v>2168</v>
      </c>
      <c r="G1017" s="243"/>
      <c r="H1017" s="247">
        <v>23.486999999999998</v>
      </c>
      <c r="I1017" s="248"/>
      <c r="J1017" s="243"/>
      <c r="K1017" s="243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3" t="s">
        <v>189</v>
      </c>
      <c r="AU1017" s="253" t="s">
        <v>86</v>
      </c>
      <c r="AV1017" s="13" t="s">
        <v>86</v>
      </c>
      <c r="AW1017" s="13" t="s">
        <v>33</v>
      </c>
      <c r="AX1017" s="13" t="s">
        <v>78</v>
      </c>
      <c r="AY1017" s="253" t="s">
        <v>181</v>
      </c>
    </row>
    <row r="1018" s="13" customFormat="1">
      <c r="A1018" s="13"/>
      <c r="B1018" s="242"/>
      <c r="C1018" s="243"/>
      <c r="D1018" s="244" t="s">
        <v>189</v>
      </c>
      <c r="E1018" s="245" t="s">
        <v>1</v>
      </c>
      <c r="F1018" s="246" t="s">
        <v>2169</v>
      </c>
      <c r="G1018" s="243"/>
      <c r="H1018" s="247">
        <v>21.172000000000001</v>
      </c>
      <c r="I1018" s="248"/>
      <c r="J1018" s="243"/>
      <c r="K1018" s="243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3" t="s">
        <v>189</v>
      </c>
      <c r="AU1018" s="253" t="s">
        <v>86</v>
      </c>
      <c r="AV1018" s="13" t="s">
        <v>86</v>
      </c>
      <c r="AW1018" s="13" t="s">
        <v>33</v>
      </c>
      <c r="AX1018" s="13" t="s">
        <v>78</v>
      </c>
      <c r="AY1018" s="253" t="s">
        <v>181</v>
      </c>
    </row>
    <row r="1019" s="13" customFormat="1">
      <c r="A1019" s="13"/>
      <c r="B1019" s="242"/>
      <c r="C1019" s="243"/>
      <c r="D1019" s="244" t="s">
        <v>189</v>
      </c>
      <c r="E1019" s="245" t="s">
        <v>1</v>
      </c>
      <c r="F1019" s="246" t="s">
        <v>2466</v>
      </c>
      <c r="G1019" s="243"/>
      <c r="H1019" s="247">
        <v>1.5760000000000001</v>
      </c>
      <c r="I1019" s="248"/>
      <c r="J1019" s="243"/>
      <c r="K1019" s="243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3" t="s">
        <v>189</v>
      </c>
      <c r="AU1019" s="253" t="s">
        <v>86</v>
      </c>
      <c r="AV1019" s="13" t="s">
        <v>86</v>
      </c>
      <c r="AW1019" s="13" t="s">
        <v>33</v>
      </c>
      <c r="AX1019" s="13" t="s">
        <v>78</v>
      </c>
      <c r="AY1019" s="253" t="s">
        <v>181</v>
      </c>
    </row>
    <row r="1020" s="15" customFormat="1">
      <c r="A1020" s="15"/>
      <c r="B1020" s="264"/>
      <c r="C1020" s="265"/>
      <c r="D1020" s="244" t="s">
        <v>189</v>
      </c>
      <c r="E1020" s="266" t="s">
        <v>1</v>
      </c>
      <c r="F1020" s="267" t="s">
        <v>206</v>
      </c>
      <c r="G1020" s="265"/>
      <c r="H1020" s="268">
        <v>134.304</v>
      </c>
      <c r="I1020" s="269"/>
      <c r="J1020" s="265"/>
      <c r="K1020" s="265"/>
      <c r="L1020" s="270"/>
      <c r="M1020" s="271"/>
      <c r="N1020" s="272"/>
      <c r="O1020" s="272"/>
      <c r="P1020" s="272"/>
      <c r="Q1020" s="272"/>
      <c r="R1020" s="272"/>
      <c r="S1020" s="272"/>
      <c r="T1020" s="273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74" t="s">
        <v>189</v>
      </c>
      <c r="AU1020" s="274" t="s">
        <v>86</v>
      </c>
      <c r="AV1020" s="15" t="s">
        <v>187</v>
      </c>
      <c r="AW1020" s="15" t="s">
        <v>33</v>
      </c>
      <c r="AX1020" s="15" t="s">
        <v>84</v>
      </c>
      <c r="AY1020" s="274" t="s">
        <v>181</v>
      </c>
    </row>
    <row r="1021" s="2" customFormat="1" ht="24.15" customHeight="1">
      <c r="A1021" s="39"/>
      <c r="B1021" s="40"/>
      <c r="C1021" s="275" t="s">
        <v>1269</v>
      </c>
      <c r="D1021" s="275" t="s">
        <v>363</v>
      </c>
      <c r="E1021" s="276" t="s">
        <v>1491</v>
      </c>
      <c r="F1021" s="277" t="s">
        <v>1492</v>
      </c>
      <c r="G1021" s="278" t="s">
        <v>186</v>
      </c>
      <c r="H1021" s="279">
        <v>149.21199999999999</v>
      </c>
      <c r="I1021" s="280"/>
      <c r="J1021" s="281">
        <f>ROUND(I1021*H1021,2)</f>
        <v>0</v>
      </c>
      <c r="K1021" s="282"/>
      <c r="L1021" s="283"/>
      <c r="M1021" s="284" t="s">
        <v>1</v>
      </c>
      <c r="N1021" s="285" t="s">
        <v>43</v>
      </c>
      <c r="O1021" s="92"/>
      <c r="P1021" s="238">
        <f>O1021*H1021</f>
        <v>0</v>
      </c>
      <c r="Q1021" s="238">
        <v>0.00014999999999999999</v>
      </c>
      <c r="R1021" s="238">
        <f>Q1021*H1021</f>
        <v>0.022381799999999997</v>
      </c>
      <c r="S1021" s="238">
        <v>0</v>
      </c>
      <c r="T1021" s="239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40" t="s">
        <v>369</v>
      </c>
      <c r="AT1021" s="240" t="s">
        <v>363</v>
      </c>
      <c r="AU1021" s="240" t="s">
        <v>86</v>
      </c>
      <c r="AY1021" s="18" t="s">
        <v>181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8" t="s">
        <v>84</v>
      </c>
      <c r="BK1021" s="241">
        <f>ROUND(I1021*H1021,2)</f>
        <v>0</v>
      </c>
      <c r="BL1021" s="18" t="s">
        <v>278</v>
      </c>
      <c r="BM1021" s="240" t="s">
        <v>2496</v>
      </c>
    </row>
    <row r="1022" s="13" customFormat="1">
      <c r="A1022" s="13"/>
      <c r="B1022" s="242"/>
      <c r="C1022" s="243"/>
      <c r="D1022" s="244" t="s">
        <v>189</v>
      </c>
      <c r="E1022" s="245" t="s">
        <v>1</v>
      </c>
      <c r="F1022" s="246" t="s">
        <v>2497</v>
      </c>
      <c r="G1022" s="243"/>
      <c r="H1022" s="247">
        <v>149.21199999999999</v>
      </c>
      <c r="I1022" s="248"/>
      <c r="J1022" s="243"/>
      <c r="K1022" s="243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3" t="s">
        <v>189</v>
      </c>
      <c r="AU1022" s="253" t="s">
        <v>86</v>
      </c>
      <c r="AV1022" s="13" t="s">
        <v>86</v>
      </c>
      <c r="AW1022" s="13" t="s">
        <v>33</v>
      </c>
      <c r="AX1022" s="13" t="s">
        <v>84</v>
      </c>
      <c r="AY1022" s="253" t="s">
        <v>181</v>
      </c>
    </row>
    <row r="1023" s="2" customFormat="1" ht="24.15" customHeight="1">
      <c r="A1023" s="39"/>
      <c r="B1023" s="40"/>
      <c r="C1023" s="228" t="s">
        <v>1274</v>
      </c>
      <c r="D1023" s="228" t="s">
        <v>183</v>
      </c>
      <c r="E1023" s="229" t="s">
        <v>2498</v>
      </c>
      <c r="F1023" s="230" t="s">
        <v>2499</v>
      </c>
      <c r="G1023" s="231" t="s">
        <v>186</v>
      </c>
      <c r="H1023" s="232">
        <v>1.865</v>
      </c>
      <c r="I1023" s="233"/>
      <c r="J1023" s="234">
        <f>ROUND(I1023*H1023,2)</f>
        <v>0</v>
      </c>
      <c r="K1023" s="235"/>
      <c r="L1023" s="45"/>
      <c r="M1023" s="236" t="s">
        <v>1</v>
      </c>
      <c r="N1023" s="237" t="s">
        <v>43</v>
      </c>
      <c r="O1023" s="92"/>
      <c r="P1023" s="238">
        <f>O1023*H1023</f>
        <v>0</v>
      </c>
      <c r="Q1023" s="238">
        <v>0.00025000000000000001</v>
      </c>
      <c r="R1023" s="238">
        <f>Q1023*H1023</f>
        <v>0.00046625000000000003</v>
      </c>
      <c r="S1023" s="238">
        <v>0</v>
      </c>
      <c r="T1023" s="239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40" t="s">
        <v>278</v>
      </c>
      <c r="AT1023" s="240" t="s">
        <v>183</v>
      </c>
      <c r="AU1023" s="240" t="s">
        <v>86</v>
      </c>
      <c r="AY1023" s="18" t="s">
        <v>181</v>
      </c>
      <c r="BE1023" s="241">
        <f>IF(N1023="základní",J1023,0)</f>
        <v>0</v>
      </c>
      <c r="BF1023" s="241">
        <f>IF(N1023="snížená",J1023,0)</f>
        <v>0</v>
      </c>
      <c r="BG1023" s="241">
        <f>IF(N1023="zákl. přenesená",J1023,0)</f>
        <v>0</v>
      </c>
      <c r="BH1023" s="241">
        <f>IF(N1023="sníž. přenesená",J1023,0)</f>
        <v>0</v>
      </c>
      <c r="BI1023" s="241">
        <f>IF(N1023="nulová",J1023,0)</f>
        <v>0</v>
      </c>
      <c r="BJ1023" s="18" t="s">
        <v>84</v>
      </c>
      <c r="BK1023" s="241">
        <f>ROUND(I1023*H1023,2)</f>
        <v>0</v>
      </c>
      <c r="BL1023" s="18" t="s">
        <v>278</v>
      </c>
      <c r="BM1023" s="240" t="s">
        <v>2500</v>
      </c>
    </row>
    <row r="1024" s="14" customFormat="1">
      <c r="A1024" s="14"/>
      <c r="B1024" s="254"/>
      <c r="C1024" s="255"/>
      <c r="D1024" s="244" t="s">
        <v>189</v>
      </c>
      <c r="E1024" s="256" t="s">
        <v>1</v>
      </c>
      <c r="F1024" s="257" t="s">
        <v>1534</v>
      </c>
      <c r="G1024" s="255"/>
      <c r="H1024" s="256" t="s">
        <v>1</v>
      </c>
      <c r="I1024" s="258"/>
      <c r="J1024" s="255"/>
      <c r="K1024" s="255"/>
      <c r="L1024" s="259"/>
      <c r="M1024" s="260"/>
      <c r="N1024" s="261"/>
      <c r="O1024" s="261"/>
      <c r="P1024" s="261"/>
      <c r="Q1024" s="261"/>
      <c r="R1024" s="261"/>
      <c r="S1024" s="261"/>
      <c r="T1024" s="26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3" t="s">
        <v>189</v>
      </c>
      <c r="AU1024" s="263" t="s">
        <v>86</v>
      </c>
      <c r="AV1024" s="14" t="s">
        <v>84</v>
      </c>
      <c r="AW1024" s="14" t="s">
        <v>33</v>
      </c>
      <c r="AX1024" s="14" t="s">
        <v>78</v>
      </c>
      <c r="AY1024" s="263" t="s">
        <v>181</v>
      </c>
    </row>
    <row r="1025" s="13" customFormat="1">
      <c r="A1025" s="13"/>
      <c r="B1025" s="242"/>
      <c r="C1025" s="243"/>
      <c r="D1025" s="244" t="s">
        <v>189</v>
      </c>
      <c r="E1025" s="245" t="s">
        <v>1</v>
      </c>
      <c r="F1025" s="246" t="s">
        <v>2501</v>
      </c>
      <c r="G1025" s="243"/>
      <c r="H1025" s="247">
        <v>1.865</v>
      </c>
      <c r="I1025" s="248"/>
      <c r="J1025" s="243"/>
      <c r="K1025" s="243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3" t="s">
        <v>189</v>
      </c>
      <c r="AU1025" s="253" t="s">
        <v>86</v>
      </c>
      <c r="AV1025" s="13" t="s">
        <v>86</v>
      </c>
      <c r="AW1025" s="13" t="s">
        <v>33</v>
      </c>
      <c r="AX1025" s="13" t="s">
        <v>84</v>
      </c>
      <c r="AY1025" s="253" t="s">
        <v>181</v>
      </c>
    </row>
    <row r="1026" s="2" customFormat="1" ht="16.5" customHeight="1">
      <c r="A1026" s="39"/>
      <c r="B1026" s="40"/>
      <c r="C1026" s="275" t="s">
        <v>1279</v>
      </c>
      <c r="D1026" s="275" t="s">
        <v>363</v>
      </c>
      <c r="E1026" s="276" t="s">
        <v>2502</v>
      </c>
      <c r="F1026" s="277" t="s">
        <v>2503</v>
      </c>
      <c r="G1026" s="278" t="s">
        <v>186</v>
      </c>
      <c r="H1026" s="279">
        <v>1.875</v>
      </c>
      <c r="I1026" s="280"/>
      <c r="J1026" s="281">
        <f>ROUND(I1026*H1026,2)</f>
        <v>0</v>
      </c>
      <c r="K1026" s="282"/>
      <c r="L1026" s="283"/>
      <c r="M1026" s="284" t="s">
        <v>1</v>
      </c>
      <c r="N1026" s="285" t="s">
        <v>43</v>
      </c>
      <c r="O1026" s="92"/>
      <c r="P1026" s="238">
        <f>O1026*H1026</f>
        <v>0</v>
      </c>
      <c r="Q1026" s="238">
        <v>0.035650000000000001</v>
      </c>
      <c r="R1026" s="238">
        <f>Q1026*H1026</f>
        <v>0.066843750000000007</v>
      </c>
      <c r="S1026" s="238">
        <v>0</v>
      </c>
      <c r="T1026" s="239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40" t="s">
        <v>369</v>
      </c>
      <c r="AT1026" s="240" t="s">
        <v>363</v>
      </c>
      <c r="AU1026" s="240" t="s">
        <v>86</v>
      </c>
      <c r="AY1026" s="18" t="s">
        <v>181</v>
      </c>
      <c r="BE1026" s="241">
        <f>IF(N1026="základní",J1026,0)</f>
        <v>0</v>
      </c>
      <c r="BF1026" s="241">
        <f>IF(N1026="snížená",J1026,0)</f>
        <v>0</v>
      </c>
      <c r="BG1026" s="241">
        <f>IF(N1026="zákl. přenesená",J1026,0)</f>
        <v>0</v>
      </c>
      <c r="BH1026" s="241">
        <f>IF(N1026="sníž. přenesená",J1026,0)</f>
        <v>0</v>
      </c>
      <c r="BI1026" s="241">
        <f>IF(N1026="nulová",J1026,0)</f>
        <v>0</v>
      </c>
      <c r="BJ1026" s="18" t="s">
        <v>84</v>
      </c>
      <c r="BK1026" s="241">
        <f>ROUND(I1026*H1026,2)</f>
        <v>0</v>
      </c>
      <c r="BL1026" s="18" t="s">
        <v>278</v>
      </c>
      <c r="BM1026" s="240" t="s">
        <v>2504</v>
      </c>
    </row>
    <row r="1027" s="14" customFormat="1">
      <c r="A1027" s="14"/>
      <c r="B1027" s="254"/>
      <c r="C1027" s="255"/>
      <c r="D1027" s="244" t="s">
        <v>189</v>
      </c>
      <c r="E1027" s="256" t="s">
        <v>1</v>
      </c>
      <c r="F1027" s="257" t="s">
        <v>1534</v>
      </c>
      <c r="G1027" s="255"/>
      <c r="H1027" s="256" t="s">
        <v>1</v>
      </c>
      <c r="I1027" s="258"/>
      <c r="J1027" s="255"/>
      <c r="K1027" s="255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189</v>
      </c>
      <c r="AU1027" s="263" t="s">
        <v>86</v>
      </c>
      <c r="AV1027" s="14" t="s">
        <v>84</v>
      </c>
      <c r="AW1027" s="14" t="s">
        <v>33</v>
      </c>
      <c r="AX1027" s="14" t="s">
        <v>78</v>
      </c>
      <c r="AY1027" s="263" t="s">
        <v>181</v>
      </c>
    </row>
    <row r="1028" s="13" customFormat="1">
      <c r="A1028" s="13"/>
      <c r="B1028" s="242"/>
      <c r="C1028" s="243"/>
      <c r="D1028" s="244" t="s">
        <v>189</v>
      </c>
      <c r="E1028" s="245" t="s">
        <v>1</v>
      </c>
      <c r="F1028" s="246" t="s">
        <v>2505</v>
      </c>
      <c r="G1028" s="243"/>
      <c r="H1028" s="247">
        <v>1.875</v>
      </c>
      <c r="I1028" s="248"/>
      <c r="J1028" s="243"/>
      <c r="K1028" s="243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3" t="s">
        <v>189</v>
      </c>
      <c r="AU1028" s="253" t="s">
        <v>86</v>
      </c>
      <c r="AV1028" s="13" t="s">
        <v>86</v>
      </c>
      <c r="AW1028" s="13" t="s">
        <v>33</v>
      </c>
      <c r="AX1028" s="13" t="s">
        <v>84</v>
      </c>
      <c r="AY1028" s="253" t="s">
        <v>181</v>
      </c>
    </row>
    <row r="1029" s="14" customFormat="1">
      <c r="A1029" s="14"/>
      <c r="B1029" s="254"/>
      <c r="C1029" s="255"/>
      <c r="D1029" s="244" t="s">
        <v>189</v>
      </c>
      <c r="E1029" s="256" t="s">
        <v>1</v>
      </c>
      <c r="F1029" s="257" t="s">
        <v>1513</v>
      </c>
      <c r="G1029" s="255"/>
      <c r="H1029" s="256" t="s">
        <v>1</v>
      </c>
      <c r="I1029" s="258"/>
      <c r="J1029" s="255"/>
      <c r="K1029" s="255"/>
      <c r="L1029" s="259"/>
      <c r="M1029" s="260"/>
      <c r="N1029" s="261"/>
      <c r="O1029" s="261"/>
      <c r="P1029" s="261"/>
      <c r="Q1029" s="261"/>
      <c r="R1029" s="261"/>
      <c r="S1029" s="261"/>
      <c r="T1029" s="26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3" t="s">
        <v>189</v>
      </c>
      <c r="AU1029" s="263" t="s">
        <v>86</v>
      </c>
      <c r="AV1029" s="14" t="s">
        <v>84</v>
      </c>
      <c r="AW1029" s="14" t="s">
        <v>33</v>
      </c>
      <c r="AX1029" s="14" t="s">
        <v>78</v>
      </c>
      <c r="AY1029" s="263" t="s">
        <v>181</v>
      </c>
    </row>
    <row r="1030" s="14" customFormat="1">
      <c r="A1030" s="14"/>
      <c r="B1030" s="254"/>
      <c r="C1030" s="255"/>
      <c r="D1030" s="244" t="s">
        <v>189</v>
      </c>
      <c r="E1030" s="256" t="s">
        <v>1</v>
      </c>
      <c r="F1030" s="257" t="s">
        <v>1514</v>
      </c>
      <c r="G1030" s="255"/>
      <c r="H1030" s="256" t="s">
        <v>1</v>
      </c>
      <c r="I1030" s="258"/>
      <c r="J1030" s="255"/>
      <c r="K1030" s="255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189</v>
      </c>
      <c r="AU1030" s="263" t="s">
        <v>86</v>
      </c>
      <c r="AV1030" s="14" t="s">
        <v>84</v>
      </c>
      <c r="AW1030" s="14" t="s">
        <v>33</v>
      </c>
      <c r="AX1030" s="14" t="s">
        <v>78</v>
      </c>
      <c r="AY1030" s="263" t="s">
        <v>181</v>
      </c>
    </row>
    <row r="1031" s="14" customFormat="1">
      <c r="A1031" s="14"/>
      <c r="B1031" s="254"/>
      <c r="C1031" s="255"/>
      <c r="D1031" s="244" t="s">
        <v>189</v>
      </c>
      <c r="E1031" s="256" t="s">
        <v>1</v>
      </c>
      <c r="F1031" s="257" t="s">
        <v>1515</v>
      </c>
      <c r="G1031" s="255"/>
      <c r="H1031" s="256" t="s">
        <v>1</v>
      </c>
      <c r="I1031" s="258"/>
      <c r="J1031" s="255"/>
      <c r="K1031" s="255"/>
      <c r="L1031" s="259"/>
      <c r="M1031" s="260"/>
      <c r="N1031" s="261"/>
      <c r="O1031" s="261"/>
      <c r="P1031" s="261"/>
      <c r="Q1031" s="261"/>
      <c r="R1031" s="261"/>
      <c r="S1031" s="261"/>
      <c r="T1031" s="26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3" t="s">
        <v>189</v>
      </c>
      <c r="AU1031" s="263" t="s">
        <v>86</v>
      </c>
      <c r="AV1031" s="14" t="s">
        <v>84</v>
      </c>
      <c r="AW1031" s="14" t="s">
        <v>33</v>
      </c>
      <c r="AX1031" s="14" t="s">
        <v>78</v>
      </c>
      <c r="AY1031" s="263" t="s">
        <v>181</v>
      </c>
    </row>
    <row r="1032" s="14" customFormat="1">
      <c r="A1032" s="14"/>
      <c r="B1032" s="254"/>
      <c r="C1032" s="255"/>
      <c r="D1032" s="244" t="s">
        <v>189</v>
      </c>
      <c r="E1032" s="256" t="s">
        <v>1</v>
      </c>
      <c r="F1032" s="257" t="s">
        <v>1516</v>
      </c>
      <c r="G1032" s="255"/>
      <c r="H1032" s="256" t="s">
        <v>1</v>
      </c>
      <c r="I1032" s="258"/>
      <c r="J1032" s="255"/>
      <c r="K1032" s="255"/>
      <c r="L1032" s="259"/>
      <c r="M1032" s="260"/>
      <c r="N1032" s="261"/>
      <c r="O1032" s="261"/>
      <c r="P1032" s="261"/>
      <c r="Q1032" s="261"/>
      <c r="R1032" s="261"/>
      <c r="S1032" s="261"/>
      <c r="T1032" s="26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3" t="s">
        <v>189</v>
      </c>
      <c r="AU1032" s="263" t="s">
        <v>86</v>
      </c>
      <c r="AV1032" s="14" t="s">
        <v>84</v>
      </c>
      <c r="AW1032" s="14" t="s">
        <v>33</v>
      </c>
      <c r="AX1032" s="14" t="s">
        <v>78</v>
      </c>
      <c r="AY1032" s="263" t="s">
        <v>181</v>
      </c>
    </row>
    <row r="1033" s="14" customFormat="1">
      <c r="A1033" s="14"/>
      <c r="B1033" s="254"/>
      <c r="C1033" s="255"/>
      <c r="D1033" s="244" t="s">
        <v>189</v>
      </c>
      <c r="E1033" s="256" t="s">
        <v>1</v>
      </c>
      <c r="F1033" s="257" t="s">
        <v>1517</v>
      </c>
      <c r="G1033" s="255"/>
      <c r="H1033" s="256" t="s">
        <v>1</v>
      </c>
      <c r="I1033" s="258"/>
      <c r="J1033" s="255"/>
      <c r="K1033" s="255"/>
      <c r="L1033" s="259"/>
      <c r="M1033" s="260"/>
      <c r="N1033" s="261"/>
      <c r="O1033" s="261"/>
      <c r="P1033" s="261"/>
      <c r="Q1033" s="261"/>
      <c r="R1033" s="261"/>
      <c r="S1033" s="261"/>
      <c r="T1033" s="262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3" t="s">
        <v>189</v>
      </c>
      <c r="AU1033" s="263" t="s">
        <v>86</v>
      </c>
      <c r="AV1033" s="14" t="s">
        <v>84</v>
      </c>
      <c r="AW1033" s="14" t="s">
        <v>33</v>
      </c>
      <c r="AX1033" s="14" t="s">
        <v>78</v>
      </c>
      <c r="AY1033" s="263" t="s">
        <v>181</v>
      </c>
    </row>
    <row r="1034" s="2" customFormat="1" ht="24.15" customHeight="1">
      <c r="A1034" s="39"/>
      <c r="B1034" s="40"/>
      <c r="C1034" s="228" t="s">
        <v>1284</v>
      </c>
      <c r="D1034" s="228" t="s">
        <v>183</v>
      </c>
      <c r="E1034" s="229" t="s">
        <v>1531</v>
      </c>
      <c r="F1034" s="230" t="s">
        <v>1532</v>
      </c>
      <c r="G1034" s="231" t="s">
        <v>186</v>
      </c>
      <c r="H1034" s="232">
        <v>31.559999999999999</v>
      </c>
      <c r="I1034" s="233"/>
      <c r="J1034" s="234">
        <f>ROUND(I1034*H1034,2)</f>
        <v>0</v>
      </c>
      <c r="K1034" s="235"/>
      <c r="L1034" s="45"/>
      <c r="M1034" s="236" t="s">
        <v>1</v>
      </c>
      <c r="N1034" s="237" t="s">
        <v>43</v>
      </c>
      <c r="O1034" s="92"/>
      <c r="P1034" s="238">
        <f>O1034*H1034</f>
        <v>0</v>
      </c>
      <c r="Q1034" s="238">
        <v>0.00025000000000000001</v>
      </c>
      <c r="R1034" s="238">
        <f>Q1034*H1034</f>
        <v>0.0078899999999999994</v>
      </c>
      <c r="S1034" s="238">
        <v>0</v>
      </c>
      <c r="T1034" s="239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40" t="s">
        <v>278</v>
      </c>
      <c r="AT1034" s="240" t="s">
        <v>183</v>
      </c>
      <c r="AU1034" s="240" t="s">
        <v>86</v>
      </c>
      <c r="AY1034" s="18" t="s">
        <v>181</v>
      </c>
      <c r="BE1034" s="241">
        <f>IF(N1034="základní",J1034,0)</f>
        <v>0</v>
      </c>
      <c r="BF1034" s="241">
        <f>IF(N1034="snížená",J1034,0)</f>
        <v>0</v>
      </c>
      <c r="BG1034" s="241">
        <f>IF(N1034="zákl. přenesená",J1034,0)</f>
        <v>0</v>
      </c>
      <c r="BH1034" s="241">
        <f>IF(N1034="sníž. přenesená",J1034,0)</f>
        <v>0</v>
      </c>
      <c r="BI1034" s="241">
        <f>IF(N1034="nulová",J1034,0)</f>
        <v>0</v>
      </c>
      <c r="BJ1034" s="18" t="s">
        <v>84</v>
      </c>
      <c r="BK1034" s="241">
        <f>ROUND(I1034*H1034,2)</f>
        <v>0</v>
      </c>
      <c r="BL1034" s="18" t="s">
        <v>278</v>
      </c>
      <c r="BM1034" s="240" t="s">
        <v>2506</v>
      </c>
    </row>
    <row r="1035" s="14" customFormat="1">
      <c r="A1035" s="14"/>
      <c r="B1035" s="254"/>
      <c r="C1035" s="255"/>
      <c r="D1035" s="244" t="s">
        <v>189</v>
      </c>
      <c r="E1035" s="256" t="s">
        <v>1</v>
      </c>
      <c r="F1035" s="257" t="s">
        <v>1522</v>
      </c>
      <c r="G1035" s="255"/>
      <c r="H1035" s="256" t="s">
        <v>1</v>
      </c>
      <c r="I1035" s="258"/>
      <c r="J1035" s="255"/>
      <c r="K1035" s="255"/>
      <c r="L1035" s="259"/>
      <c r="M1035" s="260"/>
      <c r="N1035" s="261"/>
      <c r="O1035" s="261"/>
      <c r="P1035" s="261"/>
      <c r="Q1035" s="261"/>
      <c r="R1035" s="261"/>
      <c r="S1035" s="261"/>
      <c r="T1035" s="26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3" t="s">
        <v>189</v>
      </c>
      <c r="AU1035" s="263" t="s">
        <v>86</v>
      </c>
      <c r="AV1035" s="14" t="s">
        <v>84</v>
      </c>
      <c r="AW1035" s="14" t="s">
        <v>33</v>
      </c>
      <c r="AX1035" s="14" t="s">
        <v>78</v>
      </c>
      <c r="AY1035" s="263" t="s">
        <v>181</v>
      </c>
    </row>
    <row r="1036" s="13" customFormat="1">
      <c r="A1036" s="13"/>
      <c r="B1036" s="242"/>
      <c r="C1036" s="243"/>
      <c r="D1036" s="244" t="s">
        <v>189</v>
      </c>
      <c r="E1036" s="245" t="s">
        <v>1</v>
      </c>
      <c r="F1036" s="246" t="s">
        <v>2507</v>
      </c>
      <c r="G1036" s="243"/>
      <c r="H1036" s="247">
        <v>7.8310000000000004</v>
      </c>
      <c r="I1036" s="248"/>
      <c r="J1036" s="243"/>
      <c r="K1036" s="243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3" t="s">
        <v>189</v>
      </c>
      <c r="AU1036" s="253" t="s">
        <v>86</v>
      </c>
      <c r="AV1036" s="13" t="s">
        <v>86</v>
      </c>
      <c r="AW1036" s="13" t="s">
        <v>33</v>
      </c>
      <c r="AX1036" s="13" t="s">
        <v>78</v>
      </c>
      <c r="AY1036" s="253" t="s">
        <v>181</v>
      </c>
    </row>
    <row r="1037" s="14" customFormat="1">
      <c r="A1037" s="14"/>
      <c r="B1037" s="254"/>
      <c r="C1037" s="255"/>
      <c r="D1037" s="244" t="s">
        <v>189</v>
      </c>
      <c r="E1037" s="256" t="s">
        <v>1</v>
      </c>
      <c r="F1037" s="257" t="s">
        <v>1536</v>
      </c>
      <c r="G1037" s="255"/>
      <c r="H1037" s="256" t="s">
        <v>1</v>
      </c>
      <c r="I1037" s="258"/>
      <c r="J1037" s="255"/>
      <c r="K1037" s="255"/>
      <c r="L1037" s="259"/>
      <c r="M1037" s="260"/>
      <c r="N1037" s="261"/>
      <c r="O1037" s="261"/>
      <c r="P1037" s="261"/>
      <c r="Q1037" s="261"/>
      <c r="R1037" s="261"/>
      <c r="S1037" s="261"/>
      <c r="T1037" s="26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3" t="s">
        <v>189</v>
      </c>
      <c r="AU1037" s="263" t="s">
        <v>86</v>
      </c>
      <c r="AV1037" s="14" t="s">
        <v>84</v>
      </c>
      <c r="AW1037" s="14" t="s">
        <v>33</v>
      </c>
      <c r="AX1037" s="14" t="s">
        <v>78</v>
      </c>
      <c r="AY1037" s="263" t="s">
        <v>181</v>
      </c>
    </row>
    <row r="1038" s="13" customFormat="1">
      <c r="A1038" s="13"/>
      <c r="B1038" s="242"/>
      <c r="C1038" s="243"/>
      <c r="D1038" s="244" t="s">
        <v>189</v>
      </c>
      <c r="E1038" s="245" t="s">
        <v>1</v>
      </c>
      <c r="F1038" s="246" t="s">
        <v>2508</v>
      </c>
      <c r="G1038" s="243"/>
      <c r="H1038" s="247">
        <v>9.2599999999999998</v>
      </c>
      <c r="I1038" s="248"/>
      <c r="J1038" s="243"/>
      <c r="K1038" s="243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3" t="s">
        <v>189</v>
      </c>
      <c r="AU1038" s="253" t="s">
        <v>86</v>
      </c>
      <c r="AV1038" s="13" t="s">
        <v>86</v>
      </c>
      <c r="AW1038" s="13" t="s">
        <v>33</v>
      </c>
      <c r="AX1038" s="13" t="s">
        <v>78</v>
      </c>
      <c r="AY1038" s="253" t="s">
        <v>181</v>
      </c>
    </row>
    <row r="1039" s="14" customFormat="1">
      <c r="A1039" s="14"/>
      <c r="B1039" s="254"/>
      <c r="C1039" s="255"/>
      <c r="D1039" s="244" t="s">
        <v>189</v>
      </c>
      <c r="E1039" s="256" t="s">
        <v>1</v>
      </c>
      <c r="F1039" s="257" t="s">
        <v>1538</v>
      </c>
      <c r="G1039" s="255"/>
      <c r="H1039" s="256" t="s">
        <v>1</v>
      </c>
      <c r="I1039" s="258"/>
      <c r="J1039" s="255"/>
      <c r="K1039" s="255"/>
      <c r="L1039" s="259"/>
      <c r="M1039" s="260"/>
      <c r="N1039" s="261"/>
      <c r="O1039" s="261"/>
      <c r="P1039" s="261"/>
      <c r="Q1039" s="261"/>
      <c r="R1039" s="261"/>
      <c r="S1039" s="261"/>
      <c r="T1039" s="26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3" t="s">
        <v>189</v>
      </c>
      <c r="AU1039" s="263" t="s">
        <v>86</v>
      </c>
      <c r="AV1039" s="14" t="s">
        <v>84</v>
      </c>
      <c r="AW1039" s="14" t="s">
        <v>33</v>
      </c>
      <c r="AX1039" s="14" t="s">
        <v>78</v>
      </c>
      <c r="AY1039" s="263" t="s">
        <v>181</v>
      </c>
    </row>
    <row r="1040" s="13" customFormat="1">
      <c r="A1040" s="13"/>
      <c r="B1040" s="242"/>
      <c r="C1040" s="243"/>
      <c r="D1040" s="244" t="s">
        <v>189</v>
      </c>
      <c r="E1040" s="245" t="s">
        <v>1</v>
      </c>
      <c r="F1040" s="246" t="s">
        <v>2509</v>
      </c>
      <c r="G1040" s="243"/>
      <c r="H1040" s="247">
        <v>4.6299999999999999</v>
      </c>
      <c r="I1040" s="248"/>
      <c r="J1040" s="243"/>
      <c r="K1040" s="243"/>
      <c r="L1040" s="249"/>
      <c r="M1040" s="250"/>
      <c r="N1040" s="251"/>
      <c r="O1040" s="251"/>
      <c r="P1040" s="251"/>
      <c r="Q1040" s="251"/>
      <c r="R1040" s="251"/>
      <c r="S1040" s="251"/>
      <c r="T1040" s="25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3" t="s">
        <v>189</v>
      </c>
      <c r="AU1040" s="253" t="s">
        <v>86</v>
      </c>
      <c r="AV1040" s="13" t="s">
        <v>86</v>
      </c>
      <c r="AW1040" s="13" t="s">
        <v>33</v>
      </c>
      <c r="AX1040" s="13" t="s">
        <v>78</v>
      </c>
      <c r="AY1040" s="253" t="s">
        <v>181</v>
      </c>
    </row>
    <row r="1041" s="14" customFormat="1">
      <c r="A1041" s="14"/>
      <c r="B1041" s="254"/>
      <c r="C1041" s="255"/>
      <c r="D1041" s="244" t="s">
        <v>189</v>
      </c>
      <c r="E1041" s="256" t="s">
        <v>1</v>
      </c>
      <c r="F1041" s="257" t="s">
        <v>1558</v>
      </c>
      <c r="G1041" s="255"/>
      <c r="H1041" s="256" t="s">
        <v>1</v>
      </c>
      <c r="I1041" s="258"/>
      <c r="J1041" s="255"/>
      <c r="K1041" s="255"/>
      <c r="L1041" s="259"/>
      <c r="M1041" s="260"/>
      <c r="N1041" s="261"/>
      <c r="O1041" s="261"/>
      <c r="P1041" s="261"/>
      <c r="Q1041" s="261"/>
      <c r="R1041" s="261"/>
      <c r="S1041" s="261"/>
      <c r="T1041" s="26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3" t="s">
        <v>189</v>
      </c>
      <c r="AU1041" s="263" t="s">
        <v>86</v>
      </c>
      <c r="AV1041" s="14" t="s">
        <v>84</v>
      </c>
      <c r="AW1041" s="14" t="s">
        <v>33</v>
      </c>
      <c r="AX1041" s="14" t="s">
        <v>78</v>
      </c>
      <c r="AY1041" s="263" t="s">
        <v>181</v>
      </c>
    </row>
    <row r="1042" s="13" customFormat="1">
      <c r="A1042" s="13"/>
      <c r="B1042" s="242"/>
      <c r="C1042" s="243"/>
      <c r="D1042" s="244" t="s">
        <v>189</v>
      </c>
      <c r="E1042" s="245" t="s">
        <v>1</v>
      </c>
      <c r="F1042" s="246" t="s">
        <v>2510</v>
      </c>
      <c r="G1042" s="243"/>
      <c r="H1042" s="247">
        <v>9.8390000000000004</v>
      </c>
      <c r="I1042" s="248"/>
      <c r="J1042" s="243"/>
      <c r="K1042" s="243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3" t="s">
        <v>189</v>
      </c>
      <c r="AU1042" s="253" t="s">
        <v>86</v>
      </c>
      <c r="AV1042" s="13" t="s">
        <v>86</v>
      </c>
      <c r="AW1042" s="13" t="s">
        <v>33</v>
      </c>
      <c r="AX1042" s="13" t="s">
        <v>78</v>
      </c>
      <c r="AY1042" s="253" t="s">
        <v>181</v>
      </c>
    </row>
    <row r="1043" s="15" customFormat="1">
      <c r="A1043" s="15"/>
      <c r="B1043" s="264"/>
      <c r="C1043" s="265"/>
      <c r="D1043" s="244" t="s">
        <v>189</v>
      </c>
      <c r="E1043" s="266" t="s">
        <v>1</v>
      </c>
      <c r="F1043" s="267" t="s">
        <v>206</v>
      </c>
      <c r="G1043" s="265"/>
      <c r="H1043" s="268">
        <v>31.559999999999999</v>
      </c>
      <c r="I1043" s="269"/>
      <c r="J1043" s="265"/>
      <c r="K1043" s="265"/>
      <c r="L1043" s="270"/>
      <c r="M1043" s="271"/>
      <c r="N1043" s="272"/>
      <c r="O1043" s="272"/>
      <c r="P1043" s="272"/>
      <c r="Q1043" s="272"/>
      <c r="R1043" s="272"/>
      <c r="S1043" s="272"/>
      <c r="T1043" s="273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74" t="s">
        <v>189</v>
      </c>
      <c r="AU1043" s="274" t="s">
        <v>86</v>
      </c>
      <c r="AV1043" s="15" t="s">
        <v>187</v>
      </c>
      <c r="AW1043" s="15" t="s">
        <v>33</v>
      </c>
      <c r="AX1043" s="15" t="s">
        <v>84</v>
      </c>
      <c r="AY1043" s="274" t="s">
        <v>181</v>
      </c>
    </row>
    <row r="1044" s="2" customFormat="1" ht="16.5" customHeight="1">
      <c r="A1044" s="39"/>
      <c r="B1044" s="40"/>
      <c r="C1044" s="275" t="s">
        <v>1292</v>
      </c>
      <c r="D1044" s="275" t="s">
        <v>363</v>
      </c>
      <c r="E1044" s="276" t="s">
        <v>1541</v>
      </c>
      <c r="F1044" s="277" t="s">
        <v>2511</v>
      </c>
      <c r="G1044" s="278" t="s">
        <v>186</v>
      </c>
      <c r="H1044" s="279">
        <v>7.8310000000000004</v>
      </c>
      <c r="I1044" s="280"/>
      <c r="J1044" s="281">
        <f>ROUND(I1044*H1044,2)</f>
        <v>0</v>
      </c>
      <c r="K1044" s="282"/>
      <c r="L1044" s="283"/>
      <c r="M1044" s="284" t="s">
        <v>1</v>
      </c>
      <c r="N1044" s="285" t="s">
        <v>43</v>
      </c>
      <c r="O1044" s="92"/>
      <c r="P1044" s="238">
        <f>O1044*H1044</f>
        <v>0</v>
      </c>
      <c r="Q1044" s="238">
        <v>0.037960000000000001</v>
      </c>
      <c r="R1044" s="238">
        <f>Q1044*H1044</f>
        <v>0.29726476000000002</v>
      </c>
      <c r="S1044" s="238">
        <v>0</v>
      </c>
      <c r="T1044" s="239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40" t="s">
        <v>369</v>
      </c>
      <c r="AT1044" s="240" t="s">
        <v>363</v>
      </c>
      <c r="AU1044" s="240" t="s">
        <v>86</v>
      </c>
      <c r="AY1044" s="18" t="s">
        <v>181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8" t="s">
        <v>84</v>
      </c>
      <c r="BK1044" s="241">
        <f>ROUND(I1044*H1044,2)</f>
        <v>0</v>
      </c>
      <c r="BL1044" s="18" t="s">
        <v>278</v>
      </c>
      <c r="BM1044" s="240" t="s">
        <v>2512</v>
      </c>
    </row>
    <row r="1045" s="14" customFormat="1">
      <c r="A1045" s="14"/>
      <c r="B1045" s="254"/>
      <c r="C1045" s="255"/>
      <c r="D1045" s="244" t="s">
        <v>189</v>
      </c>
      <c r="E1045" s="256" t="s">
        <v>1</v>
      </c>
      <c r="F1045" s="257" t="s">
        <v>1522</v>
      </c>
      <c r="G1045" s="255"/>
      <c r="H1045" s="256" t="s">
        <v>1</v>
      </c>
      <c r="I1045" s="258"/>
      <c r="J1045" s="255"/>
      <c r="K1045" s="255"/>
      <c r="L1045" s="259"/>
      <c r="M1045" s="260"/>
      <c r="N1045" s="261"/>
      <c r="O1045" s="261"/>
      <c r="P1045" s="261"/>
      <c r="Q1045" s="261"/>
      <c r="R1045" s="261"/>
      <c r="S1045" s="261"/>
      <c r="T1045" s="26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3" t="s">
        <v>189</v>
      </c>
      <c r="AU1045" s="263" t="s">
        <v>86</v>
      </c>
      <c r="AV1045" s="14" t="s">
        <v>84</v>
      </c>
      <c r="AW1045" s="14" t="s">
        <v>33</v>
      </c>
      <c r="AX1045" s="14" t="s">
        <v>78</v>
      </c>
      <c r="AY1045" s="263" t="s">
        <v>181</v>
      </c>
    </row>
    <row r="1046" s="13" customFormat="1">
      <c r="A1046" s="13"/>
      <c r="B1046" s="242"/>
      <c r="C1046" s="243"/>
      <c r="D1046" s="244" t="s">
        <v>189</v>
      </c>
      <c r="E1046" s="245" t="s">
        <v>1</v>
      </c>
      <c r="F1046" s="246" t="s">
        <v>2507</v>
      </c>
      <c r="G1046" s="243"/>
      <c r="H1046" s="247">
        <v>7.8310000000000004</v>
      </c>
      <c r="I1046" s="248"/>
      <c r="J1046" s="243"/>
      <c r="K1046" s="243"/>
      <c r="L1046" s="249"/>
      <c r="M1046" s="250"/>
      <c r="N1046" s="251"/>
      <c r="O1046" s="251"/>
      <c r="P1046" s="251"/>
      <c r="Q1046" s="251"/>
      <c r="R1046" s="251"/>
      <c r="S1046" s="251"/>
      <c r="T1046" s="25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3" t="s">
        <v>189</v>
      </c>
      <c r="AU1046" s="253" t="s">
        <v>86</v>
      </c>
      <c r="AV1046" s="13" t="s">
        <v>86</v>
      </c>
      <c r="AW1046" s="13" t="s">
        <v>33</v>
      </c>
      <c r="AX1046" s="13" t="s">
        <v>84</v>
      </c>
      <c r="AY1046" s="253" t="s">
        <v>181</v>
      </c>
    </row>
    <row r="1047" s="14" customFormat="1">
      <c r="A1047" s="14"/>
      <c r="B1047" s="254"/>
      <c r="C1047" s="255"/>
      <c r="D1047" s="244" t="s">
        <v>189</v>
      </c>
      <c r="E1047" s="256" t="s">
        <v>1</v>
      </c>
      <c r="F1047" s="257" t="s">
        <v>1513</v>
      </c>
      <c r="G1047" s="255"/>
      <c r="H1047" s="256" t="s">
        <v>1</v>
      </c>
      <c r="I1047" s="258"/>
      <c r="J1047" s="255"/>
      <c r="K1047" s="255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3" t="s">
        <v>189</v>
      </c>
      <c r="AU1047" s="263" t="s">
        <v>86</v>
      </c>
      <c r="AV1047" s="14" t="s">
        <v>84</v>
      </c>
      <c r="AW1047" s="14" t="s">
        <v>33</v>
      </c>
      <c r="AX1047" s="14" t="s">
        <v>78</v>
      </c>
      <c r="AY1047" s="263" t="s">
        <v>181</v>
      </c>
    </row>
    <row r="1048" s="14" customFormat="1">
      <c r="A1048" s="14"/>
      <c r="B1048" s="254"/>
      <c r="C1048" s="255"/>
      <c r="D1048" s="244" t="s">
        <v>189</v>
      </c>
      <c r="E1048" s="256" t="s">
        <v>1</v>
      </c>
      <c r="F1048" s="257" t="s">
        <v>2513</v>
      </c>
      <c r="G1048" s="255"/>
      <c r="H1048" s="256" t="s">
        <v>1</v>
      </c>
      <c r="I1048" s="258"/>
      <c r="J1048" s="255"/>
      <c r="K1048" s="255"/>
      <c r="L1048" s="259"/>
      <c r="M1048" s="260"/>
      <c r="N1048" s="261"/>
      <c r="O1048" s="261"/>
      <c r="P1048" s="261"/>
      <c r="Q1048" s="261"/>
      <c r="R1048" s="261"/>
      <c r="S1048" s="261"/>
      <c r="T1048" s="26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3" t="s">
        <v>189</v>
      </c>
      <c r="AU1048" s="263" t="s">
        <v>86</v>
      </c>
      <c r="AV1048" s="14" t="s">
        <v>84</v>
      </c>
      <c r="AW1048" s="14" t="s">
        <v>33</v>
      </c>
      <c r="AX1048" s="14" t="s">
        <v>78</v>
      </c>
      <c r="AY1048" s="263" t="s">
        <v>181</v>
      </c>
    </row>
    <row r="1049" s="14" customFormat="1">
      <c r="A1049" s="14"/>
      <c r="B1049" s="254"/>
      <c r="C1049" s="255"/>
      <c r="D1049" s="244" t="s">
        <v>189</v>
      </c>
      <c r="E1049" s="256" t="s">
        <v>1</v>
      </c>
      <c r="F1049" s="257" t="s">
        <v>1515</v>
      </c>
      <c r="G1049" s="255"/>
      <c r="H1049" s="256" t="s">
        <v>1</v>
      </c>
      <c r="I1049" s="258"/>
      <c r="J1049" s="255"/>
      <c r="K1049" s="255"/>
      <c r="L1049" s="259"/>
      <c r="M1049" s="260"/>
      <c r="N1049" s="261"/>
      <c r="O1049" s="261"/>
      <c r="P1049" s="261"/>
      <c r="Q1049" s="261"/>
      <c r="R1049" s="261"/>
      <c r="S1049" s="261"/>
      <c r="T1049" s="26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3" t="s">
        <v>189</v>
      </c>
      <c r="AU1049" s="263" t="s">
        <v>86</v>
      </c>
      <c r="AV1049" s="14" t="s">
        <v>84</v>
      </c>
      <c r="AW1049" s="14" t="s">
        <v>33</v>
      </c>
      <c r="AX1049" s="14" t="s">
        <v>78</v>
      </c>
      <c r="AY1049" s="263" t="s">
        <v>181</v>
      </c>
    </row>
    <row r="1050" s="14" customFormat="1">
      <c r="A1050" s="14"/>
      <c r="B1050" s="254"/>
      <c r="C1050" s="255"/>
      <c r="D1050" s="244" t="s">
        <v>189</v>
      </c>
      <c r="E1050" s="256" t="s">
        <v>1</v>
      </c>
      <c r="F1050" s="257" t="s">
        <v>1516</v>
      </c>
      <c r="G1050" s="255"/>
      <c r="H1050" s="256" t="s">
        <v>1</v>
      </c>
      <c r="I1050" s="258"/>
      <c r="J1050" s="255"/>
      <c r="K1050" s="255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3" t="s">
        <v>189</v>
      </c>
      <c r="AU1050" s="263" t="s">
        <v>86</v>
      </c>
      <c r="AV1050" s="14" t="s">
        <v>84</v>
      </c>
      <c r="AW1050" s="14" t="s">
        <v>33</v>
      </c>
      <c r="AX1050" s="14" t="s">
        <v>78</v>
      </c>
      <c r="AY1050" s="263" t="s">
        <v>181</v>
      </c>
    </row>
    <row r="1051" s="14" customFormat="1">
      <c r="A1051" s="14"/>
      <c r="B1051" s="254"/>
      <c r="C1051" s="255"/>
      <c r="D1051" s="244" t="s">
        <v>189</v>
      </c>
      <c r="E1051" s="256" t="s">
        <v>1</v>
      </c>
      <c r="F1051" s="257" t="s">
        <v>1529</v>
      </c>
      <c r="G1051" s="255"/>
      <c r="H1051" s="256" t="s">
        <v>1</v>
      </c>
      <c r="I1051" s="258"/>
      <c r="J1051" s="255"/>
      <c r="K1051" s="255"/>
      <c r="L1051" s="259"/>
      <c r="M1051" s="260"/>
      <c r="N1051" s="261"/>
      <c r="O1051" s="261"/>
      <c r="P1051" s="261"/>
      <c r="Q1051" s="261"/>
      <c r="R1051" s="261"/>
      <c r="S1051" s="261"/>
      <c r="T1051" s="26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3" t="s">
        <v>189</v>
      </c>
      <c r="AU1051" s="263" t="s">
        <v>86</v>
      </c>
      <c r="AV1051" s="14" t="s">
        <v>84</v>
      </c>
      <c r="AW1051" s="14" t="s">
        <v>33</v>
      </c>
      <c r="AX1051" s="14" t="s">
        <v>78</v>
      </c>
      <c r="AY1051" s="263" t="s">
        <v>181</v>
      </c>
    </row>
    <row r="1052" s="2" customFormat="1" ht="16.5" customHeight="1">
      <c r="A1052" s="39"/>
      <c r="B1052" s="40"/>
      <c r="C1052" s="275" t="s">
        <v>1299</v>
      </c>
      <c r="D1052" s="275" t="s">
        <v>363</v>
      </c>
      <c r="E1052" s="276" t="s">
        <v>1546</v>
      </c>
      <c r="F1052" s="277" t="s">
        <v>1547</v>
      </c>
      <c r="G1052" s="278" t="s">
        <v>186</v>
      </c>
      <c r="H1052" s="279">
        <v>9.2599999999999998</v>
      </c>
      <c r="I1052" s="280"/>
      <c r="J1052" s="281">
        <f>ROUND(I1052*H1052,2)</f>
        <v>0</v>
      </c>
      <c r="K1052" s="282"/>
      <c r="L1052" s="283"/>
      <c r="M1052" s="284" t="s">
        <v>1</v>
      </c>
      <c r="N1052" s="285" t="s">
        <v>43</v>
      </c>
      <c r="O1052" s="92"/>
      <c r="P1052" s="238">
        <f>O1052*H1052</f>
        <v>0</v>
      </c>
      <c r="Q1052" s="238">
        <v>0.037960000000000001</v>
      </c>
      <c r="R1052" s="238">
        <f>Q1052*H1052</f>
        <v>0.35150959999999998</v>
      </c>
      <c r="S1052" s="238">
        <v>0</v>
      </c>
      <c r="T1052" s="239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40" t="s">
        <v>369</v>
      </c>
      <c r="AT1052" s="240" t="s">
        <v>363</v>
      </c>
      <c r="AU1052" s="240" t="s">
        <v>86</v>
      </c>
      <c r="AY1052" s="18" t="s">
        <v>181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8" t="s">
        <v>84</v>
      </c>
      <c r="BK1052" s="241">
        <f>ROUND(I1052*H1052,2)</f>
        <v>0</v>
      </c>
      <c r="BL1052" s="18" t="s">
        <v>278</v>
      </c>
      <c r="BM1052" s="240" t="s">
        <v>2514</v>
      </c>
    </row>
    <row r="1053" s="14" customFormat="1">
      <c r="A1053" s="14"/>
      <c r="B1053" s="254"/>
      <c r="C1053" s="255"/>
      <c r="D1053" s="244" t="s">
        <v>189</v>
      </c>
      <c r="E1053" s="256" t="s">
        <v>1</v>
      </c>
      <c r="F1053" s="257" t="s">
        <v>1536</v>
      </c>
      <c r="G1053" s="255"/>
      <c r="H1053" s="256" t="s">
        <v>1</v>
      </c>
      <c r="I1053" s="258"/>
      <c r="J1053" s="255"/>
      <c r="K1053" s="255"/>
      <c r="L1053" s="259"/>
      <c r="M1053" s="260"/>
      <c r="N1053" s="261"/>
      <c r="O1053" s="261"/>
      <c r="P1053" s="261"/>
      <c r="Q1053" s="261"/>
      <c r="R1053" s="261"/>
      <c r="S1053" s="261"/>
      <c r="T1053" s="26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3" t="s">
        <v>189</v>
      </c>
      <c r="AU1053" s="263" t="s">
        <v>86</v>
      </c>
      <c r="AV1053" s="14" t="s">
        <v>84</v>
      </c>
      <c r="AW1053" s="14" t="s">
        <v>33</v>
      </c>
      <c r="AX1053" s="14" t="s">
        <v>78</v>
      </c>
      <c r="AY1053" s="263" t="s">
        <v>181</v>
      </c>
    </row>
    <row r="1054" s="13" customFormat="1">
      <c r="A1054" s="13"/>
      <c r="B1054" s="242"/>
      <c r="C1054" s="243"/>
      <c r="D1054" s="244" t="s">
        <v>189</v>
      </c>
      <c r="E1054" s="245" t="s">
        <v>1</v>
      </c>
      <c r="F1054" s="246" t="s">
        <v>2508</v>
      </c>
      <c r="G1054" s="243"/>
      <c r="H1054" s="247">
        <v>9.2599999999999998</v>
      </c>
      <c r="I1054" s="248"/>
      <c r="J1054" s="243"/>
      <c r="K1054" s="243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3" t="s">
        <v>189</v>
      </c>
      <c r="AU1054" s="253" t="s">
        <v>86</v>
      </c>
      <c r="AV1054" s="13" t="s">
        <v>86</v>
      </c>
      <c r="AW1054" s="13" t="s">
        <v>33</v>
      </c>
      <c r="AX1054" s="13" t="s">
        <v>84</v>
      </c>
      <c r="AY1054" s="253" t="s">
        <v>181</v>
      </c>
    </row>
    <row r="1055" s="14" customFormat="1">
      <c r="A1055" s="14"/>
      <c r="B1055" s="254"/>
      <c r="C1055" s="255"/>
      <c r="D1055" s="244" t="s">
        <v>189</v>
      </c>
      <c r="E1055" s="256" t="s">
        <v>1</v>
      </c>
      <c r="F1055" s="257" t="s">
        <v>1513</v>
      </c>
      <c r="G1055" s="255"/>
      <c r="H1055" s="256" t="s">
        <v>1</v>
      </c>
      <c r="I1055" s="258"/>
      <c r="J1055" s="255"/>
      <c r="K1055" s="255"/>
      <c r="L1055" s="259"/>
      <c r="M1055" s="260"/>
      <c r="N1055" s="261"/>
      <c r="O1055" s="261"/>
      <c r="P1055" s="261"/>
      <c r="Q1055" s="261"/>
      <c r="R1055" s="261"/>
      <c r="S1055" s="261"/>
      <c r="T1055" s="26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3" t="s">
        <v>189</v>
      </c>
      <c r="AU1055" s="263" t="s">
        <v>86</v>
      </c>
      <c r="AV1055" s="14" t="s">
        <v>84</v>
      </c>
      <c r="AW1055" s="14" t="s">
        <v>33</v>
      </c>
      <c r="AX1055" s="14" t="s">
        <v>78</v>
      </c>
      <c r="AY1055" s="263" t="s">
        <v>181</v>
      </c>
    </row>
    <row r="1056" s="14" customFormat="1">
      <c r="A1056" s="14"/>
      <c r="B1056" s="254"/>
      <c r="C1056" s="255"/>
      <c r="D1056" s="244" t="s">
        <v>189</v>
      </c>
      <c r="E1056" s="256" t="s">
        <v>1</v>
      </c>
      <c r="F1056" s="257" t="s">
        <v>2515</v>
      </c>
      <c r="G1056" s="255"/>
      <c r="H1056" s="256" t="s">
        <v>1</v>
      </c>
      <c r="I1056" s="258"/>
      <c r="J1056" s="255"/>
      <c r="K1056" s="255"/>
      <c r="L1056" s="259"/>
      <c r="M1056" s="260"/>
      <c r="N1056" s="261"/>
      <c r="O1056" s="261"/>
      <c r="P1056" s="261"/>
      <c r="Q1056" s="261"/>
      <c r="R1056" s="261"/>
      <c r="S1056" s="261"/>
      <c r="T1056" s="26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3" t="s">
        <v>189</v>
      </c>
      <c r="AU1056" s="263" t="s">
        <v>86</v>
      </c>
      <c r="AV1056" s="14" t="s">
        <v>84</v>
      </c>
      <c r="AW1056" s="14" t="s">
        <v>33</v>
      </c>
      <c r="AX1056" s="14" t="s">
        <v>78</v>
      </c>
      <c r="AY1056" s="263" t="s">
        <v>181</v>
      </c>
    </row>
    <row r="1057" s="14" customFormat="1">
      <c r="A1057" s="14"/>
      <c r="B1057" s="254"/>
      <c r="C1057" s="255"/>
      <c r="D1057" s="244" t="s">
        <v>189</v>
      </c>
      <c r="E1057" s="256" t="s">
        <v>1</v>
      </c>
      <c r="F1057" s="257" t="s">
        <v>1515</v>
      </c>
      <c r="G1057" s="255"/>
      <c r="H1057" s="256" t="s">
        <v>1</v>
      </c>
      <c r="I1057" s="258"/>
      <c r="J1057" s="255"/>
      <c r="K1057" s="255"/>
      <c r="L1057" s="259"/>
      <c r="M1057" s="260"/>
      <c r="N1057" s="261"/>
      <c r="O1057" s="261"/>
      <c r="P1057" s="261"/>
      <c r="Q1057" s="261"/>
      <c r="R1057" s="261"/>
      <c r="S1057" s="261"/>
      <c r="T1057" s="26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3" t="s">
        <v>189</v>
      </c>
      <c r="AU1057" s="263" t="s">
        <v>86</v>
      </c>
      <c r="AV1057" s="14" t="s">
        <v>84</v>
      </c>
      <c r="AW1057" s="14" t="s">
        <v>33</v>
      </c>
      <c r="AX1057" s="14" t="s">
        <v>78</v>
      </c>
      <c r="AY1057" s="263" t="s">
        <v>181</v>
      </c>
    </row>
    <row r="1058" s="14" customFormat="1">
      <c r="A1058" s="14"/>
      <c r="B1058" s="254"/>
      <c r="C1058" s="255"/>
      <c r="D1058" s="244" t="s">
        <v>189</v>
      </c>
      <c r="E1058" s="256" t="s">
        <v>1</v>
      </c>
      <c r="F1058" s="257" t="s">
        <v>1516</v>
      </c>
      <c r="G1058" s="255"/>
      <c r="H1058" s="256" t="s">
        <v>1</v>
      </c>
      <c r="I1058" s="258"/>
      <c r="J1058" s="255"/>
      <c r="K1058" s="255"/>
      <c r="L1058" s="259"/>
      <c r="M1058" s="260"/>
      <c r="N1058" s="261"/>
      <c r="O1058" s="261"/>
      <c r="P1058" s="261"/>
      <c r="Q1058" s="261"/>
      <c r="R1058" s="261"/>
      <c r="S1058" s="261"/>
      <c r="T1058" s="26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3" t="s">
        <v>189</v>
      </c>
      <c r="AU1058" s="263" t="s">
        <v>86</v>
      </c>
      <c r="AV1058" s="14" t="s">
        <v>84</v>
      </c>
      <c r="AW1058" s="14" t="s">
        <v>33</v>
      </c>
      <c r="AX1058" s="14" t="s">
        <v>78</v>
      </c>
      <c r="AY1058" s="263" t="s">
        <v>181</v>
      </c>
    </row>
    <row r="1059" s="14" customFormat="1">
      <c r="A1059" s="14"/>
      <c r="B1059" s="254"/>
      <c r="C1059" s="255"/>
      <c r="D1059" s="244" t="s">
        <v>189</v>
      </c>
      <c r="E1059" s="256" t="s">
        <v>1</v>
      </c>
      <c r="F1059" s="257" t="s">
        <v>1529</v>
      </c>
      <c r="G1059" s="255"/>
      <c r="H1059" s="256" t="s">
        <v>1</v>
      </c>
      <c r="I1059" s="258"/>
      <c r="J1059" s="255"/>
      <c r="K1059" s="255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3" t="s">
        <v>189</v>
      </c>
      <c r="AU1059" s="263" t="s">
        <v>86</v>
      </c>
      <c r="AV1059" s="14" t="s">
        <v>84</v>
      </c>
      <c r="AW1059" s="14" t="s">
        <v>33</v>
      </c>
      <c r="AX1059" s="14" t="s">
        <v>78</v>
      </c>
      <c r="AY1059" s="263" t="s">
        <v>181</v>
      </c>
    </row>
    <row r="1060" s="2" customFormat="1" ht="16.5" customHeight="1">
      <c r="A1060" s="39"/>
      <c r="B1060" s="40"/>
      <c r="C1060" s="275" t="s">
        <v>1304</v>
      </c>
      <c r="D1060" s="275" t="s">
        <v>363</v>
      </c>
      <c r="E1060" s="276" t="s">
        <v>2516</v>
      </c>
      <c r="F1060" s="277" t="s">
        <v>2517</v>
      </c>
      <c r="G1060" s="278" t="s">
        <v>186</v>
      </c>
      <c r="H1060" s="279">
        <v>4.6299999999999999</v>
      </c>
      <c r="I1060" s="280"/>
      <c r="J1060" s="281">
        <f>ROUND(I1060*H1060,2)</f>
        <v>0</v>
      </c>
      <c r="K1060" s="282"/>
      <c r="L1060" s="283"/>
      <c r="M1060" s="284" t="s">
        <v>1</v>
      </c>
      <c r="N1060" s="285" t="s">
        <v>43</v>
      </c>
      <c r="O1060" s="92"/>
      <c r="P1060" s="238">
        <f>O1060*H1060</f>
        <v>0</v>
      </c>
      <c r="Q1060" s="238">
        <v>0.037960000000000001</v>
      </c>
      <c r="R1060" s="238">
        <f>Q1060*H1060</f>
        <v>0.17575479999999999</v>
      </c>
      <c r="S1060" s="238">
        <v>0</v>
      </c>
      <c r="T1060" s="239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40" t="s">
        <v>369</v>
      </c>
      <c r="AT1060" s="240" t="s">
        <v>363</v>
      </c>
      <c r="AU1060" s="240" t="s">
        <v>86</v>
      </c>
      <c r="AY1060" s="18" t="s">
        <v>181</v>
      </c>
      <c r="BE1060" s="241">
        <f>IF(N1060="základní",J1060,0)</f>
        <v>0</v>
      </c>
      <c r="BF1060" s="241">
        <f>IF(N1060="snížená",J1060,0)</f>
        <v>0</v>
      </c>
      <c r="BG1060" s="241">
        <f>IF(N1060="zákl. přenesená",J1060,0)</f>
        <v>0</v>
      </c>
      <c r="BH1060" s="241">
        <f>IF(N1060="sníž. přenesená",J1060,0)</f>
        <v>0</v>
      </c>
      <c r="BI1060" s="241">
        <f>IF(N1060="nulová",J1060,0)</f>
        <v>0</v>
      </c>
      <c r="BJ1060" s="18" t="s">
        <v>84</v>
      </c>
      <c r="BK1060" s="241">
        <f>ROUND(I1060*H1060,2)</f>
        <v>0</v>
      </c>
      <c r="BL1060" s="18" t="s">
        <v>278</v>
      </c>
      <c r="BM1060" s="240" t="s">
        <v>2518</v>
      </c>
    </row>
    <row r="1061" s="14" customFormat="1">
      <c r="A1061" s="14"/>
      <c r="B1061" s="254"/>
      <c r="C1061" s="255"/>
      <c r="D1061" s="244" t="s">
        <v>189</v>
      </c>
      <c r="E1061" s="256" t="s">
        <v>1</v>
      </c>
      <c r="F1061" s="257" t="s">
        <v>1538</v>
      </c>
      <c r="G1061" s="255"/>
      <c r="H1061" s="256" t="s">
        <v>1</v>
      </c>
      <c r="I1061" s="258"/>
      <c r="J1061" s="255"/>
      <c r="K1061" s="255"/>
      <c r="L1061" s="259"/>
      <c r="M1061" s="260"/>
      <c r="N1061" s="261"/>
      <c r="O1061" s="261"/>
      <c r="P1061" s="261"/>
      <c r="Q1061" s="261"/>
      <c r="R1061" s="261"/>
      <c r="S1061" s="261"/>
      <c r="T1061" s="26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3" t="s">
        <v>189</v>
      </c>
      <c r="AU1061" s="263" t="s">
        <v>86</v>
      </c>
      <c r="AV1061" s="14" t="s">
        <v>84</v>
      </c>
      <c r="AW1061" s="14" t="s">
        <v>33</v>
      </c>
      <c r="AX1061" s="14" t="s">
        <v>78</v>
      </c>
      <c r="AY1061" s="263" t="s">
        <v>181</v>
      </c>
    </row>
    <row r="1062" s="13" customFormat="1">
      <c r="A1062" s="13"/>
      <c r="B1062" s="242"/>
      <c r="C1062" s="243"/>
      <c r="D1062" s="244" t="s">
        <v>189</v>
      </c>
      <c r="E1062" s="245" t="s">
        <v>1</v>
      </c>
      <c r="F1062" s="246" t="s">
        <v>2509</v>
      </c>
      <c r="G1062" s="243"/>
      <c r="H1062" s="247">
        <v>4.6299999999999999</v>
      </c>
      <c r="I1062" s="248"/>
      <c r="J1062" s="243"/>
      <c r="K1062" s="243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3" t="s">
        <v>189</v>
      </c>
      <c r="AU1062" s="253" t="s">
        <v>86</v>
      </c>
      <c r="AV1062" s="13" t="s">
        <v>86</v>
      </c>
      <c r="AW1062" s="13" t="s">
        <v>33</v>
      </c>
      <c r="AX1062" s="13" t="s">
        <v>84</v>
      </c>
      <c r="AY1062" s="253" t="s">
        <v>181</v>
      </c>
    </row>
    <row r="1063" s="14" customFormat="1">
      <c r="A1063" s="14"/>
      <c r="B1063" s="254"/>
      <c r="C1063" s="255"/>
      <c r="D1063" s="244" t="s">
        <v>189</v>
      </c>
      <c r="E1063" s="256" t="s">
        <v>1</v>
      </c>
      <c r="F1063" s="257" t="s">
        <v>1513</v>
      </c>
      <c r="G1063" s="255"/>
      <c r="H1063" s="256" t="s">
        <v>1</v>
      </c>
      <c r="I1063" s="258"/>
      <c r="J1063" s="255"/>
      <c r="K1063" s="255"/>
      <c r="L1063" s="259"/>
      <c r="M1063" s="260"/>
      <c r="N1063" s="261"/>
      <c r="O1063" s="261"/>
      <c r="P1063" s="261"/>
      <c r="Q1063" s="261"/>
      <c r="R1063" s="261"/>
      <c r="S1063" s="261"/>
      <c r="T1063" s="26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3" t="s">
        <v>189</v>
      </c>
      <c r="AU1063" s="263" t="s">
        <v>86</v>
      </c>
      <c r="AV1063" s="14" t="s">
        <v>84</v>
      </c>
      <c r="AW1063" s="14" t="s">
        <v>33</v>
      </c>
      <c r="AX1063" s="14" t="s">
        <v>78</v>
      </c>
      <c r="AY1063" s="263" t="s">
        <v>181</v>
      </c>
    </row>
    <row r="1064" s="14" customFormat="1">
      <c r="A1064" s="14"/>
      <c r="B1064" s="254"/>
      <c r="C1064" s="255"/>
      <c r="D1064" s="244" t="s">
        <v>189</v>
      </c>
      <c r="E1064" s="256" t="s">
        <v>1</v>
      </c>
      <c r="F1064" s="257" t="s">
        <v>1549</v>
      </c>
      <c r="G1064" s="255"/>
      <c r="H1064" s="256" t="s">
        <v>1</v>
      </c>
      <c r="I1064" s="258"/>
      <c r="J1064" s="255"/>
      <c r="K1064" s="255"/>
      <c r="L1064" s="259"/>
      <c r="M1064" s="260"/>
      <c r="N1064" s="261"/>
      <c r="O1064" s="261"/>
      <c r="P1064" s="261"/>
      <c r="Q1064" s="261"/>
      <c r="R1064" s="261"/>
      <c r="S1064" s="261"/>
      <c r="T1064" s="26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3" t="s">
        <v>189</v>
      </c>
      <c r="AU1064" s="263" t="s">
        <v>86</v>
      </c>
      <c r="AV1064" s="14" t="s">
        <v>84</v>
      </c>
      <c r="AW1064" s="14" t="s">
        <v>33</v>
      </c>
      <c r="AX1064" s="14" t="s">
        <v>78</v>
      </c>
      <c r="AY1064" s="263" t="s">
        <v>181</v>
      </c>
    </row>
    <row r="1065" s="14" customFormat="1">
      <c r="A1065" s="14"/>
      <c r="B1065" s="254"/>
      <c r="C1065" s="255"/>
      <c r="D1065" s="244" t="s">
        <v>189</v>
      </c>
      <c r="E1065" s="256" t="s">
        <v>1</v>
      </c>
      <c r="F1065" s="257" t="s">
        <v>1515</v>
      </c>
      <c r="G1065" s="255"/>
      <c r="H1065" s="256" t="s">
        <v>1</v>
      </c>
      <c r="I1065" s="258"/>
      <c r="J1065" s="255"/>
      <c r="K1065" s="255"/>
      <c r="L1065" s="259"/>
      <c r="M1065" s="260"/>
      <c r="N1065" s="261"/>
      <c r="O1065" s="261"/>
      <c r="P1065" s="261"/>
      <c r="Q1065" s="261"/>
      <c r="R1065" s="261"/>
      <c r="S1065" s="261"/>
      <c r="T1065" s="26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3" t="s">
        <v>189</v>
      </c>
      <c r="AU1065" s="263" t="s">
        <v>86</v>
      </c>
      <c r="AV1065" s="14" t="s">
        <v>84</v>
      </c>
      <c r="AW1065" s="14" t="s">
        <v>33</v>
      </c>
      <c r="AX1065" s="14" t="s">
        <v>78</v>
      </c>
      <c r="AY1065" s="263" t="s">
        <v>181</v>
      </c>
    </row>
    <row r="1066" s="14" customFormat="1">
      <c r="A1066" s="14"/>
      <c r="B1066" s="254"/>
      <c r="C1066" s="255"/>
      <c r="D1066" s="244" t="s">
        <v>189</v>
      </c>
      <c r="E1066" s="256" t="s">
        <v>1</v>
      </c>
      <c r="F1066" s="257" t="s">
        <v>1516</v>
      </c>
      <c r="G1066" s="255"/>
      <c r="H1066" s="256" t="s">
        <v>1</v>
      </c>
      <c r="I1066" s="258"/>
      <c r="J1066" s="255"/>
      <c r="K1066" s="255"/>
      <c r="L1066" s="259"/>
      <c r="M1066" s="260"/>
      <c r="N1066" s="261"/>
      <c r="O1066" s="261"/>
      <c r="P1066" s="261"/>
      <c r="Q1066" s="261"/>
      <c r="R1066" s="261"/>
      <c r="S1066" s="261"/>
      <c r="T1066" s="26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3" t="s">
        <v>189</v>
      </c>
      <c r="AU1066" s="263" t="s">
        <v>86</v>
      </c>
      <c r="AV1066" s="14" t="s">
        <v>84</v>
      </c>
      <c r="AW1066" s="14" t="s">
        <v>33</v>
      </c>
      <c r="AX1066" s="14" t="s">
        <v>78</v>
      </c>
      <c r="AY1066" s="263" t="s">
        <v>181</v>
      </c>
    </row>
    <row r="1067" s="14" customFormat="1">
      <c r="A1067" s="14"/>
      <c r="B1067" s="254"/>
      <c r="C1067" s="255"/>
      <c r="D1067" s="244" t="s">
        <v>189</v>
      </c>
      <c r="E1067" s="256" t="s">
        <v>1</v>
      </c>
      <c r="F1067" s="257" t="s">
        <v>1529</v>
      </c>
      <c r="G1067" s="255"/>
      <c r="H1067" s="256" t="s">
        <v>1</v>
      </c>
      <c r="I1067" s="258"/>
      <c r="J1067" s="255"/>
      <c r="K1067" s="255"/>
      <c r="L1067" s="259"/>
      <c r="M1067" s="260"/>
      <c r="N1067" s="261"/>
      <c r="O1067" s="261"/>
      <c r="P1067" s="261"/>
      <c r="Q1067" s="261"/>
      <c r="R1067" s="261"/>
      <c r="S1067" s="261"/>
      <c r="T1067" s="26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3" t="s">
        <v>189</v>
      </c>
      <c r="AU1067" s="263" t="s">
        <v>86</v>
      </c>
      <c r="AV1067" s="14" t="s">
        <v>84</v>
      </c>
      <c r="AW1067" s="14" t="s">
        <v>33</v>
      </c>
      <c r="AX1067" s="14" t="s">
        <v>78</v>
      </c>
      <c r="AY1067" s="263" t="s">
        <v>181</v>
      </c>
    </row>
    <row r="1068" s="2" customFormat="1" ht="16.5" customHeight="1">
      <c r="A1068" s="39"/>
      <c r="B1068" s="40"/>
      <c r="C1068" s="275" t="s">
        <v>1309</v>
      </c>
      <c r="D1068" s="275" t="s">
        <v>363</v>
      </c>
      <c r="E1068" s="276" t="s">
        <v>2519</v>
      </c>
      <c r="F1068" s="277" t="s">
        <v>2520</v>
      </c>
      <c r="G1068" s="278" t="s">
        <v>186</v>
      </c>
      <c r="H1068" s="279">
        <v>9.8390000000000004</v>
      </c>
      <c r="I1068" s="280"/>
      <c r="J1068" s="281">
        <f>ROUND(I1068*H1068,2)</f>
        <v>0</v>
      </c>
      <c r="K1068" s="282"/>
      <c r="L1068" s="283"/>
      <c r="M1068" s="284" t="s">
        <v>1</v>
      </c>
      <c r="N1068" s="285" t="s">
        <v>43</v>
      </c>
      <c r="O1068" s="92"/>
      <c r="P1068" s="238">
        <f>O1068*H1068</f>
        <v>0</v>
      </c>
      <c r="Q1068" s="238">
        <v>0.037960000000000001</v>
      </c>
      <c r="R1068" s="238">
        <f>Q1068*H1068</f>
        <v>0.37348844000000003</v>
      </c>
      <c r="S1068" s="238">
        <v>0</v>
      </c>
      <c r="T1068" s="239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40" t="s">
        <v>369</v>
      </c>
      <c r="AT1068" s="240" t="s">
        <v>363</v>
      </c>
      <c r="AU1068" s="240" t="s">
        <v>86</v>
      </c>
      <c r="AY1068" s="18" t="s">
        <v>181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8" t="s">
        <v>84</v>
      </c>
      <c r="BK1068" s="241">
        <f>ROUND(I1068*H1068,2)</f>
        <v>0</v>
      </c>
      <c r="BL1068" s="18" t="s">
        <v>278</v>
      </c>
      <c r="BM1068" s="240" t="s">
        <v>2521</v>
      </c>
    </row>
    <row r="1069" s="14" customFormat="1">
      <c r="A1069" s="14"/>
      <c r="B1069" s="254"/>
      <c r="C1069" s="255"/>
      <c r="D1069" s="244" t="s">
        <v>189</v>
      </c>
      <c r="E1069" s="256" t="s">
        <v>1</v>
      </c>
      <c r="F1069" s="257" t="s">
        <v>1558</v>
      </c>
      <c r="G1069" s="255"/>
      <c r="H1069" s="256" t="s">
        <v>1</v>
      </c>
      <c r="I1069" s="258"/>
      <c r="J1069" s="255"/>
      <c r="K1069" s="255"/>
      <c r="L1069" s="259"/>
      <c r="M1069" s="260"/>
      <c r="N1069" s="261"/>
      <c r="O1069" s="261"/>
      <c r="P1069" s="261"/>
      <c r="Q1069" s="261"/>
      <c r="R1069" s="261"/>
      <c r="S1069" s="261"/>
      <c r="T1069" s="26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3" t="s">
        <v>189</v>
      </c>
      <c r="AU1069" s="263" t="s">
        <v>86</v>
      </c>
      <c r="AV1069" s="14" t="s">
        <v>84</v>
      </c>
      <c r="AW1069" s="14" t="s">
        <v>33</v>
      </c>
      <c r="AX1069" s="14" t="s">
        <v>78</v>
      </c>
      <c r="AY1069" s="263" t="s">
        <v>181</v>
      </c>
    </row>
    <row r="1070" s="13" customFormat="1">
      <c r="A1070" s="13"/>
      <c r="B1070" s="242"/>
      <c r="C1070" s="243"/>
      <c r="D1070" s="244" t="s">
        <v>189</v>
      </c>
      <c r="E1070" s="245" t="s">
        <v>1</v>
      </c>
      <c r="F1070" s="246" t="s">
        <v>2510</v>
      </c>
      <c r="G1070" s="243"/>
      <c r="H1070" s="247">
        <v>9.8390000000000004</v>
      </c>
      <c r="I1070" s="248"/>
      <c r="J1070" s="243"/>
      <c r="K1070" s="243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3" t="s">
        <v>189</v>
      </c>
      <c r="AU1070" s="253" t="s">
        <v>86</v>
      </c>
      <c r="AV1070" s="13" t="s">
        <v>86</v>
      </c>
      <c r="AW1070" s="13" t="s">
        <v>33</v>
      </c>
      <c r="AX1070" s="13" t="s">
        <v>84</v>
      </c>
      <c r="AY1070" s="253" t="s">
        <v>181</v>
      </c>
    </row>
    <row r="1071" s="14" customFormat="1">
      <c r="A1071" s="14"/>
      <c r="B1071" s="254"/>
      <c r="C1071" s="255"/>
      <c r="D1071" s="244" t="s">
        <v>189</v>
      </c>
      <c r="E1071" s="256" t="s">
        <v>1</v>
      </c>
      <c r="F1071" s="257" t="s">
        <v>1513</v>
      </c>
      <c r="G1071" s="255"/>
      <c r="H1071" s="256" t="s">
        <v>1</v>
      </c>
      <c r="I1071" s="258"/>
      <c r="J1071" s="255"/>
      <c r="K1071" s="255"/>
      <c r="L1071" s="259"/>
      <c r="M1071" s="260"/>
      <c r="N1071" s="261"/>
      <c r="O1071" s="261"/>
      <c r="P1071" s="261"/>
      <c r="Q1071" s="261"/>
      <c r="R1071" s="261"/>
      <c r="S1071" s="261"/>
      <c r="T1071" s="26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3" t="s">
        <v>189</v>
      </c>
      <c r="AU1071" s="263" t="s">
        <v>86</v>
      </c>
      <c r="AV1071" s="14" t="s">
        <v>84</v>
      </c>
      <c r="AW1071" s="14" t="s">
        <v>33</v>
      </c>
      <c r="AX1071" s="14" t="s">
        <v>78</v>
      </c>
      <c r="AY1071" s="263" t="s">
        <v>181</v>
      </c>
    </row>
    <row r="1072" s="14" customFormat="1">
      <c r="A1072" s="14"/>
      <c r="B1072" s="254"/>
      <c r="C1072" s="255"/>
      <c r="D1072" s="244" t="s">
        <v>189</v>
      </c>
      <c r="E1072" s="256" t="s">
        <v>1</v>
      </c>
      <c r="F1072" s="257" t="s">
        <v>2522</v>
      </c>
      <c r="G1072" s="255"/>
      <c r="H1072" s="256" t="s">
        <v>1</v>
      </c>
      <c r="I1072" s="258"/>
      <c r="J1072" s="255"/>
      <c r="K1072" s="255"/>
      <c r="L1072" s="259"/>
      <c r="M1072" s="260"/>
      <c r="N1072" s="261"/>
      <c r="O1072" s="261"/>
      <c r="P1072" s="261"/>
      <c r="Q1072" s="261"/>
      <c r="R1072" s="261"/>
      <c r="S1072" s="261"/>
      <c r="T1072" s="26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3" t="s">
        <v>189</v>
      </c>
      <c r="AU1072" s="263" t="s">
        <v>86</v>
      </c>
      <c r="AV1072" s="14" t="s">
        <v>84</v>
      </c>
      <c r="AW1072" s="14" t="s">
        <v>33</v>
      </c>
      <c r="AX1072" s="14" t="s">
        <v>78</v>
      </c>
      <c r="AY1072" s="263" t="s">
        <v>181</v>
      </c>
    </row>
    <row r="1073" s="14" customFormat="1">
      <c r="A1073" s="14"/>
      <c r="B1073" s="254"/>
      <c r="C1073" s="255"/>
      <c r="D1073" s="244" t="s">
        <v>189</v>
      </c>
      <c r="E1073" s="256" t="s">
        <v>1</v>
      </c>
      <c r="F1073" s="257" t="s">
        <v>1515</v>
      </c>
      <c r="G1073" s="255"/>
      <c r="H1073" s="256" t="s">
        <v>1</v>
      </c>
      <c r="I1073" s="258"/>
      <c r="J1073" s="255"/>
      <c r="K1073" s="255"/>
      <c r="L1073" s="259"/>
      <c r="M1073" s="260"/>
      <c r="N1073" s="261"/>
      <c r="O1073" s="261"/>
      <c r="P1073" s="261"/>
      <c r="Q1073" s="261"/>
      <c r="R1073" s="261"/>
      <c r="S1073" s="261"/>
      <c r="T1073" s="26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3" t="s">
        <v>189</v>
      </c>
      <c r="AU1073" s="263" t="s">
        <v>86</v>
      </c>
      <c r="AV1073" s="14" t="s">
        <v>84</v>
      </c>
      <c r="AW1073" s="14" t="s">
        <v>33</v>
      </c>
      <c r="AX1073" s="14" t="s">
        <v>78</v>
      </c>
      <c r="AY1073" s="263" t="s">
        <v>181</v>
      </c>
    </row>
    <row r="1074" s="14" customFormat="1">
      <c r="A1074" s="14"/>
      <c r="B1074" s="254"/>
      <c r="C1074" s="255"/>
      <c r="D1074" s="244" t="s">
        <v>189</v>
      </c>
      <c r="E1074" s="256" t="s">
        <v>1</v>
      </c>
      <c r="F1074" s="257" t="s">
        <v>1516</v>
      </c>
      <c r="G1074" s="255"/>
      <c r="H1074" s="256" t="s">
        <v>1</v>
      </c>
      <c r="I1074" s="258"/>
      <c r="J1074" s="255"/>
      <c r="K1074" s="255"/>
      <c r="L1074" s="259"/>
      <c r="M1074" s="260"/>
      <c r="N1074" s="261"/>
      <c r="O1074" s="261"/>
      <c r="P1074" s="261"/>
      <c r="Q1074" s="261"/>
      <c r="R1074" s="261"/>
      <c r="S1074" s="261"/>
      <c r="T1074" s="26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3" t="s">
        <v>189</v>
      </c>
      <c r="AU1074" s="263" t="s">
        <v>86</v>
      </c>
      <c r="AV1074" s="14" t="s">
        <v>84</v>
      </c>
      <c r="AW1074" s="14" t="s">
        <v>33</v>
      </c>
      <c r="AX1074" s="14" t="s">
        <v>78</v>
      </c>
      <c r="AY1074" s="263" t="s">
        <v>181</v>
      </c>
    </row>
    <row r="1075" s="14" customFormat="1">
      <c r="A1075" s="14"/>
      <c r="B1075" s="254"/>
      <c r="C1075" s="255"/>
      <c r="D1075" s="244" t="s">
        <v>189</v>
      </c>
      <c r="E1075" s="256" t="s">
        <v>1</v>
      </c>
      <c r="F1075" s="257" t="s">
        <v>1529</v>
      </c>
      <c r="G1075" s="255"/>
      <c r="H1075" s="256" t="s">
        <v>1</v>
      </c>
      <c r="I1075" s="258"/>
      <c r="J1075" s="255"/>
      <c r="K1075" s="255"/>
      <c r="L1075" s="259"/>
      <c r="M1075" s="260"/>
      <c r="N1075" s="261"/>
      <c r="O1075" s="261"/>
      <c r="P1075" s="261"/>
      <c r="Q1075" s="261"/>
      <c r="R1075" s="261"/>
      <c r="S1075" s="261"/>
      <c r="T1075" s="26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3" t="s">
        <v>189</v>
      </c>
      <c r="AU1075" s="263" t="s">
        <v>86</v>
      </c>
      <c r="AV1075" s="14" t="s">
        <v>84</v>
      </c>
      <c r="AW1075" s="14" t="s">
        <v>33</v>
      </c>
      <c r="AX1075" s="14" t="s">
        <v>78</v>
      </c>
      <c r="AY1075" s="263" t="s">
        <v>181</v>
      </c>
    </row>
    <row r="1076" s="2" customFormat="1" ht="24.15" customHeight="1">
      <c r="A1076" s="39"/>
      <c r="B1076" s="40"/>
      <c r="C1076" s="228" t="s">
        <v>1313</v>
      </c>
      <c r="D1076" s="228" t="s">
        <v>183</v>
      </c>
      <c r="E1076" s="229" t="s">
        <v>2523</v>
      </c>
      <c r="F1076" s="230" t="s">
        <v>2524</v>
      </c>
      <c r="G1076" s="231" t="s">
        <v>186</v>
      </c>
      <c r="H1076" s="232">
        <v>4.3410000000000002</v>
      </c>
      <c r="I1076" s="233"/>
      <c r="J1076" s="234">
        <f>ROUND(I1076*H1076,2)</f>
        <v>0</v>
      </c>
      <c r="K1076" s="235"/>
      <c r="L1076" s="45"/>
      <c r="M1076" s="236" t="s">
        <v>1</v>
      </c>
      <c r="N1076" s="237" t="s">
        <v>43</v>
      </c>
      <c r="O1076" s="92"/>
      <c r="P1076" s="238">
        <f>O1076*H1076</f>
        <v>0</v>
      </c>
      <c r="Q1076" s="238">
        <v>0.00025000000000000001</v>
      </c>
      <c r="R1076" s="238">
        <f>Q1076*H1076</f>
        <v>0.0010852500000000001</v>
      </c>
      <c r="S1076" s="238">
        <v>0</v>
      </c>
      <c r="T1076" s="239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0" t="s">
        <v>278</v>
      </c>
      <c r="AT1076" s="240" t="s">
        <v>183</v>
      </c>
      <c r="AU1076" s="240" t="s">
        <v>86</v>
      </c>
      <c r="AY1076" s="18" t="s">
        <v>181</v>
      </c>
      <c r="BE1076" s="241">
        <f>IF(N1076="základní",J1076,0)</f>
        <v>0</v>
      </c>
      <c r="BF1076" s="241">
        <f>IF(N1076="snížená",J1076,0)</f>
        <v>0</v>
      </c>
      <c r="BG1076" s="241">
        <f>IF(N1076="zákl. přenesená",J1076,0)</f>
        <v>0</v>
      </c>
      <c r="BH1076" s="241">
        <f>IF(N1076="sníž. přenesená",J1076,0)</f>
        <v>0</v>
      </c>
      <c r="BI1076" s="241">
        <f>IF(N1076="nulová",J1076,0)</f>
        <v>0</v>
      </c>
      <c r="BJ1076" s="18" t="s">
        <v>84</v>
      </c>
      <c r="BK1076" s="241">
        <f>ROUND(I1076*H1076,2)</f>
        <v>0</v>
      </c>
      <c r="BL1076" s="18" t="s">
        <v>278</v>
      </c>
      <c r="BM1076" s="240" t="s">
        <v>2525</v>
      </c>
    </row>
    <row r="1077" s="14" customFormat="1">
      <c r="A1077" s="14"/>
      <c r="B1077" s="254"/>
      <c r="C1077" s="255"/>
      <c r="D1077" s="244" t="s">
        <v>189</v>
      </c>
      <c r="E1077" s="256" t="s">
        <v>1</v>
      </c>
      <c r="F1077" s="257" t="s">
        <v>1507</v>
      </c>
      <c r="G1077" s="255"/>
      <c r="H1077" s="256" t="s">
        <v>1</v>
      </c>
      <c r="I1077" s="258"/>
      <c r="J1077" s="255"/>
      <c r="K1077" s="255"/>
      <c r="L1077" s="259"/>
      <c r="M1077" s="260"/>
      <c r="N1077" s="261"/>
      <c r="O1077" s="261"/>
      <c r="P1077" s="261"/>
      <c r="Q1077" s="261"/>
      <c r="R1077" s="261"/>
      <c r="S1077" s="261"/>
      <c r="T1077" s="26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3" t="s">
        <v>189</v>
      </c>
      <c r="AU1077" s="263" t="s">
        <v>86</v>
      </c>
      <c r="AV1077" s="14" t="s">
        <v>84</v>
      </c>
      <c r="AW1077" s="14" t="s">
        <v>33</v>
      </c>
      <c r="AX1077" s="14" t="s">
        <v>78</v>
      </c>
      <c r="AY1077" s="263" t="s">
        <v>181</v>
      </c>
    </row>
    <row r="1078" s="13" customFormat="1">
      <c r="A1078" s="13"/>
      <c r="B1078" s="242"/>
      <c r="C1078" s="243"/>
      <c r="D1078" s="244" t="s">
        <v>189</v>
      </c>
      <c r="E1078" s="245" t="s">
        <v>1</v>
      </c>
      <c r="F1078" s="246" t="s">
        <v>2526</v>
      </c>
      <c r="G1078" s="243"/>
      <c r="H1078" s="247">
        <v>2.0259999999999998</v>
      </c>
      <c r="I1078" s="248"/>
      <c r="J1078" s="243"/>
      <c r="K1078" s="243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3" t="s">
        <v>189</v>
      </c>
      <c r="AU1078" s="253" t="s">
        <v>86</v>
      </c>
      <c r="AV1078" s="13" t="s">
        <v>86</v>
      </c>
      <c r="AW1078" s="13" t="s">
        <v>33</v>
      </c>
      <c r="AX1078" s="13" t="s">
        <v>78</v>
      </c>
      <c r="AY1078" s="253" t="s">
        <v>181</v>
      </c>
    </row>
    <row r="1079" s="14" customFormat="1">
      <c r="A1079" s="14"/>
      <c r="B1079" s="254"/>
      <c r="C1079" s="255"/>
      <c r="D1079" s="244" t="s">
        <v>189</v>
      </c>
      <c r="E1079" s="256" t="s">
        <v>1</v>
      </c>
      <c r="F1079" s="257" t="s">
        <v>2527</v>
      </c>
      <c r="G1079" s="255"/>
      <c r="H1079" s="256" t="s">
        <v>1</v>
      </c>
      <c r="I1079" s="258"/>
      <c r="J1079" s="255"/>
      <c r="K1079" s="255"/>
      <c r="L1079" s="259"/>
      <c r="M1079" s="260"/>
      <c r="N1079" s="261"/>
      <c r="O1079" s="261"/>
      <c r="P1079" s="261"/>
      <c r="Q1079" s="261"/>
      <c r="R1079" s="261"/>
      <c r="S1079" s="261"/>
      <c r="T1079" s="26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3" t="s">
        <v>189</v>
      </c>
      <c r="AU1079" s="263" t="s">
        <v>86</v>
      </c>
      <c r="AV1079" s="14" t="s">
        <v>84</v>
      </c>
      <c r="AW1079" s="14" t="s">
        <v>33</v>
      </c>
      <c r="AX1079" s="14" t="s">
        <v>78</v>
      </c>
      <c r="AY1079" s="263" t="s">
        <v>181</v>
      </c>
    </row>
    <row r="1080" s="13" customFormat="1">
      <c r="A1080" s="13"/>
      <c r="B1080" s="242"/>
      <c r="C1080" s="243"/>
      <c r="D1080" s="244" t="s">
        <v>189</v>
      </c>
      <c r="E1080" s="245" t="s">
        <v>1</v>
      </c>
      <c r="F1080" s="246" t="s">
        <v>2528</v>
      </c>
      <c r="G1080" s="243"/>
      <c r="H1080" s="247">
        <v>2.3149999999999999</v>
      </c>
      <c r="I1080" s="248"/>
      <c r="J1080" s="243"/>
      <c r="K1080" s="243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3" t="s">
        <v>189</v>
      </c>
      <c r="AU1080" s="253" t="s">
        <v>86</v>
      </c>
      <c r="AV1080" s="13" t="s">
        <v>86</v>
      </c>
      <c r="AW1080" s="13" t="s">
        <v>33</v>
      </c>
      <c r="AX1080" s="13" t="s">
        <v>78</v>
      </c>
      <c r="AY1080" s="253" t="s">
        <v>181</v>
      </c>
    </row>
    <row r="1081" s="15" customFormat="1">
      <c r="A1081" s="15"/>
      <c r="B1081" s="264"/>
      <c r="C1081" s="265"/>
      <c r="D1081" s="244" t="s">
        <v>189</v>
      </c>
      <c r="E1081" s="266" t="s">
        <v>1</v>
      </c>
      <c r="F1081" s="267" t="s">
        <v>206</v>
      </c>
      <c r="G1081" s="265"/>
      <c r="H1081" s="268">
        <v>4.3410000000000002</v>
      </c>
      <c r="I1081" s="269"/>
      <c r="J1081" s="265"/>
      <c r="K1081" s="265"/>
      <c r="L1081" s="270"/>
      <c r="M1081" s="271"/>
      <c r="N1081" s="272"/>
      <c r="O1081" s="272"/>
      <c r="P1081" s="272"/>
      <c r="Q1081" s="272"/>
      <c r="R1081" s="272"/>
      <c r="S1081" s="272"/>
      <c r="T1081" s="273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74" t="s">
        <v>189</v>
      </c>
      <c r="AU1081" s="274" t="s">
        <v>86</v>
      </c>
      <c r="AV1081" s="15" t="s">
        <v>187</v>
      </c>
      <c r="AW1081" s="15" t="s">
        <v>33</v>
      </c>
      <c r="AX1081" s="15" t="s">
        <v>84</v>
      </c>
      <c r="AY1081" s="274" t="s">
        <v>181</v>
      </c>
    </row>
    <row r="1082" s="2" customFormat="1" ht="16.5" customHeight="1">
      <c r="A1082" s="39"/>
      <c r="B1082" s="40"/>
      <c r="C1082" s="275" t="s">
        <v>1318</v>
      </c>
      <c r="D1082" s="275" t="s">
        <v>363</v>
      </c>
      <c r="E1082" s="276" t="s">
        <v>2529</v>
      </c>
      <c r="F1082" s="277" t="s">
        <v>2530</v>
      </c>
      <c r="G1082" s="278" t="s">
        <v>186</v>
      </c>
      <c r="H1082" s="279">
        <v>2.0259999999999998</v>
      </c>
      <c r="I1082" s="280"/>
      <c r="J1082" s="281">
        <f>ROUND(I1082*H1082,2)</f>
        <v>0</v>
      </c>
      <c r="K1082" s="282"/>
      <c r="L1082" s="283"/>
      <c r="M1082" s="284" t="s">
        <v>1</v>
      </c>
      <c r="N1082" s="285" t="s">
        <v>43</v>
      </c>
      <c r="O1082" s="92"/>
      <c r="P1082" s="238">
        <f>O1082*H1082</f>
        <v>0</v>
      </c>
      <c r="Q1082" s="238">
        <v>0.037960000000000001</v>
      </c>
      <c r="R1082" s="238">
        <f>Q1082*H1082</f>
        <v>0.076906959999999996</v>
      </c>
      <c r="S1082" s="238">
        <v>0</v>
      </c>
      <c r="T1082" s="239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0" t="s">
        <v>369</v>
      </c>
      <c r="AT1082" s="240" t="s">
        <v>363</v>
      </c>
      <c r="AU1082" s="240" t="s">
        <v>86</v>
      </c>
      <c r="AY1082" s="18" t="s">
        <v>181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8" t="s">
        <v>84</v>
      </c>
      <c r="BK1082" s="241">
        <f>ROUND(I1082*H1082,2)</f>
        <v>0</v>
      </c>
      <c r="BL1082" s="18" t="s">
        <v>278</v>
      </c>
      <c r="BM1082" s="240" t="s">
        <v>2531</v>
      </c>
    </row>
    <row r="1083" s="14" customFormat="1">
      <c r="A1083" s="14"/>
      <c r="B1083" s="254"/>
      <c r="C1083" s="255"/>
      <c r="D1083" s="244" t="s">
        <v>189</v>
      </c>
      <c r="E1083" s="256" t="s">
        <v>1</v>
      </c>
      <c r="F1083" s="257" t="s">
        <v>1507</v>
      </c>
      <c r="G1083" s="255"/>
      <c r="H1083" s="256" t="s">
        <v>1</v>
      </c>
      <c r="I1083" s="258"/>
      <c r="J1083" s="255"/>
      <c r="K1083" s="255"/>
      <c r="L1083" s="259"/>
      <c r="M1083" s="260"/>
      <c r="N1083" s="261"/>
      <c r="O1083" s="261"/>
      <c r="P1083" s="261"/>
      <c r="Q1083" s="261"/>
      <c r="R1083" s="261"/>
      <c r="S1083" s="261"/>
      <c r="T1083" s="26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3" t="s">
        <v>189</v>
      </c>
      <c r="AU1083" s="263" t="s">
        <v>86</v>
      </c>
      <c r="AV1083" s="14" t="s">
        <v>84</v>
      </c>
      <c r="AW1083" s="14" t="s">
        <v>33</v>
      </c>
      <c r="AX1083" s="14" t="s">
        <v>78</v>
      </c>
      <c r="AY1083" s="263" t="s">
        <v>181</v>
      </c>
    </row>
    <row r="1084" s="13" customFormat="1">
      <c r="A1084" s="13"/>
      <c r="B1084" s="242"/>
      <c r="C1084" s="243"/>
      <c r="D1084" s="244" t="s">
        <v>189</v>
      </c>
      <c r="E1084" s="245" t="s">
        <v>1</v>
      </c>
      <c r="F1084" s="246" t="s">
        <v>2526</v>
      </c>
      <c r="G1084" s="243"/>
      <c r="H1084" s="247">
        <v>2.0259999999999998</v>
      </c>
      <c r="I1084" s="248"/>
      <c r="J1084" s="243"/>
      <c r="K1084" s="243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3" t="s">
        <v>189</v>
      </c>
      <c r="AU1084" s="253" t="s">
        <v>86</v>
      </c>
      <c r="AV1084" s="13" t="s">
        <v>86</v>
      </c>
      <c r="AW1084" s="13" t="s">
        <v>33</v>
      </c>
      <c r="AX1084" s="13" t="s">
        <v>84</v>
      </c>
      <c r="AY1084" s="253" t="s">
        <v>181</v>
      </c>
    </row>
    <row r="1085" s="14" customFormat="1">
      <c r="A1085" s="14"/>
      <c r="B1085" s="254"/>
      <c r="C1085" s="255"/>
      <c r="D1085" s="244" t="s">
        <v>189</v>
      </c>
      <c r="E1085" s="256" t="s">
        <v>1</v>
      </c>
      <c r="F1085" s="257" t="s">
        <v>1513</v>
      </c>
      <c r="G1085" s="255"/>
      <c r="H1085" s="256" t="s">
        <v>1</v>
      </c>
      <c r="I1085" s="258"/>
      <c r="J1085" s="255"/>
      <c r="K1085" s="255"/>
      <c r="L1085" s="259"/>
      <c r="M1085" s="260"/>
      <c r="N1085" s="261"/>
      <c r="O1085" s="261"/>
      <c r="P1085" s="261"/>
      <c r="Q1085" s="261"/>
      <c r="R1085" s="261"/>
      <c r="S1085" s="261"/>
      <c r="T1085" s="26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3" t="s">
        <v>189</v>
      </c>
      <c r="AU1085" s="263" t="s">
        <v>86</v>
      </c>
      <c r="AV1085" s="14" t="s">
        <v>84</v>
      </c>
      <c r="AW1085" s="14" t="s">
        <v>33</v>
      </c>
      <c r="AX1085" s="14" t="s">
        <v>78</v>
      </c>
      <c r="AY1085" s="263" t="s">
        <v>181</v>
      </c>
    </row>
    <row r="1086" s="14" customFormat="1">
      <c r="A1086" s="14"/>
      <c r="B1086" s="254"/>
      <c r="C1086" s="255"/>
      <c r="D1086" s="244" t="s">
        <v>189</v>
      </c>
      <c r="E1086" s="256" t="s">
        <v>1</v>
      </c>
      <c r="F1086" s="257" t="s">
        <v>1528</v>
      </c>
      <c r="G1086" s="255"/>
      <c r="H1086" s="256" t="s">
        <v>1</v>
      </c>
      <c r="I1086" s="258"/>
      <c r="J1086" s="255"/>
      <c r="K1086" s="255"/>
      <c r="L1086" s="259"/>
      <c r="M1086" s="260"/>
      <c r="N1086" s="261"/>
      <c r="O1086" s="261"/>
      <c r="P1086" s="261"/>
      <c r="Q1086" s="261"/>
      <c r="R1086" s="261"/>
      <c r="S1086" s="261"/>
      <c r="T1086" s="26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3" t="s">
        <v>189</v>
      </c>
      <c r="AU1086" s="263" t="s">
        <v>86</v>
      </c>
      <c r="AV1086" s="14" t="s">
        <v>84</v>
      </c>
      <c r="AW1086" s="14" t="s">
        <v>33</v>
      </c>
      <c r="AX1086" s="14" t="s">
        <v>78</v>
      </c>
      <c r="AY1086" s="263" t="s">
        <v>181</v>
      </c>
    </row>
    <row r="1087" s="14" customFormat="1">
      <c r="A1087" s="14"/>
      <c r="B1087" s="254"/>
      <c r="C1087" s="255"/>
      <c r="D1087" s="244" t="s">
        <v>189</v>
      </c>
      <c r="E1087" s="256" t="s">
        <v>1</v>
      </c>
      <c r="F1087" s="257" t="s">
        <v>1515</v>
      </c>
      <c r="G1087" s="255"/>
      <c r="H1087" s="256" t="s">
        <v>1</v>
      </c>
      <c r="I1087" s="258"/>
      <c r="J1087" s="255"/>
      <c r="K1087" s="255"/>
      <c r="L1087" s="259"/>
      <c r="M1087" s="260"/>
      <c r="N1087" s="261"/>
      <c r="O1087" s="261"/>
      <c r="P1087" s="261"/>
      <c r="Q1087" s="261"/>
      <c r="R1087" s="261"/>
      <c r="S1087" s="261"/>
      <c r="T1087" s="26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3" t="s">
        <v>189</v>
      </c>
      <c r="AU1087" s="263" t="s">
        <v>86</v>
      </c>
      <c r="AV1087" s="14" t="s">
        <v>84</v>
      </c>
      <c r="AW1087" s="14" t="s">
        <v>33</v>
      </c>
      <c r="AX1087" s="14" t="s">
        <v>78</v>
      </c>
      <c r="AY1087" s="263" t="s">
        <v>181</v>
      </c>
    </row>
    <row r="1088" s="14" customFormat="1">
      <c r="A1088" s="14"/>
      <c r="B1088" s="254"/>
      <c r="C1088" s="255"/>
      <c r="D1088" s="244" t="s">
        <v>189</v>
      </c>
      <c r="E1088" s="256" t="s">
        <v>1</v>
      </c>
      <c r="F1088" s="257" t="s">
        <v>1516</v>
      </c>
      <c r="G1088" s="255"/>
      <c r="H1088" s="256" t="s">
        <v>1</v>
      </c>
      <c r="I1088" s="258"/>
      <c r="J1088" s="255"/>
      <c r="K1088" s="255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189</v>
      </c>
      <c r="AU1088" s="263" t="s">
        <v>86</v>
      </c>
      <c r="AV1088" s="14" t="s">
        <v>84</v>
      </c>
      <c r="AW1088" s="14" t="s">
        <v>33</v>
      </c>
      <c r="AX1088" s="14" t="s">
        <v>78</v>
      </c>
      <c r="AY1088" s="263" t="s">
        <v>181</v>
      </c>
    </row>
    <row r="1089" s="14" customFormat="1">
      <c r="A1089" s="14"/>
      <c r="B1089" s="254"/>
      <c r="C1089" s="255"/>
      <c r="D1089" s="244" t="s">
        <v>189</v>
      </c>
      <c r="E1089" s="256" t="s">
        <v>1</v>
      </c>
      <c r="F1089" s="257" t="s">
        <v>1529</v>
      </c>
      <c r="G1089" s="255"/>
      <c r="H1089" s="256" t="s">
        <v>1</v>
      </c>
      <c r="I1089" s="258"/>
      <c r="J1089" s="255"/>
      <c r="K1089" s="255"/>
      <c r="L1089" s="259"/>
      <c r="M1089" s="260"/>
      <c r="N1089" s="261"/>
      <c r="O1089" s="261"/>
      <c r="P1089" s="261"/>
      <c r="Q1089" s="261"/>
      <c r="R1089" s="261"/>
      <c r="S1089" s="261"/>
      <c r="T1089" s="26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3" t="s">
        <v>189</v>
      </c>
      <c r="AU1089" s="263" t="s">
        <v>86</v>
      </c>
      <c r="AV1089" s="14" t="s">
        <v>84</v>
      </c>
      <c r="AW1089" s="14" t="s">
        <v>33</v>
      </c>
      <c r="AX1089" s="14" t="s">
        <v>78</v>
      </c>
      <c r="AY1089" s="263" t="s">
        <v>181</v>
      </c>
    </row>
    <row r="1090" s="2" customFormat="1" ht="16.5" customHeight="1">
      <c r="A1090" s="39"/>
      <c r="B1090" s="40"/>
      <c r="C1090" s="275" t="s">
        <v>1325</v>
      </c>
      <c r="D1090" s="275" t="s">
        <v>363</v>
      </c>
      <c r="E1090" s="276" t="s">
        <v>2532</v>
      </c>
      <c r="F1090" s="277" t="s">
        <v>2533</v>
      </c>
      <c r="G1090" s="278" t="s">
        <v>186</v>
      </c>
      <c r="H1090" s="279">
        <v>2.3149999999999999</v>
      </c>
      <c r="I1090" s="280"/>
      <c r="J1090" s="281">
        <f>ROUND(I1090*H1090,2)</f>
        <v>0</v>
      </c>
      <c r="K1090" s="282"/>
      <c r="L1090" s="283"/>
      <c r="M1090" s="284" t="s">
        <v>1</v>
      </c>
      <c r="N1090" s="285" t="s">
        <v>43</v>
      </c>
      <c r="O1090" s="92"/>
      <c r="P1090" s="238">
        <f>O1090*H1090</f>
        <v>0</v>
      </c>
      <c r="Q1090" s="238">
        <v>0.037960000000000001</v>
      </c>
      <c r="R1090" s="238">
        <f>Q1090*H1090</f>
        <v>0.087877399999999994</v>
      </c>
      <c r="S1090" s="238">
        <v>0</v>
      </c>
      <c r="T1090" s="239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40" t="s">
        <v>369</v>
      </c>
      <c r="AT1090" s="240" t="s">
        <v>363</v>
      </c>
      <c r="AU1090" s="240" t="s">
        <v>86</v>
      </c>
      <c r="AY1090" s="18" t="s">
        <v>181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8" t="s">
        <v>84</v>
      </c>
      <c r="BK1090" s="241">
        <f>ROUND(I1090*H1090,2)</f>
        <v>0</v>
      </c>
      <c r="BL1090" s="18" t="s">
        <v>278</v>
      </c>
      <c r="BM1090" s="240" t="s">
        <v>2534</v>
      </c>
    </row>
    <row r="1091" s="14" customFormat="1">
      <c r="A1091" s="14"/>
      <c r="B1091" s="254"/>
      <c r="C1091" s="255"/>
      <c r="D1091" s="244" t="s">
        <v>189</v>
      </c>
      <c r="E1091" s="256" t="s">
        <v>1</v>
      </c>
      <c r="F1091" s="257" t="s">
        <v>2527</v>
      </c>
      <c r="G1091" s="255"/>
      <c r="H1091" s="256" t="s">
        <v>1</v>
      </c>
      <c r="I1091" s="258"/>
      <c r="J1091" s="255"/>
      <c r="K1091" s="255"/>
      <c r="L1091" s="259"/>
      <c r="M1091" s="260"/>
      <c r="N1091" s="261"/>
      <c r="O1091" s="261"/>
      <c r="P1091" s="261"/>
      <c r="Q1091" s="261"/>
      <c r="R1091" s="261"/>
      <c r="S1091" s="261"/>
      <c r="T1091" s="26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3" t="s">
        <v>189</v>
      </c>
      <c r="AU1091" s="263" t="s">
        <v>86</v>
      </c>
      <c r="AV1091" s="14" t="s">
        <v>84</v>
      </c>
      <c r="AW1091" s="14" t="s">
        <v>33</v>
      </c>
      <c r="AX1091" s="14" t="s">
        <v>78</v>
      </c>
      <c r="AY1091" s="263" t="s">
        <v>181</v>
      </c>
    </row>
    <row r="1092" s="13" customFormat="1">
      <c r="A1092" s="13"/>
      <c r="B1092" s="242"/>
      <c r="C1092" s="243"/>
      <c r="D1092" s="244" t="s">
        <v>189</v>
      </c>
      <c r="E1092" s="245" t="s">
        <v>1</v>
      </c>
      <c r="F1092" s="246" t="s">
        <v>2528</v>
      </c>
      <c r="G1092" s="243"/>
      <c r="H1092" s="247">
        <v>2.3149999999999999</v>
      </c>
      <c r="I1092" s="248"/>
      <c r="J1092" s="243"/>
      <c r="K1092" s="243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3" t="s">
        <v>189</v>
      </c>
      <c r="AU1092" s="253" t="s">
        <v>86</v>
      </c>
      <c r="AV1092" s="13" t="s">
        <v>86</v>
      </c>
      <c r="AW1092" s="13" t="s">
        <v>33</v>
      </c>
      <c r="AX1092" s="13" t="s">
        <v>84</v>
      </c>
      <c r="AY1092" s="253" t="s">
        <v>181</v>
      </c>
    </row>
    <row r="1093" s="14" customFormat="1">
      <c r="A1093" s="14"/>
      <c r="B1093" s="254"/>
      <c r="C1093" s="255"/>
      <c r="D1093" s="244" t="s">
        <v>189</v>
      </c>
      <c r="E1093" s="256" t="s">
        <v>1</v>
      </c>
      <c r="F1093" s="257" t="s">
        <v>1513</v>
      </c>
      <c r="G1093" s="255"/>
      <c r="H1093" s="256" t="s">
        <v>1</v>
      </c>
      <c r="I1093" s="258"/>
      <c r="J1093" s="255"/>
      <c r="K1093" s="255"/>
      <c r="L1093" s="259"/>
      <c r="M1093" s="260"/>
      <c r="N1093" s="261"/>
      <c r="O1093" s="261"/>
      <c r="P1093" s="261"/>
      <c r="Q1093" s="261"/>
      <c r="R1093" s="261"/>
      <c r="S1093" s="261"/>
      <c r="T1093" s="26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3" t="s">
        <v>189</v>
      </c>
      <c r="AU1093" s="263" t="s">
        <v>86</v>
      </c>
      <c r="AV1093" s="14" t="s">
        <v>84</v>
      </c>
      <c r="AW1093" s="14" t="s">
        <v>33</v>
      </c>
      <c r="AX1093" s="14" t="s">
        <v>78</v>
      </c>
      <c r="AY1093" s="263" t="s">
        <v>181</v>
      </c>
    </row>
    <row r="1094" s="14" customFormat="1">
      <c r="A1094" s="14"/>
      <c r="B1094" s="254"/>
      <c r="C1094" s="255"/>
      <c r="D1094" s="244" t="s">
        <v>189</v>
      </c>
      <c r="E1094" s="256" t="s">
        <v>1</v>
      </c>
      <c r="F1094" s="257" t="s">
        <v>1528</v>
      </c>
      <c r="G1094" s="255"/>
      <c r="H1094" s="256" t="s">
        <v>1</v>
      </c>
      <c r="I1094" s="258"/>
      <c r="J1094" s="255"/>
      <c r="K1094" s="255"/>
      <c r="L1094" s="259"/>
      <c r="M1094" s="260"/>
      <c r="N1094" s="261"/>
      <c r="O1094" s="261"/>
      <c r="P1094" s="261"/>
      <c r="Q1094" s="261"/>
      <c r="R1094" s="261"/>
      <c r="S1094" s="261"/>
      <c r="T1094" s="26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3" t="s">
        <v>189</v>
      </c>
      <c r="AU1094" s="263" t="s">
        <v>86</v>
      </c>
      <c r="AV1094" s="14" t="s">
        <v>84</v>
      </c>
      <c r="AW1094" s="14" t="s">
        <v>33</v>
      </c>
      <c r="AX1094" s="14" t="s">
        <v>78</v>
      </c>
      <c r="AY1094" s="263" t="s">
        <v>181</v>
      </c>
    </row>
    <row r="1095" s="14" customFormat="1">
      <c r="A1095" s="14"/>
      <c r="B1095" s="254"/>
      <c r="C1095" s="255"/>
      <c r="D1095" s="244" t="s">
        <v>189</v>
      </c>
      <c r="E1095" s="256" t="s">
        <v>1</v>
      </c>
      <c r="F1095" s="257" t="s">
        <v>1515</v>
      </c>
      <c r="G1095" s="255"/>
      <c r="H1095" s="256" t="s">
        <v>1</v>
      </c>
      <c r="I1095" s="258"/>
      <c r="J1095" s="255"/>
      <c r="K1095" s="255"/>
      <c r="L1095" s="259"/>
      <c r="M1095" s="260"/>
      <c r="N1095" s="261"/>
      <c r="O1095" s="261"/>
      <c r="P1095" s="261"/>
      <c r="Q1095" s="261"/>
      <c r="R1095" s="261"/>
      <c r="S1095" s="261"/>
      <c r="T1095" s="26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3" t="s">
        <v>189</v>
      </c>
      <c r="AU1095" s="263" t="s">
        <v>86</v>
      </c>
      <c r="AV1095" s="14" t="s">
        <v>84</v>
      </c>
      <c r="AW1095" s="14" t="s">
        <v>33</v>
      </c>
      <c r="AX1095" s="14" t="s">
        <v>78</v>
      </c>
      <c r="AY1095" s="263" t="s">
        <v>181</v>
      </c>
    </row>
    <row r="1096" s="14" customFormat="1">
      <c r="A1096" s="14"/>
      <c r="B1096" s="254"/>
      <c r="C1096" s="255"/>
      <c r="D1096" s="244" t="s">
        <v>189</v>
      </c>
      <c r="E1096" s="256" t="s">
        <v>1</v>
      </c>
      <c r="F1096" s="257" t="s">
        <v>1516</v>
      </c>
      <c r="G1096" s="255"/>
      <c r="H1096" s="256" t="s">
        <v>1</v>
      </c>
      <c r="I1096" s="258"/>
      <c r="J1096" s="255"/>
      <c r="K1096" s="255"/>
      <c r="L1096" s="259"/>
      <c r="M1096" s="260"/>
      <c r="N1096" s="261"/>
      <c r="O1096" s="261"/>
      <c r="P1096" s="261"/>
      <c r="Q1096" s="261"/>
      <c r="R1096" s="261"/>
      <c r="S1096" s="261"/>
      <c r="T1096" s="26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3" t="s">
        <v>189</v>
      </c>
      <c r="AU1096" s="263" t="s">
        <v>86</v>
      </c>
      <c r="AV1096" s="14" t="s">
        <v>84</v>
      </c>
      <c r="AW1096" s="14" t="s">
        <v>33</v>
      </c>
      <c r="AX1096" s="14" t="s">
        <v>78</v>
      </c>
      <c r="AY1096" s="263" t="s">
        <v>181</v>
      </c>
    </row>
    <row r="1097" s="14" customFormat="1">
      <c r="A1097" s="14"/>
      <c r="B1097" s="254"/>
      <c r="C1097" s="255"/>
      <c r="D1097" s="244" t="s">
        <v>189</v>
      </c>
      <c r="E1097" s="256" t="s">
        <v>1</v>
      </c>
      <c r="F1097" s="257" t="s">
        <v>1529</v>
      </c>
      <c r="G1097" s="255"/>
      <c r="H1097" s="256" t="s">
        <v>1</v>
      </c>
      <c r="I1097" s="258"/>
      <c r="J1097" s="255"/>
      <c r="K1097" s="255"/>
      <c r="L1097" s="259"/>
      <c r="M1097" s="260"/>
      <c r="N1097" s="261"/>
      <c r="O1097" s="261"/>
      <c r="P1097" s="261"/>
      <c r="Q1097" s="261"/>
      <c r="R1097" s="261"/>
      <c r="S1097" s="261"/>
      <c r="T1097" s="26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3" t="s">
        <v>189</v>
      </c>
      <c r="AU1097" s="263" t="s">
        <v>86</v>
      </c>
      <c r="AV1097" s="14" t="s">
        <v>84</v>
      </c>
      <c r="AW1097" s="14" t="s">
        <v>33</v>
      </c>
      <c r="AX1097" s="14" t="s">
        <v>78</v>
      </c>
      <c r="AY1097" s="263" t="s">
        <v>181</v>
      </c>
    </row>
    <row r="1098" s="2" customFormat="1" ht="16.5" customHeight="1">
      <c r="A1098" s="39"/>
      <c r="B1098" s="40"/>
      <c r="C1098" s="228" t="s">
        <v>1331</v>
      </c>
      <c r="D1098" s="228" t="s">
        <v>183</v>
      </c>
      <c r="E1098" s="229" t="s">
        <v>1567</v>
      </c>
      <c r="F1098" s="230" t="s">
        <v>1568</v>
      </c>
      <c r="G1098" s="231" t="s">
        <v>247</v>
      </c>
      <c r="H1098" s="232">
        <v>67.209999999999994</v>
      </c>
      <c r="I1098" s="233"/>
      <c r="J1098" s="234">
        <f>ROUND(I1098*H1098,2)</f>
        <v>0</v>
      </c>
      <c r="K1098" s="235"/>
      <c r="L1098" s="45"/>
      <c r="M1098" s="236" t="s">
        <v>1</v>
      </c>
      <c r="N1098" s="237" t="s">
        <v>43</v>
      </c>
      <c r="O1098" s="92"/>
      <c r="P1098" s="238">
        <f>O1098*H1098</f>
        <v>0</v>
      </c>
      <c r="Q1098" s="238">
        <v>2.0000000000000002E-05</v>
      </c>
      <c r="R1098" s="238">
        <f>Q1098*H1098</f>
        <v>0.0013442</v>
      </c>
      <c r="S1098" s="238">
        <v>0</v>
      </c>
      <c r="T1098" s="239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0" t="s">
        <v>278</v>
      </c>
      <c r="AT1098" s="240" t="s">
        <v>183</v>
      </c>
      <c r="AU1098" s="240" t="s">
        <v>86</v>
      </c>
      <c r="AY1098" s="18" t="s">
        <v>181</v>
      </c>
      <c r="BE1098" s="241">
        <f>IF(N1098="základní",J1098,0)</f>
        <v>0</v>
      </c>
      <c r="BF1098" s="241">
        <f>IF(N1098="snížená",J1098,0)</f>
        <v>0</v>
      </c>
      <c r="BG1098" s="241">
        <f>IF(N1098="zákl. přenesená",J1098,0)</f>
        <v>0</v>
      </c>
      <c r="BH1098" s="241">
        <f>IF(N1098="sníž. přenesená",J1098,0)</f>
        <v>0</v>
      </c>
      <c r="BI1098" s="241">
        <f>IF(N1098="nulová",J1098,0)</f>
        <v>0</v>
      </c>
      <c r="BJ1098" s="18" t="s">
        <v>84</v>
      </c>
      <c r="BK1098" s="241">
        <f>ROUND(I1098*H1098,2)</f>
        <v>0</v>
      </c>
      <c r="BL1098" s="18" t="s">
        <v>278</v>
      </c>
      <c r="BM1098" s="240" t="s">
        <v>2535</v>
      </c>
    </row>
    <row r="1099" s="14" customFormat="1">
      <c r="A1099" s="14"/>
      <c r="B1099" s="254"/>
      <c r="C1099" s="255"/>
      <c r="D1099" s="244" t="s">
        <v>189</v>
      </c>
      <c r="E1099" s="256" t="s">
        <v>1</v>
      </c>
      <c r="F1099" s="257" t="s">
        <v>1570</v>
      </c>
      <c r="G1099" s="255"/>
      <c r="H1099" s="256" t="s">
        <v>1</v>
      </c>
      <c r="I1099" s="258"/>
      <c r="J1099" s="255"/>
      <c r="K1099" s="255"/>
      <c r="L1099" s="259"/>
      <c r="M1099" s="260"/>
      <c r="N1099" s="261"/>
      <c r="O1099" s="261"/>
      <c r="P1099" s="261"/>
      <c r="Q1099" s="261"/>
      <c r="R1099" s="261"/>
      <c r="S1099" s="261"/>
      <c r="T1099" s="26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63" t="s">
        <v>189</v>
      </c>
      <c r="AU1099" s="263" t="s">
        <v>86</v>
      </c>
      <c r="AV1099" s="14" t="s">
        <v>84</v>
      </c>
      <c r="AW1099" s="14" t="s">
        <v>33</v>
      </c>
      <c r="AX1099" s="14" t="s">
        <v>78</v>
      </c>
      <c r="AY1099" s="263" t="s">
        <v>181</v>
      </c>
    </row>
    <row r="1100" s="13" customFormat="1">
      <c r="A1100" s="13"/>
      <c r="B1100" s="242"/>
      <c r="C1100" s="243"/>
      <c r="D1100" s="244" t="s">
        <v>189</v>
      </c>
      <c r="E1100" s="245" t="s">
        <v>1</v>
      </c>
      <c r="F1100" s="246" t="s">
        <v>2536</v>
      </c>
      <c r="G1100" s="243"/>
      <c r="H1100" s="247">
        <v>67.209999999999994</v>
      </c>
      <c r="I1100" s="248"/>
      <c r="J1100" s="243"/>
      <c r="K1100" s="243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3" t="s">
        <v>189</v>
      </c>
      <c r="AU1100" s="253" t="s">
        <v>86</v>
      </c>
      <c r="AV1100" s="13" t="s">
        <v>86</v>
      </c>
      <c r="AW1100" s="13" t="s">
        <v>33</v>
      </c>
      <c r="AX1100" s="13" t="s">
        <v>84</v>
      </c>
      <c r="AY1100" s="253" t="s">
        <v>181</v>
      </c>
    </row>
    <row r="1101" s="2" customFormat="1" ht="16.5" customHeight="1">
      <c r="A1101" s="39"/>
      <c r="B1101" s="40"/>
      <c r="C1101" s="275" t="s">
        <v>1336</v>
      </c>
      <c r="D1101" s="275" t="s">
        <v>363</v>
      </c>
      <c r="E1101" s="276" t="s">
        <v>1574</v>
      </c>
      <c r="F1101" s="277" t="s">
        <v>1575</v>
      </c>
      <c r="G1101" s="278" t="s">
        <v>247</v>
      </c>
      <c r="H1101" s="279">
        <v>73.930999999999997</v>
      </c>
      <c r="I1101" s="280"/>
      <c r="J1101" s="281">
        <f>ROUND(I1101*H1101,2)</f>
        <v>0</v>
      </c>
      <c r="K1101" s="282"/>
      <c r="L1101" s="283"/>
      <c r="M1101" s="284" t="s">
        <v>1</v>
      </c>
      <c r="N1101" s="285" t="s">
        <v>43</v>
      </c>
      <c r="O1101" s="92"/>
      <c r="P1101" s="238">
        <f>O1101*H1101</f>
        <v>0</v>
      </c>
      <c r="Q1101" s="238">
        <v>0.00025000000000000001</v>
      </c>
      <c r="R1101" s="238">
        <f>Q1101*H1101</f>
        <v>0.018482749999999999</v>
      </c>
      <c r="S1101" s="238">
        <v>0</v>
      </c>
      <c r="T1101" s="239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0" t="s">
        <v>369</v>
      </c>
      <c r="AT1101" s="240" t="s">
        <v>363</v>
      </c>
      <c r="AU1101" s="240" t="s">
        <v>86</v>
      </c>
      <c r="AY1101" s="18" t="s">
        <v>181</v>
      </c>
      <c r="BE1101" s="241">
        <f>IF(N1101="základní",J1101,0)</f>
        <v>0</v>
      </c>
      <c r="BF1101" s="241">
        <f>IF(N1101="snížená",J1101,0)</f>
        <v>0</v>
      </c>
      <c r="BG1101" s="241">
        <f>IF(N1101="zákl. přenesená",J1101,0)</f>
        <v>0</v>
      </c>
      <c r="BH1101" s="241">
        <f>IF(N1101="sníž. přenesená",J1101,0)</f>
        <v>0</v>
      </c>
      <c r="BI1101" s="241">
        <f>IF(N1101="nulová",J1101,0)</f>
        <v>0</v>
      </c>
      <c r="BJ1101" s="18" t="s">
        <v>84</v>
      </c>
      <c r="BK1101" s="241">
        <f>ROUND(I1101*H1101,2)</f>
        <v>0</v>
      </c>
      <c r="BL1101" s="18" t="s">
        <v>278</v>
      </c>
      <c r="BM1101" s="240" t="s">
        <v>2537</v>
      </c>
    </row>
    <row r="1102" s="14" customFormat="1">
      <c r="A1102" s="14"/>
      <c r="B1102" s="254"/>
      <c r="C1102" s="255"/>
      <c r="D1102" s="244" t="s">
        <v>189</v>
      </c>
      <c r="E1102" s="256" t="s">
        <v>1</v>
      </c>
      <c r="F1102" s="257" t="s">
        <v>1570</v>
      </c>
      <c r="G1102" s="255"/>
      <c r="H1102" s="256" t="s">
        <v>1</v>
      </c>
      <c r="I1102" s="258"/>
      <c r="J1102" s="255"/>
      <c r="K1102" s="255"/>
      <c r="L1102" s="259"/>
      <c r="M1102" s="260"/>
      <c r="N1102" s="261"/>
      <c r="O1102" s="261"/>
      <c r="P1102" s="261"/>
      <c r="Q1102" s="261"/>
      <c r="R1102" s="261"/>
      <c r="S1102" s="261"/>
      <c r="T1102" s="26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3" t="s">
        <v>189</v>
      </c>
      <c r="AU1102" s="263" t="s">
        <v>86</v>
      </c>
      <c r="AV1102" s="14" t="s">
        <v>84</v>
      </c>
      <c r="AW1102" s="14" t="s">
        <v>33</v>
      </c>
      <c r="AX1102" s="14" t="s">
        <v>78</v>
      </c>
      <c r="AY1102" s="263" t="s">
        <v>181</v>
      </c>
    </row>
    <row r="1103" s="13" customFormat="1">
      <c r="A1103" s="13"/>
      <c r="B1103" s="242"/>
      <c r="C1103" s="243"/>
      <c r="D1103" s="244" t="s">
        <v>189</v>
      </c>
      <c r="E1103" s="245" t="s">
        <v>1</v>
      </c>
      <c r="F1103" s="246" t="s">
        <v>2538</v>
      </c>
      <c r="G1103" s="243"/>
      <c r="H1103" s="247">
        <v>73.930999999999997</v>
      </c>
      <c r="I1103" s="248"/>
      <c r="J1103" s="243"/>
      <c r="K1103" s="243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3" t="s">
        <v>189</v>
      </c>
      <c r="AU1103" s="253" t="s">
        <v>86</v>
      </c>
      <c r="AV1103" s="13" t="s">
        <v>86</v>
      </c>
      <c r="AW1103" s="13" t="s">
        <v>33</v>
      </c>
      <c r="AX1103" s="13" t="s">
        <v>84</v>
      </c>
      <c r="AY1103" s="253" t="s">
        <v>181</v>
      </c>
    </row>
    <row r="1104" s="2" customFormat="1" ht="16.5" customHeight="1">
      <c r="A1104" s="39"/>
      <c r="B1104" s="40"/>
      <c r="C1104" s="228" t="s">
        <v>1341</v>
      </c>
      <c r="D1104" s="228" t="s">
        <v>183</v>
      </c>
      <c r="E1104" s="229" t="s">
        <v>1579</v>
      </c>
      <c r="F1104" s="230" t="s">
        <v>1580</v>
      </c>
      <c r="G1104" s="231" t="s">
        <v>247</v>
      </c>
      <c r="H1104" s="232">
        <v>67.209999999999994</v>
      </c>
      <c r="I1104" s="233"/>
      <c r="J1104" s="234">
        <f>ROUND(I1104*H1104,2)</f>
        <v>0</v>
      </c>
      <c r="K1104" s="235"/>
      <c r="L1104" s="45"/>
      <c r="M1104" s="236" t="s">
        <v>1</v>
      </c>
      <c r="N1104" s="237" t="s">
        <v>43</v>
      </c>
      <c r="O1104" s="92"/>
      <c r="P1104" s="238">
        <f>O1104*H1104</f>
        <v>0</v>
      </c>
      <c r="Q1104" s="238">
        <v>3.0000000000000001E-05</v>
      </c>
      <c r="R1104" s="238">
        <f>Q1104*H1104</f>
        <v>0.0020163</v>
      </c>
      <c r="S1104" s="238">
        <v>0</v>
      </c>
      <c r="T1104" s="239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40" t="s">
        <v>278</v>
      </c>
      <c r="AT1104" s="240" t="s">
        <v>183</v>
      </c>
      <c r="AU1104" s="240" t="s">
        <v>86</v>
      </c>
      <c r="AY1104" s="18" t="s">
        <v>181</v>
      </c>
      <c r="BE1104" s="241">
        <f>IF(N1104="základní",J1104,0)</f>
        <v>0</v>
      </c>
      <c r="BF1104" s="241">
        <f>IF(N1104="snížená",J1104,0)</f>
        <v>0</v>
      </c>
      <c r="BG1104" s="241">
        <f>IF(N1104="zákl. přenesená",J1104,0)</f>
        <v>0</v>
      </c>
      <c r="BH1104" s="241">
        <f>IF(N1104="sníž. přenesená",J1104,0)</f>
        <v>0</v>
      </c>
      <c r="BI1104" s="241">
        <f>IF(N1104="nulová",J1104,0)</f>
        <v>0</v>
      </c>
      <c r="BJ1104" s="18" t="s">
        <v>84</v>
      </c>
      <c r="BK1104" s="241">
        <f>ROUND(I1104*H1104,2)</f>
        <v>0</v>
      </c>
      <c r="BL1104" s="18" t="s">
        <v>278</v>
      </c>
      <c r="BM1104" s="240" t="s">
        <v>2539</v>
      </c>
    </row>
    <row r="1105" s="14" customFormat="1">
      <c r="A1105" s="14"/>
      <c r="B1105" s="254"/>
      <c r="C1105" s="255"/>
      <c r="D1105" s="244" t="s">
        <v>189</v>
      </c>
      <c r="E1105" s="256" t="s">
        <v>1</v>
      </c>
      <c r="F1105" s="257" t="s">
        <v>1582</v>
      </c>
      <c r="G1105" s="255"/>
      <c r="H1105" s="256" t="s">
        <v>1</v>
      </c>
      <c r="I1105" s="258"/>
      <c r="J1105" s="255"/>
      <c r="K1105" s="255"/>
      <c r="L1105" s="259"/>
      <c r="M1105" s="260"/>
      <c r="N1105" s="261"/>
      <c r="O1105" s="261"/>
      <c r="P1105" s="261"/>
      <c r="Q1105" s="261"/>
      <c r="R1105" s="261"/>
      <c r="S1105" s="261"/>
      <c r="T1105" s="26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3" t="s">
        <v>189</v>
      </c>
      <c r="AU1105" s="263" t="s">
        <v>86</v>
      </c>
      <c r="AV1105" s="14" t="s">
        <v>84</v>
      </c>
      <c r="AW1105" s="14" t="s">
        <v>33</v>
      </c>
      <c r="AX1105" s="14" t="s">
        <v>78</v>
      </c>
      <c r="AY1105" s="263" t="s">
        <v>181</v>
      </c>
    </row>
    <row r="1106" s="13" customFormat="1">
      <c r="A1106" s="13"/>
      <c r="B1106" s="242"/>
      <c r="C1106" s="243"/>
      <c r="D1106" s="244" t="s">
        <v>189</v>
      </c>
      <c r="E1106" s="245" t="s">
        <v>1</v>
      </c>
      <c r="F1106" s="246" t="s">
        <v>2536</v>
      </c>
      <c r="G1106" s="243"/>
      <c r="H1106" s="247">
        <v>67.209999999999994</v>
      </c>
      <c r="I1106" s="248"/>
      <c r="J1106" s="243"/>
      <c r="K1106" s="243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3" t="s">
        <v>189</v>
      </c>
      <c r="AU1106" s="253" t="s">
        <v>86</v>
      </c>
      <c r="AV1106" s="13" t="s">
        <v>86</v>
      </c>
      <c r="AW1106" s="13" t="s">
        <v>33</v>
      </c>
      <c r="AX1106" s="13" t="s">
        <v>84</v>
      </c>
      <c r="AY1106" s="253" t="s">
        <v>181</v>
      </c>
    </row>
    <row r="1107" s="2" customFormat="1" ht="21.75" customHeight="1">
      <c r="A1107" s="39"/>
      <c r="B1107" s="40"/>
      <c r="C1107" s="275" t="s">
        <v>1345</v>
      </c>
      <c r="D1107" s="275" t="s">
        <v>363</v>
      </c>
      <c r="E1107" s="276" t="s">
        <v>1584</v>
      </c>
      <c r="F1107" s="277" t="s">
        <v>1585</v>
      </c>
      <c r="G1107" s="278" t="s">
        <v>247</v>
      </c>
      <c r="H1107" s="279">
        <v>73.930999999999997</v>
      </c>
      <c r="I1107" s="280"/>
      <c r="J1107" s="281">
        <f>ROUND(I1107*H1107,2)</f>
        <v>0</v>
      </c>
      <c r="K1107" s="282"/>
      <c r="L1107" s="283"/>
      <c r="M1107" s="284" t="s">
        <v>1</v>
      </c>
      <c r="N1107" s="285" t="s">
        <v>43</v>
      </c>
      <c r="O1107" s="92"/>
      <c r="P1107" s="238">
        <f>O1107*H1107</f>
        <v>0</v>
      </c>
      <c r="Q1107" s="238">
        <v>4.0000000000000003E-05</v>
      </c>
      <c r="R1107" s="238">
        <f>Q1107*H1107</f>
        <v>0.0029572400000000003</v>
      </c>
      <c r="S1107" s="238">
        <v>0</v>
      </c>
      <c r="T1107" s="239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0" t="s">
        <v>369</v>
      </c>
      <c r="AT1107" s="240" t="s">
        <v>363</v>
      </c>
      <c r="AU1107" s="240" t="s">
        <v>86</v>
      </c>
      <c r="AY1107" s="18" t="s">
        <v>181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8" t="s">
        <v>84</v>
      </c>
      <c r="BK1107" s="241">
        <f>ROUND(I1107*H1107,2)</f>
        <v>0</v>
      </c>
      <c r="BL1107" s="18" t="s">
        <v>278</v>
      </c>
      <c r="BM1107" s="240" t="s">
        <v>2540</v>
      </c>
    </row>
    <row r="1108" s="14" customFormat="1">
      <c r="A1108" s="14"/>
      <c r="B1108" s="254"/>
      <c r="C1108" s="255"/>
      <c r="D1108" s="244" t="s">
        <v>189</v>
      </c>
      <c r="E1108" s="256" t="s">
        <v>1</v>
      </c>
      <c r="F1108" s="257" t="s">
        <v>1582</v>
      </c>
      <c r="G1108" s="255"/>
      <c r="H1108" s="256" t="s">
        <v>1</v>
      </c>
      <c r="I1108" s="258"/>
      <c r="J1108" s="255"/>
      <c r="K1108" s="255"/>
      <c r="L1108" s="259"/>
      <c r="M1108" s="260"/>
      <c r="N1108" s="261"/>
      <c r="O1108" s="261"/>
      <c r="P1108" s="261"/>
      <c r="Q1108" s="261"/>
      <c r="R1108" s="261"/>
      <c r="S1108" s="261"/>
      <c r="T1108" s="26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3" t="s">
        <v>189</v>
      </c>
      <c r="AU1108" s="263" t="s">
        <v>86</v>
      </c>
      <c r="AV1108" s="14" t="s">
        <v>84</v>
      </c>
      <c r="AW1108" s="14" t="s">
        <v>33</v>
      </c>
      <c r="AX1108" s="14" t="s">
        <v>78</v>
      </c>
      <c r="AY1108" s="263" t="s">
        <v>181</v>
      </c>
    </row>
    <row r="1109" s="13" customFormat="1">
      <c r="A1109" s="13"/>
      <c r="B1109" s="242"/>
      <c r="C1109" s="243"/>
      <c r="D1109" s="244" t="s">
        <v>189</v>
      </c>
      <c r="E1109" s="245" t="s">
        <v>1</v>
      </c>
      <c r="F1109" s="246" t="s">
        <v>2538</v>
      </c>
      <c r="G1109" s="243"/>
      <c r="H1109" s="247">
        <v>73.930999999999997</v>
      </c>
      <c r="I1109" s="248"/>
      <c r="J1109" s="243"/>
      <c r="K1109" s="243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3" t="s">
        <v>189</v>
      </c>
      <c r="AU1109" s="253" t="s">
        <v>86</v>
      </c>
      <c r="AV1109" s="13" t="s">
        <v>86</v>
      </c>
      <c r="AW1109" s="13" t="s">
        <v>33</v>
      </c>
      <c r="AX1109" s="13" t="s">
        <v>84</v>
      </c>
      <c r="AY1109" s="253" t="s">
        <v>181</v>
      </c>
    </row>
    <row r="1110" s="2" customFormat="1" ht="16.5" customHeight="1">
      <c r="A1110" s="39"/>
      <c r="B1110" s="40"/>
      <c r="C1110" s="228" t="s">
        <v>1350</v>
      </c>
      <c r="D1110" s="228" t="s">
        <v>183</v>
      </c>
      <c r="E1110" s="229" t="s">
        <v>1588</v>
      </c>
      <c r="F1110" s="230" t="s">
        <v>1589</v>
      </c>
      <c r="G1110" s="231" t="s">
        <v>247</v>
      </c>
      <c r="H1110" s="232">
        <v>5.4749999999999996</v>
      </c>
      <c r="I1110" s="233"/>
      <c r="J1110" s="234">
        <f>ROUND(I1110*H1110,2)</f>
        <v>0</v>
      </c>
      <c r="K1110" s="235"/>
      <c r="L1110" s="45"/>
      <c r="M1110" s="236" t="s">
        <v>1</v>
      </c>
      <c r="N1110" s="237" t="s">
        <v>43</v>
      </c>
      <c r="O1110" s="92"/>
      <c r="P1110" s="238">
        <f>O1110*H1110</f>
        <v>0</v>
      </c>
      <c r="Q1110" s="238">
        <v>0</v>
      </c>
      <c r="R1110" s="238">
        <f>Q1110*H1110</f>
        <v>0</v>
      </c>
      <c r="S1110" s="238">
        <v>0</v>
      </c>
      <c r="T1110" s="239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40" t="s">
        <v>278</v>
      </c>
      <c r="AT1110" s="240" t="s">
        <v>183</v>
      </c>
      <c r="AU1110" s="240" t="s">
        <v>86</v>
      </c>
      <c r="AY1110" s="18" t="s">
        <v>181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8" t="s">
        <v>84</v>
      </c>
      <c r="BK1110" s="241">
        <f>ROUND(I1110*H1110,2)</f>
        <v>0</v>
      </c>
      <c r="BL1110" s="18" t="s">
        <v>278</v>
      </c>
      <c r="BM1110" s="240" t="s">
        <v>2541</v>
      </c>
    </row>
    <row r="1111" s="13" customFormat="1">
      <c r="A1111" s="13"/>
      <c r="B1111" s="242"/>
      <c r="C1111" s="243"/>
      <c r="D1111" s="244" t="s">
        <v>189</v>
      </c>
      <c r="E1111" s="245" t="s">
        <v>1</v>
      </c>
      <c r="F1111" s="246" t="s">
        <v>2542</v>
      </c>
      <c r="G1111" s="243"/>
      <c r="H1111" s="247">
        <v>1</v>
      </c>
      <c r="I1111" s="248"/>
      <c r="J1111" s="243"/>
      <c r="K1111" s="243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3" t="s">
        <v>189</v>
      </c>
      <c r="AU1111" s="253" t="s">
        <v>86</v>
      </c>
      <c r="AV1111" s="13" t="s">
        <v>86</v>
      </c>
      <c r="AW1111" s="13" t="s">
        <v>33</v>
      </c>
      <c r="AX1111" s="13" t="s">
        <v>78</v>
      </c>
      <c r="AY1111" s="253" t="s">
        <v>181</v>
      </c>
    </row>
    <row r="1112" s="13" customFormat="1">
      <c r="A1112" s="13"/>
      <c r="B1112" s="242"/>
      <c r="C1112" s="243"/>
      <c r="D1112" s="244" t="s">
        <v>189</v>
      </c>
      <c r="E1112" s="245" t="s">
        <v>1</v>
      </c>
      <c r="F1112" s="246" t="s">
        <v>2543</v>
      </c>
      <c r="G1112" s="243"/>
      <c r="H1112" s="247">
        <v>4.4749999999999996</v>
      </c>
      <c r="I1112" s="248"/>
      <c r="J1112" s="243"/>
      <c r="K1112" s="243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3" t="s">
        <v>189</v>
      </c>
      <c r="AU1112" s="253" t="s">
        <v>86</v>
      </c>
      <c r="AV1112" s="13" t="s">
        <v>86</v>
      </c>
      <c r="AW1112" s="13" t="s">
        <v>33</v>
      </c>
      <c r="AX1112" s="13" t="s">
        <v>78</v>
      </c>
      <c r="AY1112" s="253" t="s">
        <v>181</v>
      </c>
    </row>
    <row r="1113" s="15" customFormat="1">
      <c r="A1113" s="15"/>
      <c r="B1113" s="264"/>
      <c r="C1113" s="265"/>
      <c r="D1113" s="244" t="s">
        <v>189</v>
      </c>
      <c r="E1113" s="266" t="s">
        <v>1</v>
      </c>
      <c r="F1113" s="267" t="s">
        <v>206</v>
      </c>
      <c r="G1113" s="265"/>
      <c r="H1113" s="268">
        <v>5.4749999999999996</v>
      </c>
      <c r="I1113" s="269"/>
      <c r="J1113" s="265"/>
      <c r="K1113" s="265"/>
      <c r="L1113" s="270"/>
      <c r="M1113" s="271"/>
      <c r="N1113" s="272"/>
      <c r="O1113" s="272"/>
      <c r="P1113" s="272"/>
      <c r="Q1113" s="272"/>
      <c r="R1113" s="272"/>
      <c r="S1113" s="272"/>
      <c r="T1113" s="273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74" t="s">
        <v>189</v>
      </c>
      <c r="AU1113" s="274" t="s">
        <v>86</v>
      </c>
      <c r="AV1113" s="15" t="s">
        <v>187</v>
      </c>
      <c r="AW1113" s="15" t="s">
        <v>33</v>
      </c>
      <c r="AX1113" s="15" t="s">
        <v>84</v>
      </c>
      <c r="AY1113" s="274" t="s">
        <v>181</v>
      </c>
    </row>
    <row r="1114" s="2" customFormat="1" ht="16.5" customHeight="1">
      <c r="A1114" s="39"/>
      <c r="B1114" s="40"/>
      <c r="C1114" s="275" t="s">
        <v>1355</v>
      </c>
      <c r="D1114" s="275" t="s">
        <v>363</v>
      </c>
      <c r="E1114" s="276" t="s">
        <v>1595</v>
      </c>
      <c r="F1114" s="277" t="s">
        <v>1596</v>
      </c>
      <c r="G1114" s="278" t="s">
        <v>247</v>
      </c>
      <c r="H1114" s="279">
        <v>5.4749999999999996</v>
      </c>
      <c r="I1114" s="280"/>
      <c r="J1114" s="281">
        <f>ROUND(I1114*H1114,2)</f>
        <v>0</v>
      </c>
      <c r="K1114" s="282"/>
      <c r="L1114" s="283"/>
      <c r="M1114" s="284" t="s">
        <v>1</v>
      </c>
      <c r="N1114" s="285" t="s">
        <v>43</v>
      </c>
      <c r="O1114" s="92"/>
      <c r="P1114" s="238">
        <f>O1114*H1114</f>
        <v>0</v>
      </c>
      <c r="Q1114" s="238">
        <v>0.0030000000000000001</v>
      </c>
      <c r="R1114" s="238">
        <f>Q1114*H1114</f>
        <v>0.016424999999999999</v>
      </c>
      <c r="S1114" s="238">
        <v>0</v>
      </c>
      <c r="T1114" s="239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0" t="s">
        <v>369</v>
      </c>
      <c r="AT1114" s="240" t="s">
        <v>363</v>
      </c>
      <c r="AU1114" s="240" t="s">
        <v>86</v>
      </c>
      <c r="AY1114" s="18" t="s">
        <v>181</v>
      </c>
      <c r="BE1114" s="241">
        <f>IF(N1114="základní",J1114,0)</f>
        <v>0</v>
      </c>
      <c r="BF1114" s="241">
        <f>IF(N1114="snížená",J1114,0)</f>
        <v>0</v>
      </c>
      <c r="BG1114" s="241">
        <f>IF(N1114="zákl. přenesená",J1114,0)</f>
        <v>0</v>
      </c>
      <c r="BH1114" s="241">
        <f>IF(N1114="sníž. přenesená",J1114,0)</f>
        <v>0</v>
      </c>
      <c r="BI1114" s="241">
        <f>IF(N1114="nulová",J1114,0)</f>
        <v>0</v>
      </c>
      <c r="BJ1114" s="18" t="s">
        <v>84</v>
      </c>
      <c r="BK1114" s="241">
        <f>ROUND(I1114*H1114,2)</f>
        <v>0</v>
      </c>
      <c r="BL1114" s="18" t="s">
        <v>278</v>
      </c>
      <c r="BM1114" s="240" t="s">
        <v>2544</v>
      </c>
    </row>
    <row r="1115" s="14" customFormat="1">
      <c r="A1115" s="14"/>
      <c r="B1115" s="254"/>
      <c r="C1115" s="255"/>
      <c r="D1115" s="244" t="s">
        <v>189</v>
      </c>
      <c r="E1115" s="256" t="s">
        <v>1</v>
      </c>
      <c r="F1115" s="257" t="s">
        <v>1598</v>
      </c>
      <c r="G1115" s="255"/>
      <c r="H1115" s="256" t="s">
        <v>1</v>
      </c>
      <c r="I1115" s="258"/>
      <c r="J1115" s="255"/>
      <c r="K1115" s="255"/>
      <c r="L1115" s="259"/>
      <c r="M1115" s="260"/>
      <c r="N1115" s="261"/>
      <c r="O1115" s="261"/>
      <c r="P1115" s="261"/>
      <c r="Q1115" s="261"/>
      <c r="R1115" s="261"/>
      <c r="S1115" s="261"/>
      <c r="T1115" s="26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3" t="s">
        <v>189</v>
      </c>
      <c r="AU1115" s="263" t="s">
        <v>86</v>
      </c>
      <c r="AV1115" s="14" t="s">
        <v>84</v>
      </c>
      <c r="AW1115" s="14" t="s">
        <v>33</v>
      </c>
      <c r="AX1115" s="14" t="s">
        <v>78</v>
      </c>
      <c r="AY1115" s="263" t="s">
        <v>181</v>
      </c>
    </row>
    <row r="1116" s="13" customFormat="1">
      <c r="A1116" s="13"/>
      <c r="B1116" s="242"/>
      <c r="C1116" s="243"/>
      <c r="D1116" s="244" t="s">
        <v>189</v>
      </c>
      <c r="E1116" s="245" t="s">
        <v>1</v>
      </c>
      <c r="F1116" s="246" t="s">
        <v>2542</v>
      </c>
      <c r="G1116" s="243"/>
      <c r="H1116" s="247">
        <v>1</v>
      </c>
      <c r="I1116" s="248"/>
      <c r="J1116" s="243"/>
      <c r="K1116" s="243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3" t="s">
        <v>189</v>
      </c>
      <c r="AU1116" s="253" t="s">
        <v>86</v>
      </c>
      <c r="AV1116" s="13" t="s">
        <v>86</v>
      </c>
      <c r="AW1116" s="13" t="s">
        <v>33</v>
      </c>
      <c r="AX1116" s="13" t="s">
        <v>78</v>
      </c>
      <c r="AY1116" s="253" t="s">
        <v>181</v>
      </c>
    </row>
    <row r="1117" s="13" customFormat="1">
      <c r="A1117" s="13"/>
      <c r="B1117" s="242"/>
      <c r="C1117" s="243"/>
      <c r="D1117" s="244" t="s">
        <v>189</v>
      </c>
      <c r="E1117" s="245" t="s">
        <v>1</v>
      </c>
      <c r="F1117" s="246" t="s">
        <v>2543</v>
      </c>
      <c r="G1117" s="243"/>
      <c r="H1117" s="247">
        <v>4.4749999999999996</v>
      </c>
      <c r="I1117" s="248"/>
      <c r="J1117" s="243"/>
      <c r="K1117" s="243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3" t="s">
        <v>189</v>
      </c>
      <c r="AU1117" s="253" t="s">
        <v>86</v>
      </c>
      <c r="AV1117" s="13" t="s">
        <v>86</v>
      </c>
      <c r="AW1117" s="13" t="s">
        <v>33</v>
      </c>
      <c r="AX1117" s="13" t="s">
        <v>78</v>
      </c>
      <c r="AY1117" s="253" t="s">
        <v>181</v>
      </c>
    </row>
    <row r="1118" s="15" customFormat="1">
      <c r="A1118" s="15"/>
      <c r="B1118" s="264"/>
      <c r="C1118" s="265"/>
      <c r="D1118" s="244" t="s">
        <v>189</v>
      </c>
      <c r="E1118" s="266" t="s">
        <v>1</v>
      </c>
      <c r="F1118" s="267" t="s">
        <v>206</v>
      </c>
      <c r="G1118" s="265"/>
      <c r="H1118" s="268">
        <v>5.4749999999999996</v>
      </c>
      <c r="I1118" s="269"/>
      <c r="J1118" s="265"/>
      <c r="K1118" s="265"/>
      <c r="L1118" s="270"/>
      <c r="M1118" s="271"/>
      <c r="N1118" s="272"/>
      <c r="O1118" s="272"/>
      <c r="P1118" s="272"/>
      <c r="Q1118" s="272"/>
      <c r="R1118" s="272"/>
      <c r="S1118" s="272"/>
      <c r="T1118" s="273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74" t="s">
        <v>189</v>
      </c>
      <c r="AU1118" s="274" t="s">
        <v>86</v>
      </c>
      <c r="AV1118" s="15" t="s">
        <v>187</v>
      </c>
      <c r="AW1118" s="15" t="s">
        <v>33</v>
      </c>
      <c r="AX1118" s="15" t="s">
        <v>84</v>
      </c>
      <c r="AY1118" s="274" t="s">
        <v>181</v>
      </c>
    </row>
    <row r="1119" s="2" customFormat="1" ht="24.15" customHeight="1">
      <c r="A1119" s="39"/>
      <c r="B1119" s="40"/>
      <c r="C1119" s="228" t="s">
        <v>1359</v>
      </c>
      <c r="D1119" s="228" t="s">
        <v>183</v>
      </c>
      <c r="E1119" s="229" t="s">
        <v>2545</v>
      </c>
      <c r="F1119" s="230" t="s">
        <v>2546</v>
      </c>
      <c r="G1119" s="231" t="s">
        <v>359</v>
      </c>
      <c r="H1119" s="232">
        <v>1</v>
      </c>
      <c r="I1119" s="233"/>
      <c r="J1119" s="234">
        <f>ROUND(I1119*H1119,2)</f>
        <v>0</v>
      </c>
      <c r="K1119" s="235"/>
      <c r="L1119" s="45"/>
      <c r="M1119" s="236" t="s">
        <v>1</v>
      </c>
      <c r="N1119" s="237" t="s">
        <v>43</v>
      </c>
      <c r="O1119" s="92"/>
      <c r="P1119" s="238">
        <f>O1119*H1119</f>
        <v>0</v>
      </c>
      <c r="Q1119" s="238">
        <v>0</v>
      </c>
      <c r="R1119" s="238">
        <f>Q1119*H1119</f>
        <v>0</v>
      </c>
      <c r="S1119" s="238">
        <v>0</v>
      </c>
      <c r="T1119" s="239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0" t="s">
        <v>278</v>
      </c>
      <c r="AT1119" s="240" t="s">
        <v>183</v>
      </c>
      <c r="AU1119" s="240" t="s">
        <v>86</v>
      </c>
      <c r="AY1119" s="18" t="s">
        <v>181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8" t="s">
        <v>84</v>
      </c>
      <c r="BK1119" s="241">
        <f>ROUND(I1119*H1119,2)</f>
        <v>0</v>
      </c>
      <c r="BL1119" s="18" t="s">
        <v>278</v>
      </c>
      <c r="BM1119" s="240" t="s">
        <v>2547</v>
      </c>
    </row>
    <row r="1120" s="14" customFormat="1">
      <c r="A1120" s="14"/>
      <c r="B1120" s="254"/>
      <c r="C1120" s="255"/>
      <c r="D1120" s="244" t="s">
        <v>189</v>
      </c>
      <c r="E1120" s="256" t="s">
        <v>1</v>
      </c>
      <c r="F1120" s="257" t="s">
        <v>2548</v>
      </c>
      <c r="G1120" s="255"/>
      <c r="H1120" s="256" t="s">
        <v>1</v>
      </c>
      <c r="I1120" s="258"/>
      <c r="J1120" s="255"/>
      <c r="K1120" s="255"/>
      <c r="L1120" s="259"/>
      <c r="M1120" s="260"/>
      <c r="N1120" s="261"/>
      <c r="O1120" s="261"/>
      <c r="P1120" s="261"/>
      <c r="Q1120" s="261"/>
      <c r="R1120" s="261"/>
      <c r="S1120" s="261"/>
      <c r="T1120" s="26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3" t="s">
        <v>189</v>
      </c>
      <c r="AU1120" s="263" t="s">
        <v>86</v>
      </c>
      <c r="AV1120" s="14" t="s">
        <v>84</v>
      </c>
      <c r="AW1120" s="14" t="s">
        <v>33</v>
      </c>
      <c r="AX1120" s="14" t="s">
        <v>78</v>
      </c>
      <c r="AY1120" s="263" t="s">
        <v>181</v>
      </c>
    </row>
    <row r="1121" s="13" customFormat="1">
      <c r="A1121" s="13"/>
      <c r="B1121" s="242"/>
      <c r="C1121" s="243"/>
      <c r="D1121" s="244" t="s">
        <v>189</v>
      </c>
      <c r="E1121" s="245" t="s">
        <v>1</v>
      </c>
      <c r="F1121" s="246" t="s">
        <v>2549</v>
      </c>
      <c r="G1121" s="243"/>
      <c r="H1121" s="247">
        <v>1</v>
      </c>
      <c r="I1121" s="248"/>
      <c r="J1121" s="243"/>
      <c r="K1121" s="243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3" t="s">
        <v>189</v>
      </c>
      <c r="AU1121" s="253" t="s">
        <v>86</v>
      </c>
      <c r="AV1121" s="13" t="s">
        <v>86</v>
      </c>
      <c r="AW1121" s="13" t="s">
        <v>33</v>
      </c>
      <c r="AX1121" s="13" t="s">
        <v>84</v>
      </c>
      <c r="AY1121" s="253" t="s">
        <v>181</v>
      </c>
    </row>
    <row r="1122" s="2" customFormat="1" ht="16.5" customHeight="1">
      <c r="A1122" s="39"/>
      <c r="B1122" s="40"/>
      <c r="C1122" s="228" t="s">
        <v>1364</v>
      </c>
      <c r="D1122" s="228" t="s">
        <v>183</v>
      </c>
      <c r="E1122" s="229" t="s">
        <v>1609</v>
      </c>
      <c r="F1122" s="230" t="s">
        <v>2550</v>
      </c>
      <c r="G1122" s="231" t="s">
        <v>359</v>
      </c>
      <c r="H1122" s="232">
        <v>1</v>
      </c>
      <c r="I1122" s="233"/>
      <c r="J1122" s="234">
        <f>ROUND(I1122*H1122,2)</f>
        <v>0</v>
      </c>
      <c r="K1122" s="235"/>
      <c r="L1122" s="45"/>
      <c r="M1122" s="236" t="s">
        <v>1</v>
      </c>
      <c r="N1122" s="237" t="s">
        <v>43</v>
      </c>
      <c r="O1122" s="92"/>
      <c r="P1122" s="238">
        <f>O1122*H1122</f>
        <v>0</v>
      </c>
      <c r="Q1122" s="238">
        <v>0</v>
      </c>
      <c r="R1122" s="238">
        <f>Q1122*H1122</f>
        <v>0</v>
      </c>
      <c r="S1122" s="238">
        <v>0</v>
      </c>
      <c r="T1122" s="239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0" t="s">
        <v>278</v>
      </c>
      <c r="AT1122" s="240" t="s">
        <v>183</v>
      </c>
      <c r="AU1122" s="240" t="s">
        <v>86</v>
      </c>
      <c r="AY1122" s="18" t="s">
        <v>181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84</v>
      </c>
      <c r="BK1122" s="241">
        <f>ROUND(I1122*H1122,2)</f>
        <v>0</v>
      </c>
      <c r="BL1122" s="18" t="s">
        <v>278</v>
      </c>
      <c r="BM1122" s="240" t="s">
        <v>2551</v>
      </c>
    </row>
    <row r="1123" s="13" customFormat="1">
      <c r="A1123" s="13"/>
      <c r="B1123" s="242"/>
      <c r="C1123" s="243"/>
      <c r="D1123" s="244" t="s">
        <v>189</v>
      </c>
      <c r="E1123" s="245" t="s">
        <v>1</v>
      </c>
      <c r="F1123" s="246" t="s">
        <v>2552</v>
      </c>
      <c r="G1123" s="243"/>
      <c r="H1123" s="247">
        <v>1</v>
      </c>
      <c r="I1123" s="248"/>
      <c r="J1123" s="243"/>
      <c r="K1123" s="243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3" t="s">
        <v>189</v>
      </c>
      <c r="AU1123" s="253" t="s">
        <v>86</v>
      </c>
      <c r="AV1123" s="13" t="s">
        <v>86</v>
      </c>
      <c r="AW1123" s="13" t="s">
        <v>33</v>
      </c>
      <c r="AX1123" s="13" t="s">
        <v>84</v>
      </c>
      <c r="AY1123" s="253" t="s">
        <v>181</v>
      </c>
    </row>
    <row r="1124" s="2" customFormat="1" ht="16.5" customHeight="1">
      <c r="A1124" s="39"/>
      <c r="B1124" s="40"/>
      <c r="C1124" s="228" t="s">
        <v>1370</v>
      </c>
      <c r="D1124" s="228" t="s">
        <v>183</v>
      </c>
      <c r="E1124" s="229" t="s">
        <v>1614</v>
      </c>
      <c r="F1124" s="230" t="s">
        <v>2553</v>
      </c>
      <c r="G1124" s="231" t="s">
        <v>359</v>
      </c>
      <c r="H1124" s="232">
        <v>1</v>
      </c>
      <c r="I1124" s="233"/>
      <c r="J1124" s="234">
        <f>ROUND(I1124*H1124,2)</f>
        <v>0</v>
      </c>
      <c r="K1124" s="235"/>
      <c r="L1124" s="45"/>
      <c r="M1124" s="236" t="s">
        <v>1</v>
      </c>
      <c r="N1124" s="237" t="s">
        <v>43</v>
      </c>
      <c r="O1124" s="92"/>
      <c r="P1124" s="238">
        <f>O1124*H1124</f>
        <v>0</v>
      </c>
      <c r="Q1124" s="238">
        <v>0</v>
      </c>
      <c r="R1124" s="238">
        <f>Q1124*H1124</f>
        <v>0</v>
      </c>
      <c r="S1124" s="238">
        <v>0</v>
      </c>
      <c r="T1124" s="239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40" t="s">
        <v>278</v>
      </c>
      <c r="AT1124" s="240" t="s">
        <v>183</v>
      </c>
      <c r="AU1124" s="240" t="s">
        <v>86</v>
      </c>
      <c r="AY1124" s="18" t="s">
        <v>181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8" t="s">
        <v>84</v>
      </c>
      <c r="BK1124" s="241">
        <f>ROUND(I1124*H1124,2)</f>
        <v>0</v>
      </c>
      <c r="BL1124" s="18" t="s">
        <v>278</v>
      </c>
      <c r="BM1124" s="240" t="s">
        <v>2554</v>
      </c>
    </row>
    <row r="1125" s="13" customFormat="1">
      <c r="A1125" s="13"/>
      <c r="B1125" s="242"/>
      <c r="C1125" s="243"/>
      <c r="D1125" s="244" t="s">
        <v>189</v>
      </c>
      <c r="E1125" s="245" t="s">
        <v>1</v>
      </c>
      <c r="F1125" s="246" t="s">
        <v>2555</v>
      </c>
      <c r="G1125" s="243"/>
      <c r="H1125" s="247">
        <v>1</v>
      </c>
      <c r="I1125" s="248"/>
      <c r="J1125" s="243"/>
      <c r="K1125" s="243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3" t="s">
        <v>189</v>
      </c>
      <c r="AU1125" s="253" t="s">
        <v>86</v>
      </c>
      <c r="AV1125" s="13" t="s">
        <v>86</v>
      </c>
      <c r="AW1125" s="13" t="s">
        <v>33</v>
      </c>
      <c r="AX1125" s="13" t="s">
        <v>84</v>
      </c>
      <c r="AY1125" s="253" t="s">
        <v>181</v>
      </c>
    </row>
    <row r="1126" s="2" customFormat="1" ht="16.5" customHeight="1">
      <c r="A1126" s="39"/>
      <c r="B1126" s="40"/>
      <c r="C1126" s="228" t="s">
        <v>1377</v>
      </c>
      <c r="D1126" s="228" t="s">
        <v>183</v>
      </c>
      <c r="E1126" s="229" t="s">
        <v>1619</v>
      </c>
      <c r="F1126" s="230" t="s">
        <v>2556</v>
      </c>
      <c r="G1126" s="231" t="s">
        <v>359</v>
      </c>
      <c r="H1126" s="232">
        <v>1</v>
      </c>
      <c r="I1126" s="233"/>
      <c r="J1126" s="234">
        <f>ROUND(I1126*H1126,2)</f>
        <v>0</v>
      </c>
      <c r="K1126" s="235"/>
      <c r="L1126" s="45"/>
      <c r="M1126" s="236" t="s">
        <v>1</v>
      </c>
      <c r="N1126" s="237" t="s">
        <v>43</v>
      </c>
      <c r="O1126" s="92"/>
      <c r="P1126" s="238">
        <f>O1126*H1126</f>
        <v>0</v>
      </c>
      <c r="Q1126" s="238">
        <v>0</v>
      </c>
      <c r="R1126" s="238">
        <f>Q1126*H1126</f>
        <v>0</v>
      </c>
      <c r="S1126" s="238">
        <v>0</v>
      </c>
      <c r="T1126" s="239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40" t="s">
        <v>278</v>
      </c>
      <c r="AT1126" s="240" t="s">
        <v>183</v>
      </c>
      <c r="AU1126" s="240" t="s">
        <v>86</v>
      </c>
      <c r="AY1126" s="18" t="s">
        <v>181</v>
      </c>
      <c r="BE1126" s="241">
        <f>IF(N1126="základní",J1126,0)</f>
        <v>0</v>
      </c>
      <c r="BF1126" s="241">
        <f>IF(N1126="snížená",J1126,0)</f>
        <v>0</v>
      </c>
      <c r="BG1126" s="241">
        <f>IF(N1126="zákl. přenesená",J1126,0)</f>
        <v>0</v>
      </c>
      <c r="BH1126" s="241">
        <f>IF(N1126="sníž. přenesená",J1126,0)</f>
        <v>0</v>
      </c>
      <c r="BI1126" s="241">
        <f>IF(N1126="nulová",J1126,0)</f>
        <v>0</v>
      </c>
      <c r="BJ1126" s="18" t="s">
        <v>84</v>
      </c>
      <c r="BK1126" s="241">
        <f>ROUND(I1126*H1126,2)</f>
        <v>0</v>
      </c>
      <c r="BL1126" s="18" t="s">
        <v>278</v>
      </c>
      <c r="BM1126" s="240" t="s">
        <v>2557</v>
      </c>
    </row>
    <row r="1127" s="13" customFormat="1">
      <c r="A1127" s="13"/>
      <c r="B1127" s="242"/>
      <c r="C1127" s="243"/>
      <c r="D1127" s="244" t="s">
        <v>189</v>
      </c>
      <c r="E1127" s="245" t="s">
        <v>1</v>
      </c>
      <c r="F1127" s="246" t="s">
        <v>2558</v>
      </c>
      <c r="G1127" s="243"/>
      <c r="H1127" s="247">
        <v>1</v>
      </c>
      <c r="I1127" s="248"/>
      <c r="J1127" s="243"/>
      <c r="K1127" s="243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3" t="s">
        <v>189</v>
      </c>
      <c r="AU1127" s="253" t="s">
        <v>86</v>
      </c>
      <c r="AV1127" s="13" t="s">
        <v>86</v>
      </c>
      <c r="AW1127" s="13" t="s">
        <v>33</v>
      </c>
      <c r="AX1127" s="13" t="s">
        <v>84</v>
      </c>
      <c r="AY1127" s="253" t="s">
        <v>181</v>
      </c>
    </row>
    <row r="1128" s="2" customFormat="1" ht="16.5" customHeight="1">
      <c r="A1128" s="39"/>
      <c r="B1128" s="40"/>
      <c r="C1128" s="228" t="s">
        <v>1382</v>
      </c>
      <c r="D1128" s="228" t="s">
        <v>183</v>
      </c>
      <c r="E1128" s="229" t="s">
        <v>1624</v>
      </c>
      <c r="F1128" s="230" t="s">
        <v>1625</v>
      </c>
      <c r="G1128" s="231" t="s">
        <v>783</v>
      </c>
      <c r="H1128" s="286"/>
      <c r="I1128" s="233"/>
      <c r="J1128" s="234">
        <f>ROUND(I1128*H1128,2)</f>
        <v>0</v>
      </c>
      <c r="K1128" s="235"/>
      <c r="L1128" s="45"/>
      <c r="M1128" s="236" t="s">
        <v>1</v>
      </c>
      <c r="N1128" s="237" t="s">
        <v>43</v>
      </c>
      <c r="O1128" s="92"/>
      <c r="P1128" s="238">
        <f>O1128*H1128</f>
        <v>0</v>
      </c>
      <c r="Q1128" s="238">
        <v>0</v>
      </c>
      <c r="R1128" s="238">
        <f>Q1128*H1128</f>
        <v>0</v>
      </c>
      <c r="S1128" s="238">
        <v>0</v>
      </c>
      <c r="T1128" s="239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40" t="s">
        <v>278</v>
      </c>
      <c r="AT1128" s="240" t="s">
        <v>183</v>
      </c>
      <c r="AU1128" s="240" t="s">
        <v>86</v>
      </c>
      <c r="AY1128" s="18" t="s">
        <v>181</v>
      </c>
      <c r="BE1128" s="241">
        <f>IF(N1128="základní",J1128,0)</f>
        <v>0</v>
      </c>
      <c r="BF1128" s="241">
        <f>IF(N1128="snížená",J1128,0)</f>
        <v>0</v>
      </c>
      <c r="BG1128" s="241">
        <f>IF(N1128="zákl. přenesená",J1128,0)</f>
        <v>0</v>
      </c>
      <c r="BH1128" s="241">
        <f>IF(N1128="sníž. přenesená",J1128,0)</f>
        <v>0</v>
      </c>
      <c r="BI1128" s="241">
        <f>IF(N1128="nulová",J1128,0)</f>
        <v>0</v>
      </c>
      <c r="BJ1128" s="18" t="s">
        <v>84</v>
      </c>
      <c r="BK1128" s="241">
        <f>ROUND(I1128*H1128,2)</f>
        <v>0</v>
      </c>
      <c r="BL1128" s="18" t="s">
        <v>278</v>
      </c>
      <c r="BM1128" s="240" t="s">
        <v>2559</v>
      </c>
    </row>
    <row r="1129" s="12" customFormat="1" ht="22.8" customHeight="1">
      <c r="A1129" s="12"/>
      <c r="B1129" s="212"/>
      <c r="C1129" s="213"/>
      <c r="D1129" s="214" t="s">
        <v>77</v>
      </c>
      <c r="E1129" s="226" t="s">
        <v>1627</v>
      </c>
      <c r="F1129" s="226" t="s">
        <v>1628</v>
      </c>
      <c r="G1129" s="213"/>
      <c r="H1129" s="213"/>
      <c r="I1129" s="216"/>
      <c r="J1129" s="227">
        <f>BK1129</f>
        <v>0</v>
      </c>
      <c r="K1129" s="213"/>
      <c r="L1129" s="218"/>
      <c r="M1129" s="219"/>
      <c r="N1129" s="220"/>
      <c r="O1129" s="220"/>
      <c r="P1129" s="221">
        <f>SUM(P1130:P1145)</f>
        <v>0</v>
      </c>
      <c r="Q1129" s="220"/>
      <c r="R1129" s="221">
        <f>SUM(R1130:R1145)</f>
        <v>0.0032700000000000003</v>
      </c>
      <c r="S1129" s="220"/>
      <c r="T1129" s="222">
        <f>SUM(T1130:T1145)</f>
        <v>0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223" t="s">
        <v>86</v>
      </c>
      <c r="AT1129" s="224" t="s">
        <v>77</v>
      </c>
      <c r="AU1129" s="224" t="s">
        <v>84</v>
      </c>
      <c r="AY1129" s="223" t="s">
        <v>181</v>
      </c>
      <c r="BK1129" s="225">
        <f>SUM(BK1130:BK1145)</f>
        <v>0</v>
      </c>
    </row>
    <row r="1130" s="2" customFormat="1" ht="21.75" customHeight="1">
      <c r="A1130" s="39"/>
      <c r="B1130" s="40"/>
      <c r="C1130" s="228" t="s">
        <v>1387</v>
      </c>
      <c r="D1130" s="228" t="s">
        <v>183</v>
      </c>
      <c r="E1130" s="229" t="s">
        <v>2560</v>
      </c>
      <c r="F1130" s="230" t="s">
        <v>1636</v>
      </c>
      <c r="G1130" s="231" t="s">
        <v>1637</v>
      </c>
      <c r="H1130" s="232">
        <v>59.43</v>
      </c>
      <c r="I1130" s="233"/>
      <c r="J1130" s="234">
        <f>ROUND(I1130*H1130,2)</f>
        <v>0</v>
      </c>
      <c r="K1130" s="235"/>
      <c r="L1130" s="45"/>
      <c r="M1130" s="236" t="s">
        <v>1</v>
      </c>
      <c r="N1130" s="237" t="s">
        <v>43</v>
      </c>
      <c r="O1130" s="92"/>
      <c r="P1130" s="238">
        <f>O1130*H1130</f>
        <v>0</v>
      </c>
      <c r="Q1130" s="238">
        <v>0</v>
      </c>
      <c r="R1130" s="238">
        <f>Q1130*H1130</f>
        <v>0</v>
      </c>
      <c r="S1130" s="238">
        <v>0</v>
      </c>
      <c r="T1130" s="239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40" t="s">
        <v>278</v>
      </c>
      <c r="AT1130" s="240" t="s">
        <v>183</v>
      </c>
      <c r="AU1130" s="240" t="s">
        <v>86</v>
      </c>
      <c r="AY1130" s="18" t="s">
        <v>181</v>
      </c>
      <c r="BE1130" s="241">
        <f>IF(N1130="základní",J1130,0)</f>
        <v>0</v>
      </c>
      <c r="BF1130" s="241">
        <f>IF(N1130="snížená",J1130,0)</f>
        <v>0</v>
      </c>
      <c r="BG1130" s="241">
        <f>IF(N1130="zákl. přenesená",J1130,0)</f>
        <v>0</v>
      </c>
      <c r="BH1130" s="241">
        <f>IF(N1130="sníž. přenesená",J1130,0)</f>
        <v>0</v>
      </c>
      <c r="BI1130" s="241">
        <f>IF(N1130="nulová",J1130,0)</f>
        <v>0</v>
      </c>
      <c r="BJ1130" s="18" t="s">
        <v>84</v>
      </c>
      <c r="BK1130" s="241">
        <f>ROUND(I1130*H1130,2)</f>
        <v>0</v>
      </c>
      <c r="BL1130" s="18" t="s">
        <v>278</v>
      </c>
      <c r="BM1130" s="240" t="s">
        <v>2561</v>
      </c>
    </row>
    <row r="1131" s="14" customFormat="1">
      <c r="A1131" s="14"/>
      <c r="B1131" s="254"/>
      <c r="C1131" s="255"/>
      <c r="D1131" s="244" t="s">
        <v>189</v>
      </c>
      <c r="E1131" s="256" t="s">
        <v>1</v>
      </c>
      <c r="F1131" s="257" t="s">
        <v>547</v>
      </c>
      <c r="G1131" s="255"/>
      <c r="H1131" s="256" t="s">
        <v>1</v>
      </c>
      <c r="I1131" s="258"/>
      <c r="J1131" s="255"/>
      <c r="K1131" s="255"/>
      <c r="L1131" s="259"/>
      <c r="M1131" s="260"/>
      <c r="N1131" s="261"/>
      <c r="O1131" s="261"/>
      <c r="P1131" s="261"/>
      <c r="Q1131" s="261"/>
      <c r="R1131" s="261"/>
      <c r="S1131" s="261"/>
      <c r="T1131" s="26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3" t="s">
        <v>189</v>
      </c>
      <c r="AU1131" s="263" t="s">
        <v>86</v>
      </c>
      <c r="AV1131" s="14" t="s">
        <v>84</v>
      </c>
      <c r="AW1131" s="14" t="s">
        <v>33</v>
      </c>
      <c r="AX1131" s="14" t="s">
        <v>78</v>
      </c>
      <c r="AY1131" s="263" t="s">
        <v>181</v>
      </c>
    </row>
    <row r="1132" s="13" customFormat="1">
      <c r="A1132" s="13"/>
      <c r="B1132" s="242"/>
      <c r="C1132" s="243"/>
      <c r="D1132" s="244" t="s">
        <v>189</v>
      </c>
      <c r="E1132" s="245" t="s">
        <v>1</v>
      </c>
      <c r="F1132" s="246" t="s">
        <v>2562</v>
      </c>
      <c r="G1132" s="243"/>
      <c r="H1132" s="247">
        <v>56.600000000000001</v>
      </c>
      <c r="I1132" s="248"/>
      <c r="J1132" s="243"/>
      <c r="K1132" s="243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3" t="s">
        <v>189</v>
      </c>
      <c r="AU1132" s="253" t="s">
        <v>86</v>
      </c>
      <c r="AV1132" s="13" t="s">
        <v>86</v>
      </c>
      <c r="AW1132" s="13" t="s">
        <v>33</v>
      </c>
      <c r="AX1132" s="13" t="s">
        <v>78</v>
      </c>
      <c r="AY1132" s="253" t="s">
        <v>181</v>
      </c>
    </row>
    <row r="1133" s="13" customFormat="1">
      <c r="A1133" s="13"/>
      <c r="B1133" s="242"/>
      <c r="C1133" s="243"/>
      <c r="D1133" s="244" t="s">
        <v>189</v>
      </c>
      <c r="E1133" s="245" t="s">
        <v>1</v>
      </c>
      <c r="F1133" s="246" t="s">
        <v>2563</v>
      </c>
      <c r="G1133" s="243"/>
      <c r="H1133" s="247">
        <v>2.8300000000000001</v>
      </c>
      <c r="I1133" s="248"/>
      <c r="J1133" s="243"/>
      <c r="K1133" s="243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3" t="s">
        <v>189</v>
      </c>
      <c r="AU1133" s="253" t="s">
        <v>86</v>
      </c>
      <c r="AV1133" s="13" t="s">
        <v>86</v>
      </c>
      <c r="AW1133" s="13" t="s">
        <v>33</v>
      </c>
      <c r="AX1133" s="13" t="s">
        <v>78</v>
      </c>
      <c r="AY1133" s="253" t="s">
        <v>181</v>
      </c>
    </row>
    <row r="1134" s="15" customFormat="1">
      <c r="A1134" s="15"/>
      <c r="B1134" s="264"/>
      <c r="C1134" s="265"/>
      <c r="D1134" s="244" t="s">
        <v>189</v>
      </c>
      <c r="E1134" s="266" t="s">
        <v>1</v>
      </c>
      <c r="F1134" s="267" t="s">
        <v>206</v>
      </c>
      <c r="G1134" s="265"/>
      <c r="H1134" s="268">
        <v>59.43</v>
      </c>
      <c r="I1134" s="269"/>
      <c r="J1134" s="265"/>
      <c r="K1134" s="265"/>
      <c r="L1134" s="270"/>
      <c r="M1134" s="271"/>
      <c r="N1134" s="272"/>
      <c r="O1134" s="272"/>
      <c r="P1134" s="272"/>
      <c r="Q1134" s="272"/>
      <c r="R1134" s="272"/>
      <c r="S1134" s="272"/>
      <c r="T1134" s="273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T1134" s="274" t="s">
        <v>189</v>
      </c>
      <c r="AU1134" s="274" t="s">
        <v>86</v>
      </c>
      <c r="AV1134" s="15" t="s">
        <v>187</v>
      </c>
      <c r="AW1134" s="15" t="s">
        <v>33</v>
      </c>
      <c r="AX1134" s="15" t="s">
        <v>84</v>
      </c>
      <c r="AY1134" s="274" t="s">
        <v>181</v>
      </c>
    </row>
    <row r="1135" s="2" customFormat="1" ht="16.5" customHeight="1">
      <c r="A1135" s="39"/>
      <c r="B1135" s="40"/>
      <c r="C1135" s="228" t="s">
        <v>1392</v>
      </c>
      <c r="D1135" s="228" t="s">
        <v>183</v>
      </c>
      <c r="E1135" s="229" t="s">
        <v>2564</v>
      </c>
      <c r="F1135" s="230" t="s">
        <v>2565</v>
      </c>
      <c r="G1135" s="231" t="s">
        <v>1637</v>
      </c>
      <c r="H1135" s="232">
        <v>230.49600000000001</v>
      </c>
      <c r="I1135" s="233"/>
      <c r="J1135" s="234">
        <f>ROUND(I1135*H1135,2)</f>
        <v>0</v>
      </c>
      <c r="K1135" s="235"/>
      <c r="L1135" s="45"/>
      <c r="M1135" s="236" t="s">
        <v>1</v>
      </c>
      <c r="N1135" s="237" t="s">
        <v>43</v>
      </c>
      <c r="O1135" s="92"/>
      <c r="P1135" s="238">
        <f>O1135*H1135</f>
        <v>0</v>
      </c>
      <c r="Q1135" s="238">
        <v>0</v>
      </c>
      <c r="R1135" s="238">
        <f>Q1135*H1135</f>
        <v>0</v>
      </c>
      <c r="S1135" s="238">
        <v>0</v>
      </c>
      <c r="T1135" s="239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40" t="s">
        <v>278</v>
      </c>
      <c r="AT1135" s="240" t="s">
        <v>183</v>
      </c>
      <c r="AU1135" s="240" t="s">
        <v>86</v>
      </c>
      <c r="AY1135" s="18" t="s">
        <v>181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8" t="s">
        <v>84</v>
      </c>
      <c r="BK1135" s="241">
        <f>ROUND(I1135*H1135,2)</f>
        <v>0</v>
      </c>
      <c r="BL1135" s="18" t="s">
        <v>278</v>
      </c>
      <c r="BM1135" s="240" t="s">
        <v>2566</v>
      </c>
    </row>
    <row r="1136" s="13" customFormat="1">
      <c r="A1136" s="13"/>
      <c r="B1136" s="242"/>
      <c r="C1136" s="243"/>
      <c r="D1136" s="244" t="s">
        <v>189</v>
      </c>
      <c r="E1136" s="245" t="s">
        <v>1</v>
      </c>
      <c r="F1136" s="246" t="s">
        <v>2567</v>
      </c>
      <c r="G1136" s="243"/>
      <c r="H1136" s="247">
        <v>219.52000000000001</v>
      </c>
      <c r="I1136" s="248"/>
      <c r="J1136" s="243"/>
      <c r="K1136" s="243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3" t="s">
        <v>189</v>
      </c>
      <c r="AU1136" s="253" t="s">
        <v>86</v>
      </c>
      <c r="AV1136" s="13" t="s">
        <v>86</v>
      </c>
      <c r="AW1136" s="13" t="s">
        <v>33</v>
      </c>
      <c r="AX1136" s="13" t="s">
        <v>78</v>
      </c>
      <c r="AY1136" s="253" t="s">
        <v>181</v>
      </c>
    </row>
    <row r="1137" s="13" customFormat="1">
      <c r="A1137" s="13"/>
      <c r="B1137" s="242"/>
      <c r="C1137" s="243"/>
      <c r="D1137" s="244" t="s">
        <v>189</v>
      </c>
      <c r="E1137" s="245" t="s">
        <v>1</v>
      </c>
      <c r="F1137" s="246" t="s">
        <v>2568</v>
      </c>
      <c r="G1137" s="243"/>
      <c r="H1137" s="247">
        <v>10.976000000000001</v>
      </c>
      <c r="I1137" s="248"/>
      <c r="J1137" s="243"/>
      <c r="K1137" s="243"/>
      <c r="L1137" s="249"/>
      <c r="M1137" s="250"/>
      <c r="N1137" s="251"/>
      <c r="O1137" s="251"/>
      <c r="P1137" s="251"/>
      <c r="Q1137" s="251"/>
      <c r="R1137" s="251"/>
      <c r="S1137" s="251"/>
      <c r="T1137" s="25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3" t="s">
        <v>189</v>
      </c>
      <c r="AU1137" s="253" t="s">
        <v>86</v>
      </c>
      <c r="AV1137" s="13" t="s">
        <v>86</v>
      </c>
      <c r="AW1137" s="13" t="s">
        <v>33</v>
      </c>
      <c r="AX1137" s="13" t="s">
        <v>78</v>
      </c>
      <c r="AY1137" s="253" t="s">
        <v>181</v>
      </c>
    </row>
    <row r="1138" s="15" customFormat="1">
      <c r="A1138" s="15"/>
      <c r="B1138" s="264"/>
      <c r="C1138" s="265"/>
      <c r="D1138" s="244" t="s">
        <v>189</v>
      </c>
      <c r="E1138" s="266" t="s">
        <v>1</v>
      </c>
      <c r="F1138" s="267" t="s">
        <v>206</v>
      </c>
      <c r="G1138" s="265"/>
      <c r="H1138" s="268">
        <v>230.49600000000001</v>
      </c>
      <c r="I1138" s="269"/>
      <c r="J1138" s="265"/>
      <c r="K1138" s="265"/>
      <c r="L1138" s="270"/>
      <c r="M1138" s="271"/>
      <c r="N1138" s="272"/>
      <c r="O1138" s="272"/>
      <c r="P1138" s="272"/>
      <c r="Q1138" s="272"/>
      <c r="R1138" s="272"/>
      <c r="S1138" s="272"/>
      <c r="T1138" s="273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4" t="s">
        <v>189</v>
      </c>
      <c r="AU1138" s="274" t="s">
        <v>86</v>
      </c>
      <c r="AV1138" s="15" t="s">
        <v>187</v>
      </c>
      <c r="AW1138" s="15" t="s">
        <v>33</v>
      </c>
      <c r="AX1138" s="15" t="s">
        <v>84</v>
      </c>
      <c r="AY1138" s="274" t="s">
        <v>181</v>
      </c>
    </row>
    <row r="1139" s="2" customFormat="1" ht="16.5" customHeight="1">
      <c r="A1139" s="39"/>
      <c r="B1139" s="40"/>
      <c r="C1139" s="275" t="s">
        <v>1397</v>
      </c>
      <c r="D1139" s="275" t="s">
        <v>363</v>
      </c>
      <c r="E1139" s="276" t="s">
        <v>1661</v>
      </c>
      <c r="F1139" s="277" t="s">
        <v>1662</v>
      </c>
      <c r="G1139" s="278" t="s">
        <v>359</v>
      </c>
      <c r="H1139" s="279">
        <v>2</v>
      </c>
      <c r="I1139" s="280"/>
      <c r="J1139" s="281">
        <f>ROUND(I1139*H1139,2)</f>
        <v>0</v>
      </c>
      <c r="K1139" s="282"/>
      <c r="L1139" s="283"/>
      <c r="M1139" s="284" t="s">
        <v>1</v>
      </c>
      <c r="N1139" s="285" t="s">
        <v>43</v>
      </c>
      <c r="O1139" s="92"/>
      <c r="P1139" s="238">
        <f>O1139*H1139</f>
        <v>0</v>
      </c>
      <c r="Q1139" s="238">
        <v>0.00109</v>
      </c>
      <c r="R1139" s="238">
        <f>Q1139*H1139</f>
        <v>0.0021800000000000001</v>
      </c>
      <c r="S1139" s="238">
        <v>0</v>
      </c>
      <c r="T1139" s="239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40" t="s">
        <v>369</v>
      </c>
      <c r="AT1139" s="240" t="s">
        <v>363</v>
      </c>
      <c r="AU1139" s="240" t="s">
        <v>86</v>
      </c>
      <c r="AY1139" s="18" t="s">
        <v>181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8" t="s">
        <v>84</v>
      </c>
      <c r="BK1139" s="241">
        <f>ROUND(I1139*H1139,2)</f>
        <v>0</v>
      </c>
      <c r="BL1139" s="18" t="s">
        <v>278</v>
      </c>
      <c r="BM1139" s="240" t="s">
        <v>2569</v>
      </c>
    </row>
    <row r="1140" s="14" customFormat="1">
      <c r="A1140" s="14"/>
      <c r="B1140" s="254"/>
      <c r="C1140" s="255"/>
      <c r="D1140" s="244" t="s">
        <v>189</v>
      </c>
      <c r="E1140" s="256" t="s">
        <v>1</v>
      </c>
      <c r="F1140" s="257" t="s">
        <v>1004</v>
      </c>
      <c r="G1140" s="255"/>
      <c r="H1140" s="256" t="s">
        <v>1</v>
      </c>
      <c r="I1140" s="258"/>
      <c r="J1140" s="255"/>
      <c r="K1140" s="255"/>
      <c r="L1140" s="259"/>
      <c r="M1140" s="260"/>
      <c r="N1140" s="261"/>
      <c r="O1140" s="261"/>
      <c r="P1140" s="261"/>
      <c r="Q1140" s="261"/>
      <c r="R1140" s="261"/>
      <c r="S1140" s="261"/>
      <c r="T1140" s="26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3" t="s">
        <v>189</v>
      </c>
      <c r="AU1140" s="263" t="s">
        <v>86</v>
      </c>
      <c r="AV1140" s="14" t="s">
        <v>84</v>
      </c>
      <c r="AW1140" s="14" t="s">
        <v>33</v>
      </c>
      <c r="AX1140" s="14" t="s">
        <v>78</v>
      </c>
      <c r="AY1140" s="263" t="s">
        <v>181</v>
      </c>
    </row>
    <row r="1141" s="13" customFormat="1">
      <c r="A1141" s="13"/>
      <c r="B1141" s="242"/>
      <c r="C1141" s="243"/>
      <c r="D1141" s="244" t="s">
        <v>189</v>
      </c>
      <c r="E1141" s="245" t="s">
        <v>1</v>
      </c>
      <c r="F1141" s="246" t="s">
        <v>2570</v>
      </c>
      <c r="G1141" s="243"/>
      <c r="H1141" s="247">
        <v>2</v>
      </c>
      <c r="I1141" s="248"/>
      <c r="J1141" s="243"/>
      <c r="K1141" s="243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3" t="s">
        <v>189</v>
      </c>
      <c r="AU1141" s="253" t="s">
        <v>86</v>
      </c>
      <c r="AV1141" s="13" t="s">
        <v>86</v>
      </c>
      <c r="AW1141" s="13" t="s">
        <v>33</v>
      </c>
      <c r="AX1141" s="13" t="s">
        <v>84</v>
      </c>
      <c r="AY1141" s="253" t="s">
        <v>181</v>
      </c>
    </row>
    <row r="1142" s="2" customFormat="1" ht="16.5" customHeight="1">
      <c r="A1142" s="39"/>
      <c r="B1142" s="40"/>
      <c r="C1142" s="275" t="s">
        <v>1402</v>
      </c>
      <c r="D1142" s="275" t="s">
        <v>363</v>
      </c>
      <c r="E1142" s="276" t="s">
        <v>1666</v>
      </c>
      <c r="F1142" s="277" t="s">
        <v>2571</v>
      </c>
      <c r="G1142" s="278" t="s">
        <v>359</v>
      </c>
      <c r="H1142" s="279">
        <v>1</v>
      </c>
      <c r="I1142" s="280"/>
      <c r="J1142" s="281">
        <f>ROUND(I1142*H1142,2)</f>
        <v>0</v>
      </c>
      <c r="K1142" s="282"/>
      <c r="L1142" s="283"/>
      <c r="M1142" s="284" t="s">
        <v>1</v>
      </c>
      <c r="N1142" s="285" t="s">
        <v>43</v>
      </c>
      <c r="O1142" s="92"/>
      <c r="P1142" s="238">
        <f>O1142*H1142</f>
        <v>0</v>
      </c>
      <c r="Q1142" s="238">
        <v>0.00109</v>
      </c>
      <c r="R1142" s="238">
        <f>Q1142*H1142</f>
        <v>0.00109</v>
      </c>
      <c r="S1142" s="238">
        <v>0</v>
      </c>
      <c r="T1142" s="239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40" t="s">
        <v>369</v>
      </c>
      <c r="AT1142" s="240" t="s">
        <v>363</v>
      </c>
      <c r="AU1142" s="240" t="s">
        <v>86</v>
      </c>
      <c r="AY1142" s="18" t="s">
        <v>181</v>
      </c>
      <c r="BE1142" s="241">
        <f>IF(N1142="základní",J1142,0)</f>
        <v>0</v>
      </c>
      <c r="BF1142" s="241">
        <f>IF(N1142="snížená",J1142,0)</f>
        <v>0</v>
      </c>
      <c r="BG1142" s="241">
        <f>IF(N1142="zákl. přenesená",J1142,0)</f>
        <v>0</v>
      </c>
      <c r="BH1142" s="241">
        <f>IF(N1142="sníž. přenesená",J1142,0)</f>
        <v>0</v>
      </c>
      <c r="BI1142" s="241">
        <f>IF(N1142="nulová",J1142,0)</f>
        <v>0</v>
      </c>
      <c r="BJ1142" s="18" t="s">
        <v>84</v>
      </c>
      <c r="BK1142" s="241">
        <f>ROUND(I1142*H1142,2)</f>
        <v>0</v>
      </c>
      <c r="BL1142" s="18" t="s">
        <v>278</v>
      </c>
      <c r="BM1142" s="240" t="s">
        <v>2572</v>
      </c>
    </row>
    <row r="1143" s="14" customFormat="1">
      <c r="A1143" s="14"/>
      <c r="B1143" s="254"/>
      <c r="C1143" s="255"/>
      <c r="D1143" s="244" t="s">
        <v>189</v>
      </c>
      <c r="E1143" s="256" t="s">
        <v>1</v>
      </c>
      <c r="F1143" s="257" t="s">
        <v>1004</v>
      </c>
      <c r="G1143" s="255"/>
      <c r="H1143" s="256" t="s">
        <v>1</v>
      </c>
      <c r="I1143" s="258"/>
      <c r="J1143" s="255"/>
      <c r="K1143" s="255"/>
      <c r="L1143" s="259"/>
      <c r="M1143" s="260"/>
      <c r="N1143" s="261"/>
      <c r="O1143" s="261"/>
      <c r="P1143" s="261"/>
      <c r="Q1143" s="261"/>
      <c r="R1143" s="261"/>
      <c r="S1143" s="261"/>
      <c r="T1143" s="26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3" t="s">
        <v>189</v>
      </c>
      <c r="AU1143" s="263" t="s">
        <v>86</v>
      </c>
      <c r="AV1143" s="14" t="s">
        <v>84</v>
      </c>
      <c r="AW1143" s="14" t="s">
        <v>33</v>
      </c>
      <c r="AX1143" s="14" t="s">
        <v>78</v>
      </c>
      <c r="AY1143" s="263" t="s">
        <v>181</v>
      </c>
    </row>
    <row r="1144" s="13" customFormat="1">
      <c r="A1144" s="13"/>
      <c r="B1144" s="242"/>
      <c r="C1144" s="243"/>
      <c r="D1144" s="244" t="s">
        <v>189</v>
      </c>
      <c r="E1144" s="245" t="s">
        <v>1</v>
      </c>
      <c r="F1144" s="246" t="s">
        <v>1432</v>
      </c>
      <c r="G1144" s="243"/>
      <c r="H1144" s="247">
        <v>1</v>
      </c>
      <c r="I1144" s="248"/>
      <c r="J1144" s="243"/>
      <c r="K1144" s="243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3" t="s">
        <v>189</v>
      </c>
      <c r="AU1144" s="253" t="s">
        <v>86</v>
      </c>
      <c r="AV1144" s="13" t="s">
        <v>86</v>
      </c>
      <c r="AW1144" s="13" t="s">
        <v>33</v>
      </c>
      <c r="AX1144" s="13" t="s">
        <v>84</v>
      </c>
      <c r="AY1144" s="253" t="s">
        <v>181</v>
      </c>
    </row>
    <row r="1145" s="2" customFormat="1" ht="16.5" customHeight="1">
      <c r="A1145" s="39"/>
      <c r="B1145" s="40"/>
      <c r="C1145" s="228" t="s">
        <v>1407</v>
      </c>
      <c r="D1145" s="228" t="s">
        <v>183</v>
      </c>
      <c r="E1145" s="229" t="s">
        <v>1696</v>
      </c>
      <c r="F1145" s="230" t="s">
        <v>1697</v>
      </c>
      <c r="G1145" s="231" t="s">
        <v>783</v>
      </c>
      <c r="H1145" s="286"/>
      <c r="I1145" s="233"/>
      <c r="J1145" s="234">
        <f>ROUND(I1145*H1145,2)</f>
        <v>0</v>
      </c>
      <c r="K1145" s="235"/>
      <c r="L1145" s="45"/>
      <c r="M1145" s="236" t="s">
        <v>1</v>
      </c>
      <c r="N1145" s="237" t="s">
        <v>43</v>
      </c>
      <c r="O1145" s="92"/>
      <c r="P1145" s="238">
        <f>O1145*H1145</f>
        <v>0</v>
      </c>
      <c r="Q1145" s="238">
        <v>0</v>
      </c>
      <c r="R1145" s="238">
        <f>Q1145*H1145</f>
        <v>0</v>
      </c>
      <c r="S1145" s="238">
        <v>0</v>
      </c>
      <c r="T1145" s="239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40" t="s">
        <v>278</v>
      </c>
      <c r="AT1145" s="240" t="s">
        <v>183</v>
      </c>
      <c r="AU1145" s="240" t="s">
        <v>86</v>
      </c>
      <c r="AY1145" s="18" t="s">
        <v>181</v>
      </c>
      <c r="BE1145" s="241">
        <f>IF(N1145="základní",J1145,0)</f>
        <v>0</v>
      </c>
      <c r="BF1145" s="241">
        <f>IF(N1145="snížená",J1145,0)</f>
        <v>0</v>
      </c>
      <c r="BG1145" s="241">
        <f>IF(N1145="zákl. přenesená",J1145,0)</f>
        <v>0</v>
      </c>
      <c r="BH1145" s="241">
        <f>IF(N1145="sníž. přenesená",J1145,0)</f>
        <v>0</v>
      </c>
      <c r="BI1145" s="241">
        <f>IF(N1145="nulová",J1145,0)</f>
        <v>0</v>
      </c>
      <c r="BJ1145" s="18" t="s">
        <v>84</v>
      </c>
      <c r="BK1145" s="241">
        <f>ROUND(I1145*H1145,2)</f>
        <v>0</v>
      </c>
      <c r="BL1145" s="18" t="s">
        <v>278</v>
      </c>
      <c r="BM1145" s="240" t="s">
        <v>2573</v>
      </c>
    </row>
    <row r="1146" s="12" customFormat="1" ht="22.8" customHeight="1">
      <c r="A1146" s="12"/>
      <c r="B1146" s="212"/>
      <c r="C1146" s="213"/>
      <c r="D1146" s="214" t="s">
        <v>77</v>
      </c>
      <c r="E1146" s="226" t="s">
        <v>1699</v>
      </c>
      <c r="F1146" s="226" t="s">
        <v>1700</v>
      </c>
      <c r="G1146" s="213"/>
      <c r="H1146" s="213"/>
      <c r="I1146" s="216"/>
      <c r="J1146" s="227">
        <f>BK1146</f>
        <v>0</v>
      </c>
      <c r="K1146" s="213"/>
      <c r="L1146" s="218"/>
      <c r="M1146" s="219"/>
      <c r="N1146" s="220"/>
      <c r="O1146" s="220"/>
      <c r="P1146" s="221">
        <f>SUM(P1147:P1181)</f>
        <v>0</v>
      </c>
      <c r="Q1146" s="220"/>
      <c r="R1146" s="221">
        <f>SUM(R1147:R1181)</f>
        <v>1.4490832</v>
      </c>
      <c r="S1146" s="220"/>
      <c r="T1146" s="222">
        <f>SUM(T1147:T1181)</f>
        <v>0</v>
      </c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R1146" s="223" t="s">
        <v>86</v>
      </c>
      <c r="AT1146" s="224" t="s">
        <v>77</v>
      </c>
      <c r="AU1146" s="224" t="s">
        <v>84</v>
      </c>
      <c r="AY1146" s="223" t="s">
        <v>181</v>
      </c>
      <c r="BK1146" s="225">
        <f>SUM(BK1147:BK1181)</f>
        <v>0</v>
      </c>
    </row>
    <row r="1147" s="2" customFormat="1" ht="16.5" customHeight="1">
      <c r="A1147" s="39"/>
      <c r="B1147" s="40"/>
      <c r="C1147" s="228" t="s">
        <v>1412</v>
      </c>
      <c r="D1147" s="228" t="s">
        <v>183</v>
      </c>
      <c r="E1147" s="229" t="s">
        <v>1702</v>
      </c>
      <c r="F1147" s="230" t="s">
        <v>1703</v>
      </c>
      <c r="G1147" s="231" t="s">
        <v>186</v>
      </c>
      <c r="H1147" s="232">
        <v>41.552999999999997</v>
      </c>
      <c r="I1147" s="233"/>
      <c r="J1147" s="234">
        <f>ROUND(I1147*H1147,2)</f>
        <v>0</v>
      </c>
      <c r="K1147" s="235"/>
      <c r="L1147" s="45"/>
      <c r="M1147" s="236" t="s">
        <v>1</v>
      </c>
      <c r="N1147" s="237" t="s">
        <v>43</v>
      </c>
      <c r="O1147" s="92"/>
      <c r="P1147" s="238">
        <f>O1147*H1147</f>
        <v>0</v>
      </c>
      <c r="Q1147" s="238">
        <v>0.00029999999999999997</v>
      </c>
      <c r="R1147" s="238">
        <f>Q1147*H1147</f>
        <v>0.012465899999999999</v>
      </c>
      <c r="S1147" s="238">
        <v>0</v>
      </c>
      <c r="T1147" s="239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40" t="s">
        <v>278</v>
      </c>
      <c r="AT1147" s="240" t="s">
        <v>183</v>
      </c>
      <c r="AU1147" s="240" t="s">
        <v>86</v>
      </c>
      <c r="AY1147" s="18" t="s">
        <v>181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8" t="s">
        <v>84</v>
      </c>
      <c r="BK1147" s="241">
        <f>ROUND(I1147*H1147,2)</f>
        <v>0</v>
      </c>
      <c r="BL1147" s="18" t="s">
        <v>278</v>
      </c>
      <c r="BM1147" s="240" t="s">
        <v>2574</v>
      </c>
    </row>
    <row r="1148" s="14" customFormat="1">
      <c r="A1148" s="14"/>
      <c r="B1148" s="254"/>
      <c r="C1148" s="255"/>
      <c r="D1148" s="244" t="s">
        <v>189</v>
      </c>
      <c r="E1148" s="256" t="s">
        <v>1</v>
      </c>
      <c r="F1148" s="257" t="s">
        <v>652</v>
      </c>
      <c r="G1148" s="255"/>
      <c r="H1148" s="256" t="s">
        <v>1</v>
      </c>
      <c r="I1148" s="258"/>
      <c r="J1148" s="255"/>
      <c r="K1148" s="255"/>
      <c r="L1148" s="259"/>
      <c r="M1148" s="260"/>
      <c r="N1148" s="261"/>
      <c r="O1148" s="261"/>
      <c r="P1148" s="261"/>
      <c r="Q1148" s="261"/>
      <c r="R1148" s="261"/>
      <c r="S1148" s="261"/>
      <c r="T1148" s="26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3" t="s">
        <v>189</v>
      </c>
      <c r="AU1148" s="263" t="s">
        <v>86</v>
      </c>
      <c r="AV1148" s="14" t="s">
        <v>84</v>
      </c>
      <c r="AW1148" s="14" t="s">
        <v>33</v>
      </c>
      <c r="AX1148" s="14" t="s">
        <v>78</v>
      </c>
      <c r="AY1148" s="263" t="s">
        <v>181</v>
      </c>
    </row>
    <row r="1149" s="13" customFormat="1">
      <c r="A1149" s="13"/>
      <c r="B1149" s="242"/>
      <c r="C1149" s="243"/>
      <c r="D1149" s="244" t="s">
        <v>189</v>
      </c>
      <c r="E1149" s="245" t="s">
        <v>1</v>
      </c>
      <c r="F1149" s="246" t="s">
        <v>2237</v>
      </c>
      <c r="G1149" s="243"/>
      <c r="H1149" s="247">
        <v>22.789999999999999</v>
      </c>
      <c r="I1149" s="248"/>
      <c r="J1149" s="243"/>
      <c r="K1149" s="243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3" t="s">
        <v>189</v>
      </c>
      <c r="AU1149" s="253" t="s">
        <v>86</v>
      </c>
      <c r="AV1149" s="13" t="s">
        <v>86</v>
      </c>
      <c r="AW1149" s="13" t="s">
        <v>33</v>
      </c>
      <c r="AX1149" s="13" t="s">
        <v>78</v>
      </c>
      <c r="AY1149" s="253" t="s">
        <v>181</v>
      </c>
    </row>
    <row r="1150" s="13" customFormat="1">
      <c r="A1150" s="13"/>
      <c r="B1150" s="242"/>
      <c r="C1150" s="243"/>
      <c r="D1150" s="244" t="s">
        <v>189</v>
      </c>
      <c r="E1150" s="245" t="s">
        <v>1</v>
      </c>
      <c r="F1150" s="246" t="s">
        <v>2238</v>
      </c>
      <c r="G1150" s="243"/>
      <c r="H1150" s="247">
        <v>3.1899999999999999</v>
      </c>
      <c r="I1150" s="248"/>
      <c r="J1150" s="243"/>
      <c r="K1150" s="243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3" t="s">
        <v>189</v>
      </c>
      <c r="AU1150" s="253" t="s">
        <v>86</v>
      </c>
      <c r="AV1150" s="13" t="s">
        <v>86</v>
      </c>
      <c r="AW1150" s="13" t="s">
        <v>33</v>
      </c>
      <c r="AX1150" s="13" t="s">
        <v>78</v>
      </c>
      <c r="AY1150" s="253" t="s">
        <v>181</v>
      </c>
    </row>
    <row r="1151" s="14" customFormat="1">
      <c r="A1151" s="14"/>
      <c r="B1151" s="254"/>
      <c r="C1151" s="255"/>
      <c r="D1151" s="244" t="s">
        <v>189</v>
      </c>
      <c r="E1151" s="256" t="s">
        <v>1</v>
      </c>
      <c r="F1151" s="257" t="s">
        <v>656</v>
      </c>
      <c r="G1151" s="255"/>
      <c r="H1151" s="256" t="s">
        <v>1</v>
      </c>
      <c r="I1151" s="258"/>
      <c r="J1151" s="255"/>
      <c r="K1151" s="255"/>
      <c r="L1151" s="259"/>
      <c r="M1151" s="260"/>
      <c r="N1151" s="261"/>
      <c r="O1151" s="261"/>
      <c r="P1151" s="261"/>
      <c r="Q1151" s="261"/>
      <c r="R1151" s="261"/>
      <c r="S1151" s="261"/>
      <c r="T1151" s="26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3" t="s">
        <v>189</v>
      </c>
      <c r="AU1151" s="263" t="s">
        <v>86</v>
      </c>
      <c r="AV1151" s="14" t="s">
        <v>84</v>
      </c>
      <c r="AW1151" s="14" t="s">
        <v>33</v>
      </c>
      <c r="AX1151" s="14" t="s">
        <v>78</v>
      </c>
      <c r="AY1151" s="263" t="s">
        <v>181</v>
      </c>
    </row>
    <row r="1152" s="13" customFormat="1">
      <c r="A1152" s="13"/>
      <c r="B1152" s="242"/>
      <c r="C1152" s="243"/>
      <c r="D1152" s="244" t="s">
        <v>189</v>
      </c>
      <c r="E1152" s="245" t="s">
        <v>1</v>
      </c>
      <c r="F1152" s="246" t="s">
        <v>2239</v>
      </c>
      <c r="G1152" s="243"/>
      <c r="H1152" s="247">
        <v>5.5800000000000001</v>
      </c>
      <c r="I1152" s="248"/>
      <c r="J1152" s="243"/>
      <c r="K1152" s="243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3" t="s">
        <v>189</v>
      </c>
      <c r="AU1152" s="253" t="s">
        <v>86</v>
      </c>
      <c r="AV1152" s="13" t="s">
        <v>86</v>
      </c>
      <c r="AW1152" s="13" t="s">
        <v>33</v>
      </c>
      <c r="AX1152" s="13" t="s">
        <v>78</v>
      </c>
      <c r="AY1152" s="253" t="s">
        <v>181</v>
      </c>
    </row>
    <row r="1153" s="13" customFormat="1">
      <c r="A1153" s="13"/>
      <c r="B1153" s="242"/>
      <c r="C1153" s="243"/>
      <c r="D1153" s="244" t="s">
        <v>189</v>
      </c>
      <c r="E1153" s="245" t="s">
        <v>1</v>
      </c>
      <c r="F1153" s="246" t="s">
        <v>2240</v>
      </c>
      <c r="G1153" s="243"/>
      <c r="H1153" s="247">
        <v>7.5999999999999996</v>
      </c>
      <c r="I1153" s="248"/>
      <c r="J1153" s="243"/>
      <c r="K1153" s="243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3" t="s">
        <v>189</v>
      </c>
      <c r="AU1153" s="253" t="s">
        <v>86</v>
      </c>
      <c r="AV1153" s="13" t="s">
        <v>86</v>
      </c>
      <c r="AW1153" s="13" t="s">
        <v>33</v>
      </c>
      <c r="AX1153" s="13" t="s">
        <v>78</v>
      </c>
      <c r="AY1153" s="253" t="s">
        <v>181</v>
      </c>
    </row>
    <row r="1154" s="14" customFormat="1">
      <c r="A1154" s="14"/>
      <c r="B1154" s="254"/>
      <c r="C1154" s="255"/>
      <c r="D1154" s="244" t="s">
        <v>189</v>
      </c>
      <c r="E1154" s="256" t="s">
        <v>1</v>
      </c>
      <c r="F1154" s="257" t="s">
        <v>1705</v>
      </c>
      <c r="G1154" s="255"/>
      <c r="H1154" s="256" t="s">
        <v>1</v>
      </c>
      <c r="I1154" s="258"/>
      <c r="J1154" s="255"/>
      <c r="K1154" s="255"/>
      <c r="L1154" s="259"/>
      <c r="M1154" s="260"/>
      <c r="N1154" s="261"/>
      <c r="O1154" s="261"/>
      <c r="P1154" s="261"/>
      <c r="Q1154" s="261"/>
      <c r="R1154" s="261"/>
      <c r="S1154" s="261"/>
      <c r="T1154" s="26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3" t="s">
        <v>189</v>
      </c>
      <c r="AU1154" s="263" t="s">
        <v>86</v>
      </c>
      <c r="AV1154" s="14" t="s">
        <v>84</v>
      </c>
      <c r="AW1154" s="14" t="s">
        <v>33</v>
      </c>
      <c r="AX1154" s="14" t="s">
        <v>78</v>
      </c>
      <c r="AY1154" s="263" t="s">
        <v>181</v>
      </c>
    </row>
    <row r="1155" s="13" customFormat="1">
      <c r="A1155" s="13"/>
      <c r="B1155" s="242"/>
      <c r="C1155" s="243"/>
      <c r="D1155" s="244" t="s">
        <v>189</v>
      </c>
      <c r="E1155" s="245" t="s">
        <v>1</v>
      </c>
      <c r="F1155" s="246" t="s">
        <v>2575</v>
      </c>
      <c r="G1155" s="243"/>
      <c r="H1155" s="247">
        <v>2.3929999999999998</v>
      </c>
      <c r="I1155" s="248"/>
      <c r="J1155" s="243"/>
      <c r="K1155" s="243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3" t="s">
        <v>189</v>
      </c>
      <c r="AU1155" s="253" t="s">
        <v>86</v>
      </c>
      <c r="AV1155" s="13" t="s">
        <v>86</v>
      </c>
      <c r="AW1155" s="13" t="s">
        <v>33</v>
      </c>
      <c r="AX1155" s="13" t="s">
        <v>78</v>
      </c>
      <c r="AY1155" s="253" t="s">
        <v>181</v>
      </c>
    </row>
    <row r="1156" s="15" customFormat="1">
      <c r="A1156" s="15"/>
      <c r="B1156" s="264"/>
      <c r="C1156" s="265"/>
      <c r="D1156" s="244" t="s">
        <v>189</v>
      </c>
      <c r="E1156" s="266" t="s">
        <v>1</v>
      </c>
      <c r="F1156" s="267" t="s">
        <v>206</v>
      </c>
      <c r="G1156" s="265"/>
      <c r="H1156" s="268">
        <v>41.552999999999997</v>
      </c>
      <c r="I1156" s="269"/>
      <c r="J1156" s="265"/>
      <c r="K1156" s="265"/>
      <c r="L1156" s="270"/>
      <c r="M1156" s="271"/>
      <c r="N1156" s="272"/>
      <c r="O1156" s="272"/>
      <c r="P1156" s="272"/>
      <c r="Q1156" s="272"/>
      <c r="R1156" s="272"/>
      <c r="S1156" s="272"/>
      <c r="T1156" s="273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74" t="s">
        <v>189</v>
      </c>
      <c r="AU1156" s="274" t="s">
        <v>86</v>
      </c>
      <c r="AV1156" s="15" t="s">
        <v>187</v>
      </c>
      <c r="AW1156" s="15" t="s">
        <v>33</v>
      </c>
      <c r="AX1156" s="15" t="s">
        <v>84</v>
      </c>
      <c r="AY1156" s="274" t="s">
        <v>181</v>
      </c>
    </row>
    <row r="1157" s="2" customFormat="1" ht="21.75" customHeight="1">
      <c r="A1157" s="39"/>
      <c r="B1157" s="40"/>
      <c r="C1157" s="228" t="s">
        <v>1418</v>
      </c>
      <c r="D1157" s="228" t="s">
        <v>183</v>
      </c>
      <c r="E1157" s="229" t="s">
        <v>1708</v>
      </c>
      <c r="F1157" s="230" t="s">
        <v>1709</v>
      </c>
      <c r="G1157" s="231" t="s">
        <v>247</v>
      </c>
      <c r="H1157" s="232">
        <v>39.875</v>
      </c>
      <c r="I1157" s="233"/>
      <c r="J1157" s="234">
        <f>ROUND(I1157*H1157,2)</f>
        <v>0</v>
      </c>
      <c r="K1157" s="235"/>
      <c r="L1157" s="45"/>
      <c r="M1157" s="236" t="s">
        <v>1</v>
      </c>
      <c r="N1157" s="237" t="s">
        <v>43</v>
      </c>
      <c r="O1157" s="92"/>
      <c r="P1157" s="238">
        <f>O1157*H1157</f>
        <v>0</v>
      </c>
      <c r="Q1157" s="238">
        <v>0.00029999999999999997</v>
      </c>
      <c r="R1157" s="238">
        <f>Q1157*H1157</f>
        <v>0.011962499999999999</v>
      </c>
      <c r="S1157" s="238">
        <v>0</v>
      </c>
      <c r="T1157" s="239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40" t="s">
        <v>278</v>
      </c>
      <c r="AT1157" s="240" t="s">
        <v>183</v>
      </c>
      <c r="AU1157" s="240" t="s">
        <v>86</v>
      </c>
      <c r="AY1157" s="18" t="s">
        <v>181</v>
      </c>
      <c r="BE1157" s="241">
        <f>IF(N1157="základní",J1157,0)</f>
        <v>0</v>
      </c>
      <c r="BF1157" s="241">
        <f>IF(N1157="snížená",J1157,0)</f>
        <v>0</v>
      </c>
      <c r="BG1157" s="241">
        <f>IF(N1157="zákl. přenesená",J1157,0)</f>
        <v>0</v>
      </c>
      <c r="BH1157" s="241">
        <f>IF(N1157="sníž. přenesená",J1157,0)</f>
        <v>0</v>
      </c>
      <c r="BI1157" s="241">
        <f>IF(N1157="nulová",J1157,0)</f>
        <v>0</v>
      </c>
      <c r="BJ1157" s="18" t="s">
        <v>84</v>
      </c>
      <c r="BK1157" s="241">
        <f>ROUND(I1157*H1157,2)</f>
        <v>0</v>
      </c>
      <c r="BL1157" s="18" t="s">
        <v>278</v>
      </c>
      <c r="BM1157" s="240" t="s">
        <v>2576</v>
      </c>
    </row>
    <row r="1158" s="13" customFormat="1">
      <c r="A1158" s="13"/>
      <c r="B1158" s="242"/>
      <c r="C1158" s="243"/>
      <c r="D1158" s="244" t="s">
        <v>189</v>
      </c>
      <c r="E1158" s="245" t="s">
        <v>1</v>
      </c>
      <c r="F1158" s="246" t="s">
        <v>2577</v>
      </c>
      <c r="G1158" s="243"/>
      <c r="H1158" s="247">
        <v>24.225000000000001</v>
      </c>
      <c r="I1158" s="248"/>
      <c r="J1158" s="243"/>
      <c r="K1158" s="243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3" t="s">
        <v>189</v>
      </c>
      <c r="AU1158" s="253" t="s">
        <v>86</v>
      </c>
      <c r="AV1158" s="13" t="s">
        <v>86</v>
      </c>
      <c r="AW1158" s="13" t="s">
        <v>33</v>
      </c>
      <c r="AX1158" s="13" t="s">
        <v>78</v>
      </c>
      <c r="AY1158" s="253" t="s">
        <v>181</v>
      </c>
    </row>
    <row r="1159" s="13" customFormat="1">
      <c r="A1159" s="13"/>
      <c r="B1159" s="242"/>
      <c r="C1159" s="243"/>
      <c r="D1159" s="244" t="s">
        <v>189</v>
      </c>
      <c r="E1159" s="245" t="s">
        <v>1</v>
      </c>
      <c r="F1159" s="246" t="s">
        <v>2578</v>
      </c>
      <c r="G1159" s="243"/>
      <c r="H1159" s="247">
        <v>11.234999999999999</v>
      </c>
      <c r="I1159" s="248"/>
      <c r="J1159" s="243"/>
      <c r="K1159" s="243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3" t="s">
        <v>189</v>
      </c>
      <c r="AU1159" s="253" t="s">
        <v>86</v>
      </c>
      <c r="AV1159" s="13" t="s">
        <v>86</v>
      </c>
      <c r="AW1159" s="13" t="s">
        <v>33</v>
      </c>
      <c r="AX1159" s="13" t="s">
        <v>78</v>
      </c>
      <c r="AY1159" s="253" t="s">
        <v>181</v>
      </c>
    </row>
    <row r="1160" s="13" customFormat="1">
      <c r="A1160" s="13"/>
      <c r="B1160" s="242"/>
      <c r="C1160" s="243"/>
      <c r="D1160" s="244" t="s">
        <v>189</v>
      </c>
      <c r="E1160" s="245" t="s">
        <v>1</v>
      </c>
      <c r="F1160" s="246" t="s">
        <v>2579</v>
      </c>
      <c r="G1160" s="243"/>
      <c r="H1160" s="247">
        <v>4.415</v>
      </c>
      <c r="I1160" s="248"/>
      <c r="J1160" s="243"/>
      <c r="K1160" s="243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3" t="s">
        <v>189</v>
      </c>
      <c r="AU1160" s="253" t="s">
        <v>86</v>
      </c>
      <c r="AV1160" s="13" t="s">
        <v>86</v>
      </c>
      <c r="AW1160" s="13" t="s">
        <v>33</v>
      </c>
      <c r="AX1160" s="13" t="s">
        <v>78</v>
      </c>
      <c r="AY1160" s="253" t="s">
        <v>181</v>
      </c>
    </row>
    <row r="1161" s="15" customFormat="1">
      <c r="A1161" s="15"/>
      <c r="B1161" s="264"/>
      <c r="C1161" s="265"/>
      <c r="D1161" s="244" t="s">
        <v>189</v>
      </c>
      <c r="E1161" s="266" t="s">
        <v>1</v>
      </c>
      <c r="F1161" s="267" t="s">
        <v>206</v>
      </c>
      <c r="G1161" s="265"/>
      <c r="H1161" s="268">
        <v>39.875</v>
      </c>
      <c r="I1161" s="269"/>
      <c r="J1161" s="265"/>
      <c r="K1161" s="265"/>
      <c r="L1161" s="270"/>
      <c r="M1161" s="271"/>
      <c r="N1161" s="272"/>
      <c r="O1161" s="272"/>
      <c r="P1161" s="272"/>
      <c r="Q1161" s="272"/>
      <c r="R1161" s="272"/>
      <c r="S1161" s="272"/>
      <c r="T1161" s="273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74" t="s">
        <v>189</v>
      </c>
      <c r="AU1161" s="274" t="s">
        <v>86</v>
      </c>
      <c r="AV1161" s="15" t="s">
        <v>187</v>
      </c>
      <c r="AW1161" s="15" t="s">
        <v>33</v>
      </c>
      <c r="AX1161" s="15" t="s">
        <v>84</v>
      </c>
      <c r="AY1161" s="274" t="s">
        <v>181</v>
      </c>
    </row>
    <row r="1162" s="2" customFormat="1" ht="24.15" customHeight="1">
      <c r="A1162" s="39"/>
      <c r="B1162" s="40"/>
      <c r="C1162" s="228" t="s">
        <v>1424</v>
      </c>
      <c r="D1162" s="228" t="s">
        <v>183</v>
      </c>
      <c r="E1162" s="229" t="s">
        <v>1716</v>
      </c>
      <c r="F1162" s="230" t="s">
        <v>1717</v>
      </c>
      <c r="G1162" s="231" t="s">
        <v>186</v>
      </c>
      <c r="H1162" s="232">
        <v>39.159999999999997</v>
      </c>
      <c r="I1162" s="233"/>
      <c r="J1162" s="234">
        <f>ROUND(I1162*H1162,2)</f>
        <v>0</v>
      </c>
      <c r="K1162" s="235"/>
      <c r="L1162" s="45"/>
      <c r="M1162" s="236" t="s">
        <v>1</v>
      </c>
      <c r="N1162" s="237" t="s">
        <v>43</v>
      </c>
      <c r="O1162" s="92"/>
      <c r="P1162" s="238">
        <f>O1162*H1162</f>
        <v>0</v>
      </c>
      <c r="Q1162" s="238">
        <v>0.0090299999999999998</v>
      </c>
      <c r="R1162" s="238">
        <f>Q1162*H1162</f>
        <v>0.35361479999999995</v>
      </c>
      <c r="S1162" s="238">
        <v>0</v>
      </c>
      <c r="T1162" s="239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40" t="s">
        <v>278</v>
      </c>
      <c r="AT1162" s="240" t="s">
        <v>183</v>
      </c>
      <c r="AU1162" s="240" t="s">
        <v>86</v>
      </c>
      <c r="AY1162" s="18" t="s">
        <v>181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8" t="s">
        <v>84</v>
      </c>
      <c r="BK1162" s="241">
        <f>ROUND(I1162*H1162,2)</f>
        <v>0</v>
      </c>
      <c r="BL1162" s="18" t="s">
        <v>278</v>
      </c>
      <c r="BM1162" s="240" t="s">
        <v>2580</v>
      </c>
    </row>
    <row r="1163" s="14" customFormat="1">
      <c r="A1163" s="14"/>
      <c r="B1163" s="254"/>
      <c r="C1163" s="255"/>
      <c r="D1163" s="244" t="s">
        <v>189</v>
      </c>
      <c r="E1163" s="256" t="s">
        <v>1</v>
      </c>
      <c r="F1163" s="257" t="s">
        <v>652</v>
      </c>
      <c r="G1163" s="255"/>
      <c r="H1163" s="256" t="s">
        <v>1</v>
      </c>
      <c r="I1163" s="258"/>
      <c r="J1163" s="255"/>
      <c r="K1163" s="255"/>
      <c r="L1163" s="259"/>
      <c r="M1163" s="260"/>
      <c r="N1163" s="261"/>
      <c r="O1163" s="261"/>
      <c r="P1163" s="261"/>
      <c r="Q1163" s="261"/>
      <c r="R1163" s="261"/>
      <c r="S1163" s="261"/>
      <c r="T1163" s="26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3" t="s">
        <v>189</v>
      </c>
      <c r="AU1163" s="263" t="s">
        <v>86</v>
      </c>
      <c r="AV1163" s="14" t="s">
        <v>84</v>
      </c>
      <c r="AW1163" s="14" t="s">
        <v>33</v>
      </c>
      <c r="AX1163" s="14" t="s">
        <v>78</v>
      </c>
      <c r="AY1163" s="263" t="s">
        <v>181</v>
      </c>
    </row>
    <row r="1164" s="13" customFormat="1">
      <c r="A1164" s="13"/>
      <c r="B1164" s="242"/>
      <c r="C1164" s="243"/>
      <c r="D1164" s="244" t="s">
        <v>189</v>
      </c>
      <c r="E1164" s="245" t="s">
        <v>1</v>
      </c>
      <c r="F1164" s="246" t="s">
        <v>2237</v>
      </c>
      <c r="G1164" s="243"/>
      <c r="H1164" s="247">
        <v>22.789999999999999</v>
      </c>
      <c r="I1164" s="248"/>
      <c r="J1164" s="243"/>
      <c r="K1164" s="243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3" t="s">
        <v>189</v>
      </c>
      <c r="AU1164" s="253" t="s">
        <v>86</v>
      </c>
      <c r="AV1164" s="13" t="s">
        <v>86</v>
      </c>
      <c r="AW1164" s="13" t="s">
        <v>33</v>
      </c>
      <c r="AX1164" s="13" t="s">
        <v>78</v>
      </c>
      <c r="AY1164" s="253" t="s">
        <v>181</v>
      </c>
    </row>
    <row r="1165" s="13" customFormat="1">
      <c r="A1165" s="13"/>
      <c r="B1165" s="242"/>
      <c r="C1165" s="243"/>
      <c r="D1165" s="244" t="s">
        <v>189</v>
      </c>
      <c r="E1165" s="245" t="s">
        <v>1</v>
      </c>
      <c r="F1165" s="246" t="s">
        <v>2238</v>
      </c>
      <c r="G1165" s="243"/>
      <c r="H1165" s="247">
        <v>3.1899999999999999</v>
      </c>
      <c r="I1165" s="248"/>
      <c r="J1165" s="243"/>
      <c r="K1165" s="243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3" t="s">
        <v>189</v>
      </c>
      <c r="AU1165" s="253" t="s">
        <v>86</v>
      </c>
      <c r="AV1165" s="13" t="s">
        <v>86</v>
      </c>
      <c r="AW1165" s="13" t="s">
        <v>33</v>
      </c>
      <c r="AX1165" s="13" t="s">
        <v>78</v>
      </c>
      <c r="AY1165" s="253" t="s">
        <v>181</v>
      </c>
    </row>
    <row r="1166" s="14" customFormat="1">
      <c r="A1166" s="14"/>
      <c r="B1166" s="254"/>
      <c r="C1166" s="255"/>
      <c r="D1166" s="244" t="s">
        <v>189</v>
      </c>
      <c r="E1166" s="256" t="s">
        <v>1</v>
      </c>
      <c r="F1166" s="257" t="s">
        <v>656</v>
      </c>
      <c r="G1166" s="255"/>
      <c r="H1166" s="256" t="s">
        <v>1</v>
      </c>
      <c r="I1166" s="258"/>
      <c r="J1166" s="255"/>
      <c r="K1166" s="255"/>
      <c r="L1166" s="259"/>
      <c r="M1166" s="260"/>
      <c r="N1166" s="261"/>
      <c r="O1166" s="261"/>
      <c r="P1166" s="261"/>
      <c r="Q1166" s="261"/>
      <c r="R1166" s="261"/>
      <c r="S1166" s="261"/>
      <c r="T1166" s="26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3" t="s">
        <v>189</v>
      </c>
      <c r="AU1166" s="263" t="s">
        <v>86</v>
      </c>
      <c r="AV1166" s="14" t="s">
        <v>84</v>
      </c>
      <c r="AW1166" s="14" t="s">
        <v>33</v>
      </c>
      <c r="AX1166" s="14" t="s">
        <v>78</v>
      </c>
      <c r="AY1166" s="263" t="s">
        <v>181</v>
      </c>
    </row>
    <row r="1167" s="13" customFormat="1">
      <c r="A1167" s="13"/>
      <c r="B1167" s="242"/>
      <c r="C1167" s="243"/>
      <c r="D1167" s="244" t="s">
        <v>189</v>
      </c>
      <c r="E1167" s="245" t="s">
        <v>1</v>
      </c>
      <c r="F1167" s="246" t="s">
        <v>2239</v>
      </c>
      <c r="G1167" s="243"/>
      <c r="H1167" s="247">
        <v>5.5800000000000001</v>
      </c>
      <c r="I1167" s="248"/>
      <c r="J1167" s="243"/>
      <c r="K1167" s="243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3" t="s">
        <v>189</v>
      </c>
      <c r="AU1167" s="253" t="s">
        <v>86</v>
      </c>
      <c r="AV1167" s="13" t="s">
        <v>86</v>
      </c>
      <c r="AW1167" s="13" t="s">
        <v>33</v>
      </c>
      <c r="AX1167" s="13" t="s">
        <v>78</v>
      </c>
      <c r="AY1167" s="253" t="s">
        <v>181</v>
      </c>
    </row>
    <row r="1168" s="13" customFormat="1">
      <c r="A1168" s="13"/>
      <c r="B1168" s="242"/>
      <c r="C1168" s="243"/>
      <c r="D1168" s="244" t="s">
        <v>189</v>
      </c>
      <c r="E1168" s="245" t="s">
        <v>1</v>
      </c>
      <c r="F1168" s="246" t="s">
        <v>2240</v>
      </c>
      <c r="G1168" s="243"/>
      <c r="H1168" s="247">
        <v>7.5999999999999996</v>
      </c>
      <c r="I1168" s="248"/>
      <c r="J1168" s="243"/>
      <c r="K1168" s="243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3" t="s">
        <v>189</v>
      </c>
      <c r="AU1168" s="253" t="s">
        <v>86</v>
      </c>
      <c r="AV1168" s="13" t="s">
        <v>86</v>
      </c>
      <c r="AW1168" s="13" t="s">
        <v>33</v>
      </c>
      <c r="AX1168" s="13" t="s">
        <v>78</v>
      </c>
      <c r="AY1168" s="253" t="s">
        <v>181</v>
      </c>
    </row>
    <row r="1169" s="15" customFormat="1">
      <c r="A1169" s="15"/>
      <c r="B1169" s="264"/>
      <c r="C1169" s="265"/>
      <c r="D1169" s="244" t="s">
        <v>189</v>
      </c>
      <c r="E1169" s="266" t="s">
        <v>1</v>
      </c>
      <c r="F1169" s="267" t="s">
        <v>206</v>
      </c>
      <c r="G1169" s="265"/>
      <c r="H1169" s="268">
        <v>39.159999999999997</v>
      </c>
      <c r="I1169" s="269"/>
      <c r="J1169" s="265"/>
      <c r="K1169" s="265"/>
      <c r="L1169" s="270"/>
      <c r="M1169" s="271"/>
      <c r="N1169" s="272"/>
      <c r="O1169" s="272"/>
      <c r="P1169" s="272"/>
      <c r="Q1169" s="272"/>
      <c r="R1169" s="272"/>
      <c r="S1169" s="272"/>
      <c r="T1169" s="273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74" t="s">
        <v>189</v>
      </c>
      <c r="AU1169" s="274" t="s">
        <v>86</v>
      </c>
      <c r="AV1169" s="15" t="s">
        <v>187</v>
      </c>
      <c r="AW1169" s="15" t="s">
        <v>33</v>
      </c>
      <c r="AX1169" s="15" t="s">
        <v>84</v>
      </c>
      <c r="AY1169" s="274" t="s">
        <v>181</v>
      </c>
    </row>
    <row r="1170" s="2" customFormat="1" ht="21.75" customHeight="1">
      <c r="A1170" s="39"/>
      <c r="B1170" s="40"/>
      <c r="C1170" s="228" t="s">
        <v>1428</v>
      </c>
      <c r="D1170" s="228" t="s">
        <v>183</v>
      </c>
      <c r="E1170" s="229" t="s">
        <v>1720</v>
      </c>
      <c r="F1170" s="230" t="s">
        <v>1721</v>
      </c>
      <c r="G1170" s="231" t="s">
        <v>186</v>
      </c>
      <c r="H1170" s="232">
        <v>3.1899999999999999</v>
      </c>
      <c r="I1170" s="233"/>
      <c r="J1170" s="234">
        <f>ROUND(I1170*H1170,2)</f>
        <v>0</v>
      </c>
      <c r="K1170" s="235"/>
      <c r="L1170" s="45"/>
      <c r="M1170" s="236" t="s">
        <v>1</v>
      </c>
      <c r="N1170" s="237" t="s">
        <v>43</v>
      </c>
      <c r="O1170" s="92"/>
      <c r="P1170" s="238">
        <f>O1170*H1170</f>
        <v>0</v>
      </c>
      <c r="Q1170" s="238">
        <v>0</v>
      </c>
      <c r="R1170" s="238">
        <f>Q1170*H1170</f>
        <v>0</v>
      </c>
      <c r="S1170" s="238">
        <v>0</v>
      </c>
      <c r="T1170" s="239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40" t="s">
        <v>278</v>
      </c>
      <c r="AT1170" s="240" t="s">
        <v>183</v>
      </c>
      <c r="AU1170" s="240" t="s">
        <v>86</v>
      </c>
      <c r="AY1170" s="18" t="s">
        <v>181</v>
      </c>
      <c r="BE1170" s="241">
        <f>IF(N1170="základní",J1170,0)</f>
        <v>0</v>
      </c>
      <c r="BF1170" s="241">
        <f>IF(N1170="snížená",J1170,0)</f>
        <v>0</v>
      </c>
      <c r="BG1170" s="241">
        <f>IF(N1170="zákl. přenesená",J1170,0)</f>
        <v>0</v>
      </c>
      <c r="BH1170" s="241">
        <f>IF(N1170="sníž. přenesená",J1170,0)</f>
        <v>0</v>
      </c>
      <c r="BI1170" s="241">
        <f>IF(N1170="nulová",J1170,0)</f>
        <v>0</v>
      </c>
      <c r="BJ1170" s="18" t="s">
        <v>84</v>
      </c>
      <c r="BK1170" s="241">
        <f>ROUND(I1170*H1170,2)</f>
        <v>0</v>
      </c>
      <c r="BL1170" s="18" t="s">
        <v>278</v>
      </c>
      <c r="BM1170" s="240" t="s">
        <v>2581</v>
      </c>
    </row>
    <row r="1171" s="13" customFormat="1">
      <c r="A1171" s="13"/>
      <c r="B1171" s="242"/>
      <c r="C1171" s="243"/>
      <c r="D1171" s="244" t="s">
        <v>189</v>
      </c>
      <c r="E1171" s="245" t="s">
        <v>1</v>
      </c>
      <c r="F1171" s="246" t="s">
        <v>2238</v>
      </c>
      <c r="G1171" s="243"/>
      <c r="H1171" s="247">
        <v>3.1899999999999999</v>
      </c>
      <c r="I1171" s="248"/>
      <c r="J1171" s="243"/>
      <c r="K1171" s="243"/>
      <c r="L1171" s="249"/>
      <c r="M1171" s="250"/>
      <c r="N1171" s="251"/>
      <c r="O1171" s="251"/>
      <c r="P1171" s="251"/>
      <c r="Q1171" s="251"/>
      <c r="R1171" s="251"/>
      <c r="S1171" s="251"/>
      <c r="T1171" s="25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3" t="s">
        <v>189</v>
      </c>
      <c r="AU1171" s="253" t="s">
        <v>86</v>
      </c>
      <c r="AV1171" s="13" t="s">
        <v>86</v>
      </c>
      <c r="AW1171" s="13" t="s">
        <v>33</v>
      </c>
      <c r="AX1171" s="13" t="s">
        <v>84</v>
      </c>
      <c r="AY1171" s="253" t="s">
        <v>181</v>
      </c>
    </row>
    <row r="1172" s="2" customFormat="1" ht="21.75" customHeight="1">
      <c r="A1172" s="39"/>
      <c r="B1172" s="40"/>
      <c r="C1172" s="275" t="s">
        <v>1433</v>
      </c>
      <c r="D1172" s="275" t="s">
        <v>363</v>
      </c>
      <c r="E1172" s="276" t="s">
        <v>1724</v>
      </c>
      <c r="F1172" s="277" t="s">
        <v>1725</v>
      </c>
      <c r="G1172" s="278" t="s">
        <v>186</v>
      </c>
      <c r="H1172" s="279">
        <v>47.784999999999997</v>
      </c>
      <c r="I1172" s="280"/>
      <c r="J1172" s="281">
        <f>ROUND(I1172*H1172,2)</f>
        <v>0</v>
      </c>
      <c r="K1172" s="282"/>
      <c r="L1172" s="283"/>
      <c r="M1172" s="284" t="s">
        <v>1</v>
      </c>
      <c r="N1172" s="285" t="s">
        <v>43</v>
      </c>
      <c r="O1172" s="92"/>
      <c r="P1172" s="238">
        <f>O1172*H1172</f>
        <v>0</v>
      </c>
      <c r="Q1172" s="238">
        <v>0.021999999999999999</v>
      </c>
      <c r="R1172" s="238">
        <f>Q1172*H1172</f>
        <v>1.0512699999999999</v>
      </c>
      <c r="S1172" s="238">
        <v>0</v>
      </c>
      <c r="T1172" s="239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40" t="s">
        <v>369</v>
      </c>
      <c r="AT1172" s="240" t="s">
        <v>363</v>
      </c>
      <c r="AU1172" s="240" t="s">
        <v>86</v>
      </c>
      <c r="AY1172" s="18" t="s">
        <v>181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8" t="s">
        <v>84</v>
      </c>
      <c r="BK1172" s="241">
        <f>ROUND(I1172*H1172,2)</f>
        <v>0</v>
      </c>
      <c r="BL1172" s="18" t="s">
        <v>278</v>
      </c>
      <c r="BM1172" s="240" t="s">
        <v>2582</v>
      </c>
    </row>
    <row r="1173" s="13" customFormat="1">
      <c r="A1173" s="13"/>
      <c r="B1173" s="242"/>
      <c r="C1173" s="243"/>
      <c r="D1173" s="244" t="s">
        <v>189</v>
      </c>
      <c r="E1173" s="245" t="s">
        <v>1</v>
      </c>
      <c r="F1173" s="246" t="s">
        <v>2583</v>
      </c>
      <c r="G1173" s="243"/>
      <c r="H1173" s="247">
        <v>45.033999999999999</v>
      </c>
      <c r="I1173" s="248"/>
      <c r="J1173" s="243"/>
      <c r="K1173" s="243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3" t="s">
        <v>189</v>
      </c>
      <c r="AU1173" s="253" t="s">
        <v>86</v>
      </c>
      <c r="AV1173" s="13" t="s">
        <v>86</v>
      </c>
      <c r="AW1173" s="13" t="s">
        <v>33</v>
      </c>
      <c r="AX1173" s="13" t="s">
        <v>78</v>
      </c>
      <c r="AY1173" s="253" t="s">
        <v>181</v>
      </c>
    </row>
    <row r="1174" s="13" customFormat="1">
      <c r="A1174" s="13"/>
      <c r="B1174" s="242"/>
      <c r="C1174" s="243"/>
      <c r="D1174" s="244" t="s">
        <v>189</v>
      </c>
      <c r="E1174" s="245" t="s">
        <v>1</v>
      </c>
      <c r="F1174" s="246" t="s">
        <v>2584</v>
      </c>
      <c r="G1174" s="243"/>
      <c r="H1174" s="247">
        <v>2.7509999999999999</v>
      </c>
      <c r="I1174" s="248"/>
      <c r="J1174" s="243"/>
      <c r="K1174" s="243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3" t="s">
        <v>189</v>
      </c>
      <c r="AU1174" s="253" t="s">
        <v>86</v>
      </c>
      <c r="AV1174" s="13" t="s">
        <v>86</v>
      </c>
      <c r="AW1174" s="13" t="s">
        <v>33</v>
      </c>
      <c r="AX1174" s="13" t="s">
        <v>78</v>
      </c>
      <c r="AY1174" s="253" t="s">
        <v>181</v>
      </c>
    </row>
    <row r="1175" s="15" customFormat="1">
      <c r="A1175" s="15"/>
      <c r="B1175" s="264"/>
      <c r="C1175" s="265"/>
      <c r="D1175" s="244" t="s">
        <v>189</v>
      </c>
      <c r="E1175" s="266" t="s">
        <v>1</v>
      </c>
      <c r="F1175" s="267" t="s">
        <v>206</v>
      </c>
      <c r="G1175" s="265"/>
      <c r="H1175" s="268">
        <v>47.784999999999997</v>
      </c>
      <c r="I1175" s="269"/>
      <c r="J1175" s="265"/>
      <c r="K1175" s="265"/>
      <c r="L1175" s="270"/>
      <c r="M1175" s="271"/>
      <c r="N1175" s="272"/>
      <c r="O1175" s="272"/>
      <c r="P1175" s="272"/>
      <c r="Q1175" s="272"/>
      <c r="R1175" s="272"/>
      <c r="S1175" s="272"/>
      <c r="T1175" s="273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74" t="s">
        <v>189</v>
      </c>
      <c r="AU1175" s="274" t="s">
        <v>86</v>
      </c>
      <c r="AV1175" s="15" t="s">
        <v>187</v>
      </c>
      <c r="AW1175" s="15" t="s">
        <v>33</v>
      </c>
      <c r="AX1175" s="15" t="s">
        <v>84</v>
      </c>
      <c r="AY1175" s="274" t="s">
        <v>181</v>
      </c>
    </row>
    <row r="1176" s="2" customFormat="1" ht="16.5" customHeight="1">
      <c r="A1176" s="39"/>
      <c r="B1176" s="40"/>
      <c r="C1176" s="228" t="s">
        <v>1437</v>
      </c>
      <c r="D1176" s="228" t="s">
        <v>183</v>
      </c>
      <c r="E1176" s="229" t="s">
        <v>1730</v>
      </c>
      <c r="F1176" s="230" t="s">
        <v>1731</v>
      </c>
      <c r="G1176" s="231" t="s">
        <v>186</v>
      </c>
      <c r="H1176" s="232">
        <v>13.18</v>
      </c>
      <c r="I1176" s="233"/>
      <c r="J1176" s="234">
        <f>ROUND(I1176*H1176,2)</f>
        <v>0</v>
      </c>
      <c r="K1176" s="235"/>
      <c r="L1176" s="45"/>
      <c r="M1176" s="236" t="s">
        <v>1</v>
      </c>
      <c r="N1176" s="237" t="s">
        <v>43</v>
      </c>
      <c r="O1176" s="92"/>
      <c r="P1176" s="238">
        <f>O1176*H1176</f>
        <v>0</v>
      </c>
      <c r="Q1176" s="238">
        <v>0.0015</v>
      </c>
      <c r="R1176" s="238">
        <f>Q1176*H1176</f>
        <v>0.019769999999999999</v>
      </c>
      <c r="S1176" s="238">
        <v>0</v>
      </c>
      <c r="T1176" s="239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40" t="s">
        <v>278</v>
      </c>
      <c r="AT1176" s="240" t="s">
        <v>183</v>
      </c>
      <c r="AU1176" s="240" t="s">
        <v>86</v>
      </c>
      <c r="AY1176" s="18" t="s">
        <v>181</v>
      </c>
      <c r="BE1176" s="241">
        <f>IF(N1176="základní",J1176,0)</f>
        <v>0</v>
      </c>
      <c r="BF1176" s="241">
        <f>IF(N1176="snížená",J1176,0)</f>
        <v>0</v>
      </c>
      <c r="BG1176" s="241">
        <f>IF(N1176="zákl. přenesená",J1176,0)</f>
        <v>0</v>
      </c>
      <c r="BH1176" s="241">
        <f>IF(N1176="sníž. přenesená",J1176,0)</f>
        <v>0</v>
      </c>
      <c r="BI1176" s="241">
        <f>IF(N1176="nulová",J1176,0)</f>
        <v>0</v>
      </c>
      <c r="BJ1176" s="18" t="s">
        <v>84</v>
      </c>
      <c r="BK1176" s="241">
        <f>ROUND(I1176*H1176,2)</f>
        <v>0</v>
      </c>
      <c r="BL1176" s="18" t="s">
        <v>278</v>
      </c>
      <c r="BM1176" s="240" t="s">
        <v>2585</v>
      </c>
    </row>
    <row r="1177" s="14" customFormat="1">
      <c r="A1177" s="14"/>
      <c r="B1177" s="254"/>
      <c r="C1177" s="255"/>
      <c r="D1177" s="244" t="s">
        <v>189</v>
      </c>
      <c r="E1177" s="256" t="s">
        <v>1</v>
      </c>
      <c r="F1177" s="257" t="s">
        <v>656</v>
      </c>
      <c r="G1177" s="255"/>
      <c r="H1177" s="256" t="s">
        <v>1</v>
      </c>
      <c r="I1177" s="258"/>
      <c r="J1177" s="255"/>
      <c r="K1177" s="255"/>
      <c r="L1177" s="259"/>
      <c r="M1177" s="260"/>
      <c r="N1177" s="261"/>
      <c r="O1177" s="261"/>
      <c r="P1177" s="261"/>
      <c r="Q1177" s="261"/>
      <c r="R1177" s="261"/>
      <c r="S1177" s="261"/>
      <c r="T1177" s="26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3" t="s">
        <v>189</v>
      </c>
      <c r="AU1177" s="263" t="s">
        <v>86</v>
      </c>
      <c r="AV1177" s="14" t="s">
        <v>84</v>
      </c>
      <c r="AW1177" s="14" t="s">
        <v>33</v>
      </c>
      <c r="AX1177" s="14" t="s">
        <v>78</v>
      </c>
      <c r="AY1177" s="263" t="s">
        <v>181</v>
      </c>
    </row>
    <row r="1178" s="13" customFormat="1">
      <c r="A1178" s="13"/>
      <c r="B1178" s="242"/>
      <c r="C1178" s="243"/>
      <c r="D1178" s="244" t="s">
        <v>189</v>
      </c>
      <c r="E1178" s="245" t="s">
        <v>1</v>
      </c>
      <c r="F1178" s="246" t="s">
        <v>2239</v>
      </c>
      <c r="G1178" s="243"/>
      <c r="H1178" s="247">
        <v>5.5800000000000001</v>
      </c>
      <c r="I1178" s="248"/>
      <c r="J1178" s="243"/>
      <c r="K1178" s="243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3" t="s">
        <v>189</v>
      </c>
      <c r="AU1178" s="253" t="s">
        <v>86</v>
      </c>
      <c r="AV1178" s="13" t="s">
        <v>86</v>
      </c>
      <c r="AW1178" s="13" t="s">
        <v>33</v>
      </c>
      <c r="AX1178" s="13" t="s">
        <v>78</v>
      </c>
      <c r="AY1178" s="253" t="s">
        <v>181</v>
      </c>
    </row>
    <row r="1179" s="13" customFormat="1">
      <c r="A1179" s="13"/>
      <c r="B1179" s="242"/>
      <c r="C1179" s="243"/>
      <c r="D1179" s="244" t="s">
        <v>189</v>
      </c>
      <c r="E1179" s="245" t="s">
        <v>1</v>
      </c>
      <c r="F1179" s="246" t="s">
        <v>2240</v>
      </c>
      <c r="G1179" s="243"/>
      <c r="H1179" s="247">
        <v>7.5999999999999996</v>
      </c>
      <c r="I1179" s="248"/>
      <c r="J1179" s="243"/>
      <c r="K1179" s="243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3" t="s">
        <v>189</v>
      </c>
      <c r="AU1179" s="253" t="s">
        <v>86</v>
      </c>
      <c r="AV1179" s="13" t="s">
        <v>86</v>
      </c>
      <c r="AW1179" s="13" t="s">
        <v>33</v>
      </c>
      <c r="AX1179" s="13" t="s">
        <v>78</v>
      </c>
      <c r="AY1179" s="253" t="s">
        <v>181</v>
      </c>
    </row>
    <row r="1180" s="15" customFormat="1">
      <c r="A1180" s="15"/>
      <c r="B1180" s="264"/>
      <c r="C1180" s="265"/>
      <c r="D1180" s="244" t="s">
        <v>189</v>
      </c>
      <c r="E1180" s="266" t="s">
        <v>1</v>
      </c>
      <c r="F1180" s="267" t="s">
        <v>206</v>
      </c>
      <c r="G1180" s="265"/>
      <c r="H1180" s="268">
        <v>13.18</v>
      </c>
      <c r="I1180" s="269"/>
      <c r="J1180" s="265"/>
      <c r="K1180" s="265"/>
      <c r="L1180" s="270"/>
      <c r="M1180" s="271"/>
      <c r="N1180" s="272"/>
      <c r="O1180" s="272"/>
      <c r="P1180" s="272"/>
      <c r="Q1180" s="272"/>
      <c r="R1180" s="272"/>
      <c r="S1180" s="272"/>
      <c r="T1180" s="273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74" t="s">
        <v>189</v>
      </c>
      <c r="AU1180" s="274" t="s">
        <v>86</v>
      </c>
      <c r="AV1180" s="15" t="s">
        <v>187</v>
      </c>
      <c r="AW1180" s="15" t="s">
        <v>33</v>
      </c>
      <c r="AX1180" s="15" t="s">
        <v>84</v>
      </c>
      <c r="AY1180" s="274" t="s">
        <v>181</v>
      </c>
    </row>
    <row r="1181" s="2" customFormat="1" ht="16.5" customHeight="1">
      <c r="A1181" s="39"/>
      <c r="B1181" s="40"/>
      <c r="C1181" s="228" t="s">
        <v>1446</v>
      </c>
      <c r="D1181" s="228" t="s">
        <v>183</v>
      </c>
      <c r="E1181" s="229" t="s">
        <v>1734</v>
      </c>
      <c r="F1181" s="230" t="s">
        <v>1735</v>
      </c>
      <c r="G1181" s="231" t="s">
        <v>783</v>
      </c>
      <c r="H1181" s="286"/>
      <c r="I1181" s="233"/>
      <c r="J1181" s="234">
        <f>ROUND(I1181*H1181,2)</f>
        <v>0</v>
      </c>
      <c r="K1181" s="235"/>
      <c r="L1181" s="45"/>
      <c r="M1181" s="236" t="s">
        <v>1</v>
      </c>
      <c r="N1181" s="237" t="s">
        <v>43</v>
      </c>
      <c r="O1181" s="92"/>
      <c r="P1181" s="238">
        <f>O1181*H1181</f>
        <v>0</v>
      </c>
      <c r="Q1181" s="238">
        <v>0</v>
      </c>
      <c r="R1181" s="238">
        <f>Q1181*H1181</f>
        <v>0</v>
      </c>
      <c r="S1181" s="238">
        <v>0</v>
      </c>
      <c r="T1181" s="239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40" t="s">
        <v>278</v>
      </c>
      <c r="AT1181" s="240" t="s">
        <v>183</v>
      </c>
      <c r="AU1181" s="240" t="s">
        <v>86</v>
      </c>
      <c r="AY1181" s="18" t="s">
        <v>181</v>
      </c>
      <c r="BE1181" s="241">
        <f>IF(N1181="základní",J1181,0)</f>
        <v>0</v>
      </c>
      <c r="BF1181" s="241">
        <f>IF(N1181="snížená",J1181,0)</f>
        <v>0</v>
      </c>
      <c r="BG1181" s="241">
        <f>IF(N1181="zákl. přenesená",J1181,0)</f>
        <v>0</v>
      </c>
      <c r="BH1181" s="241">
        <f>IF(N1181="sníž. přenesená",J1181,0)</f>
        <v>0</v>
      </c>
      <c r="BI1181" s="241">
        <f>IF(N1181="nulová",J1181,0)</f>
        <v>0</v>
      </c>
      <c r="BJ1181" s="18" t="s">
        <v>84</v>
      </c>
      <c r="BK1181" s="241">
        <f>ROUND(I1181*H1181,2)</f>
        <v>0</v>
      </c>
      <c r="BL1181" s="18" t="s">
        <v>278</v>
      </c>
      <c r="BM1181" s="240" t="s">
        <v>2586</v>
      </c>
    </row>
    <row r="1182" s="12" customFormat="1" ht="22.8" customHeight="1">
      <c r="A1182" s="12"/>
      <c r="B1182" s="212"/>
      <c r="C1182" s="213"/>
      <c r="D1182" s="214" t="s">
        <v>77</v>
      </c>
      <c r="E1182" s="226" t="s">
        <v>1737</v>
      </c>
      <c r="F1182" s="226" t="s">
        <v>1738</v>
      </c>
      <c r="G1182" s="213"/>
      <c r="H1182" s="213"/>
      <c r="I1182" s="216"/>
      <c r="J1182" s="227">
        <f>BK1182</f>
        <v>0</v>
      </c>
      <c r="K1182" s="213"/>
      <c r="L1182" s="218"/>
      <c r="M1182" s="219"/>
      <c r="N1182" s="220"/>
      <c r="O1182" s="220"/>
      <c r="P1182" s="221">
        <f>SUM(P1183:P1234)</f>
        <v>0</v>
      </c>
      <c r="Q1182" s="220"/>
      <c r="R1182" s="221">
        <f>SUM(R1183:R1234)</f>
        <v>0.63306274000000007</v>
      </c>
      <c r="S1182" s="220"/>
      <c r="T1182" s="222">
        <f>SUM(T1183:T1234)</f>
        <v>0</v>
      </c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R1182" s="223" t="s">
        <v>86</v>
      </c>
      <c r="AT1182" s="224" t="s">
        <v>77</v>
      </c>
      <c r="AU1182" s="224" t="s">
        <v>84</v>
      </c>
      <c r="AY1182" s="223" t="s">
        <v>181</v>
      </c>
      <c r="BK1182" s="225">
        <f>SUM(BK1183:BK1234)</f>
        <v>0</v>
      </c>
    </row>
    <row r="1183" s="2" customFormat="1" ht="16.5" customHeight="1">
      <c r="A1183" s="39"/>
      <c r="B1183" s="40"/>
      <c r="C1183" s="228" t="s">
        <v>1456</v>
      </c>
      <c r="D1183" s="228" t="s">
        <v>183</v>
      </c>
      <c r="E1183" s="229" t="s">
        <v>1740</v>
      </c>
      <c r="F1183" s="230" t="s">
        <v>1741</v>
      </c>
      <c r="G1183" s="231" t="s">
        <v>186</v>
      </c>
      <c r="H1183" s="232">
        <v>73.957999999999998</v>
      </c>
      <c r="I1183" s="233"/>
      <c r="J1183" s="234">
        <f>ROUND(I1183*H1183,2)</f>
        <v>0</v>
      </c>
      <c r="K1183" s="235"/>
      <c r="L1183" s="45"/>
      <c r="M1183" s="236" t="s">
        <v>1</v>
      </c>
      <c r="N1183" s="237" t="s">
        <v>43</v>
      </c>
      <c r="O1183" s="92"/>
      <c r="P1183" s="238">
        <f>O1183*H1183</f>
        <v>0</v>
      </c>
      <c r="Q1183" s="238">
        <v>3.0000000000000001E-05</v>
      </c>
      <c r="R1183" s="238">
        <f>Q1183*H1183</f>
        <v>0.0022187399999999999</v>
      </c>
      <c r="S1183" s="238">
        <v>0</v>
      </c>
      <c r="T1183" s="239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40" t="s">
        <v>278</v>
      </c>
      <c r="AT1183" s="240" t="s">
        <v>183</v>
      </c>
      <c r="AU1183" s="240" t="s">
        <v>86</v>
      </c>
      <c r="AY1183" s="18" t="s">
        <v>181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8" t="s">
        <v>84</v>
      </c>
      <c r="BK1183" s="241">
        <f>ROUND(I1183*H1183,2)</f>
        <v>0</v>
      </c>
      <c r="BL1183" s="18" t="s">
        <v>278</v>
      </c>
      <c r="BM1183" s="240" t="s">
        <v>2587</v>
      </c>
    </row>
    <row r="1184" s="14" customFormat="1">
      <c r="A1184" s="14"/>
      <c r="B1184" s="254"/>
      <c r="C1184" s="255"/>
      <c r="D1184" s="244" t="s">
        <v>189</v>
      </c>
      <c r="E1184" s="256" t="s">
        <v>1</v>
      </c>
      <c r="F1184" s="257" t="s">
        <v>647</v>
      </c>
      <c r="G1184" s="255"/>
      <c r="H1184" s="256" t="s">
        <v>1</v>
      </c>
      <c r="I1184" s="258"/>
      <c r="J1184" s="255"/>
      <c r="K1184" s="255"/>
      <c r="L1184" s="259"/>
      <c r="M1184" s="260"/>
      <c r="N1184" s="261"/>
      <c r="O1184" s="261"/>
      <c r="P1184" s="261"/>
      <c r="Q1184" s="261"/>
      <c r="R1184" s="261"/>
      <c r="S1184" s="261"/>
      <c r="T1184" s="26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63" t="s">
        <v>189</v>
      </c>
      <c r="AU1184" s="263" t="s">
        <v>86</v>
      </c>
      <c r="AV1184" s="14" t="s">
        <v>84</v>
      </c>
      <c r="AW1184" s="14" t="s">
        <v>33</v>
      </c>
      <c r="AX1184" s="14" t="s">
        <v>78</v>
      </c>
      <c r="AY1184" s="263" t="s">
        <v>181</v>
      </c>
    </row>
    <row r="1185" s="13" customFormat="1">
      <c r="A1185" s="13"/>
      <c r="B1185" s="242"/>
      <c r="C1185" s="243"/>
      <c r="D1185" s="244" t="s">
        <v>189</v>
      </c>
      <c r="E1185" s="245" t="s">
        <v>1</v>
      </c>
      <c r="F1185" s="246" t="s">
        <v>2124</v>
      </c>
      <c r="G1185" s="243"/>
      <c r="H1185" s="247">
        <v>31.670000000000002</v>
      </c>
      <c r="I1185" s="248"/>
      <c r="J1185" s="243"/>
      <c r="K1185" s="243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3" t="s">
        <v>189</v>
      </c>
      <c r="AU1185" s="253" t="s">
        <v>86</v>
      </c>
      <c r="AV1185" s="13" t="s">
        <v>86</v>
      </c>
      <c r="AW1185" s="13" t="s">
        <v>33</v>
      </c>
      <c r="AX1185" s="13" t="s">
        <v>78</v>
      </c>
      <c r="AY1185" s="253" t="s">
        <v>181</v>
      </c>
    </row>
    <row r="1186" s="13" customFormat="1">
      <c r="A1186" s="13"/>
      <c r="B1186" s="242"/>
      <c r="C1186" s="243"/>
      <c r="D1186" s="244" t="s">
        <v>189</v>
      </c>
      <c r="E1186" s="245" t="s">
        <v>1</v>
      </c>
      <c r="F1186" s="246" t="s">
        <v>2126</v>
      </c>
      <c r="G1186" s="243"/>
      <c r="H1186" s="247">
        <v>12.74</v>
      </c>
      <c r="I1186" s="248"/>
      <c r="J1186" s="243"/>
      <c r="K1186" s="243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3" t="s">
        <v>189</v>
      </c>
      <c r="AU1186" s="253" t="s">
        <v>86</v>
      </c>
      <c r="AV1186" s="13" t="s">
        <v>86</v>
      </c>
      <c r="AW1186" s="13" t="s">
        <v>33</v>
      </c>
      <c r="AX1186" s="13" t="s">
        <v>78</v>
      </c>
      <c r="AY1186" s="253" t="s">
        <v>181</v>
      </c>
    </row>
    <row r="1187" s="13" customFormat="1">
      <c r="A1187" s="13"/>
      <c r="B1187" s="242"/>
      <c r="C1187" s="243"/>
      <c r="D1187" s="244" t="s">
        <v>189</v>
      </c>
      <c r="E1187" s="245" t="s">
        <v>1</v>
      </c>
      <c r="F1187" s="246" t="s">
        <v>2127</v>
      </c>
      <c r="G1187" s="243"/>
      <c r="H1187" s="247">
        <v>12.74</v>
      </c>
      <c r="I1187" s="248"/>
      <c r="J1187" s="243"/>
      <c r="K1187" s="243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3" t="s">
        <v>189</v>
      </c>
      <c r="AU1187" s="253" t="s">
        <v>86</v>
      </c>
      <c r="AV1187" s="13" t="s">
        <v>86</v>
      </c>
      <c r="AW1187" s="13" t="s">
        <v>33</v>
      </c>
      <c r="AX1187" s="13" t="s">
        <v>78</v>
      </c>
      <c r="AY1187" s="253" t="s">
        <v>181</v>
      </c>
    </row>
    <row r="1188" s="13" customFormat="1">
      <c r="A1188" s="13"/>
      <c r="B1188" s="242"/>
      <c r="C1188" s="243"/>
      <c r="D1188" s="244" t="s">
        <v>189</v>
      </c>
      <c r="E1188" s="245" t="s">
        <v>1</v>
      </c>
      <c r="F1188" s="246" t="s">
        <v>2128</v>
      </c>
      <c r="G1188" s="243"/>
      <c r="H1188" s="247">
        <v>13.720000000000001</v>
      </c>
      <c r="I1188" s="248"/>
      <c r="J1188" s="243"/>
      <c r="K1188" s="243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3" t="s">
        <v>189</v>
      </c>
      <c r="AU1188" s="253" t="s">
        <v>86</v>
      </c>
      <c r="AV1188" s="13" t="s">
        <v>86</v>
      </c>
      <c r="AW1188" s="13" t="s">
        <v>33</v>
      </c>
      <c r="AX1188" s="13" t="s">
        <v>78</v>
      </c>
      <c r="AY1188" s="253" t="s">
        <v>181</v>
      </c>
    </row>
    <row r="1189" s="16" customFormat="1">
      <c r="A1189" s="16"/>
      <c r="B1189" s="287"/>
      <c r="C1189" s="288"/>
      <c r="D1189" s="244" t="s">
        <v>189</v>
      </c>
      <c r="E1189" s="289" t="s">
        <v>1</v>
      </c>
      <c r="F1189" s="290" t="s">
        <v>1651</v>
      </c>
      <c r="G1189" s="288"/>
      <c r="H1189" s="291">
        <v>70.870000000000005</v>
      </c>
      <c r="I1189" s="292"/>
      <c r="J1189" s="288"/>
      <c r="K1189" s="288"/>
      <c r="L1189" s="293"/>
      <c r="M1189" s="294"/>
      <c r="N1189" s="295"/>
      <c r="O1189" s="295"/>
      <c r="P1189" s="295"/>
      <c r="Q1189" s="295"/>
      <c r="R1189" s="295"/>
      <c r="S1189" s="295"/>
      <c r="T1189" s="29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T1189" s="297" t="s">
        <v>189</v>
      </c>
      <c r="AU1189" s="297" t="s">
        <v>86</v>
      </c>
      <c r="AV1189" s="16" t="s">
        <v>197</v>
      </c>
      <c r="AW1189" s="16" t="s">
        <v>33</v>
      </c>
      <c r="AX1189" s="16" t="s">
        <v>78</v>
      </c>
      <c r="AY1189" s="297" t="s">
        <v>181</v>
      </c>
    </row>
    <row r="1190" s="13" customFormat="1">
      <c r="A1190" s="13"/>
      <c r="B1190" s="242"/>
      <c r="C1190" s="243"/>
      <c r="D1190" s="244" t="s">
        <v>189</v>
      </c>
      <c r="E1190" s="245" t="s">
        <v>1</v>
      </c>
      <c r="F1190" s="246" t="s">
        <v>2588</v>
      </c>
      <c r="G1190" s="243"/>
      <c r="H1190" s="247">
        <v>3.0880000000000001</v>
      </c>
      <c r="I1190" s="248"/>
      <c r="J1190" s="243"/>
      <c r="K1190" s="243"/>
      <c r="L1190" s="249"/>
      <c r="M1190" s="250"/>
      <c r="N1190" s="251"/>
      <c r="O1190" s="251"/>
      <c r="P1190" s="251"/>
      <c r="Q1190" s="251"/>
      <c r="R1190" s="251"/>
      <c r="S1190" s="251"/>
      <c r="T1190" s="25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3" t="s">
        <v>189</v>
      </c>
      <c r="AU1190" s="253" t="s">
        <v>86</v>
      </c>
      <c r="AV1190" s="13" t="s">
        <v>86</v>
      </c>
      <c r="AW1190" s="13" t="s">
        <v>33</v>
      </c>
      <c r="AX1190" s="13" t="s">
        <v>78</v>
      </c>
      <c r="AY1190" s="253" t="s">
        <v>181</v>
      </c>
    </row>
    <row r="1191" s="15" customFormat="1">
      <c r="A1191" s="15"/>
      <c r="B1191" s="264"/>
      <c r="C1191" s="265"/>
      <c r="D1191" s="244" t="s">
        <v>189</v>
      </c>
      <c r="E1191" s="266" t="s">
        <v>1</v>
      </c>
      <c r="F1191" s="267" t="s">
        <v>206</v>
      </c>
      <c r="G1191" s="265"/>
      <c r="H1191" s="268">
        <v>73.957999999999998</v>
      </c>
      <c r="I1191" s="269"/>
      <c r="J1191" s="265"/>
      <c r="K1191" s="265"/>
      <c r="L1191" s="270"/>
      <c r="M1191" s="271"/>
      <c r="N1191" s="272"/>
      <c r="O1191" s="272"/>
      <c r="P1191" s="272"/>
      <c r="Q1191" s="272"/>
      <c r="R1191" s="272"/>
      <c r="S1191" s="272"/>
      <c r="T1191" s="273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74" t="s">
        <v>189</v>
      </c>
      <c r="AU1191" s="274" t="s">
        <v>86</v>
      </c>
      <c r="AV1191" s="15" t="s">
        <v>187</v>
      </c>
      <c r="AW1191" s="15" t="s">
        <v>33</v>
      </c>
      <c r="AX1191" s="15" t="s">
        <v>84</v>
      </c>
      <c r="AY1191" s="274" t="s">
        <v>181</v>
      </c>
    </row>
    <row r="1192" s="2" customFormat="1" ht="21.75" customHeight="1">
      <c r="A1192" s="39"/>
      <c r="B1192" s="40"/>
      <c r="C1192" s="228" t="s">
        <v>1467</v>
      </c>
      <c r="D1192" s="228" t="s">
        <v>183</v>
      </c>
      <c r="E1192" s="229" t="s">
        <v>1745</v>
      </c>
      <c r="F1192" s="230" t="s">
        <v>1746</v>
      </c>
      <c r="G1192" s="231" t="s">
        <v>186</v>
      </c>
      <c r="H1192" s="232">
        <v>70.870000000000005</v>
      </c>
      <c r="I1192" s="233"/>
      <c r="J1192" s="234">
        <f>ROUND(I1192*H1192,2)</f>
        <v>0</v>
      </c>
      <c r="K1192" s="235"/>
      <c r="L1192" s="45"/>
      <c r="M1192" s="236" t="s">
        <v>1</v>
      </c>
      <c r="N1192" s="237" t="s">
        <v>43</v>
      </c>
      <c r="O1192" s="92"/>
      <c r="P1192" s="238">
        <f>O1192*H1192</f>
        <v>0</v>
      </c>
      <c r="Q1192" s="238">
        <v>0.0045500000000000002</v>
      </c>
      <c r="R1192" s="238">
        <f>Q1192*H1192</f>
        <v>0.32245850000000004</v>
      </c>
      <c r="S1192" s="238">
        <v>0</v>
      </c>
      <c r="T1192" s="239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40" t="s">
        <v>278</v>
      </c>
      <c r="AT1192" s="240" t="s">
        <v>183</v>
      </c>
      <c r="AU1192" s="240" t="s">
        <v>86</v>
      </c>
      <c r="AY1192" s="18" t="s">
        <v>181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8" t="s">
        <v>84</v>
      </c>
      <c r="BK1192" s="241">
        <f>ROUND(I1192*H1192,2)</f>
        <v>0</v>
      </c>
      <c r="BL1192" s="18" t="s">
        <v>278</v>
      </c>
      <c r="BM1192" s="240" t="s">
        <v>2589</v>
      </c>
    </row>
    <row r="1193" s="14" customFormat="1">
      <c r="A1193" s="14"/>
      <c r="B1193" s="254"/>
      <c r="C1193" s="255"/>
      <c r="D1193" s="244" t="s">
        <v>189</v>
      </c>
      <c r="E1193" s="256" t="s">
        <v>1</v>
      </c>
      <c r="F1193" s="257" t="s">
        <v>647</v>
      </c>
      <c r="G1193" s="255"/>
      <c r="H1193" s="256" t="s">
        <v>1</v>
      </c>
      <c r="I1193" s="258"/>
      <c r="J1193" s="255"/>
      <c r="K1193" s="255"/>
      <c r="L1193" s="259"/>
      <c r="M1193" s="260"/>
      <c r="N1193" s="261"/>
      <c r="O1193" s="261"/>
      <c r="P1193" s="261"/>
      <c r="Q1193" s="261"/>
      <c r="R1193" s="261"/>
      <c r="S1193" s="261"/>
      <c r="T1193" s="26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3" t="s">
        <v>189</v>
      </c>
      <c r="AU1193" s="263" t="s">
        <v>86</v>
      </c>
      <c r="AV1193" s="14" t="s">
        <v>84</v>
      </c>
      <c r="AW1193" s="14" t="s">
        <v>33</v>
      </c>
      <c r="AX1193" s="14" t="s">
        <v>78</v>
      </c>
      <c r="AY1193" s="263" t="s">
        <v>181</v>
      </c>
    </row>
    <row r="1194" s="13" customFormat="1">
      <c r="A1194" s="13"/>
      <c r="B1194" s="242"/>
      <c r="C1194" s="243"/>
      <c r="D1194" s="244" t="s">
        <v>189</v>
      </c>
      <c r="E1194" s="245" t="s">
        <v>1</v>
      </c>
      <c r="F1194" s="246" t="s">
        <v>2124</v>
      </c>
      <c r="G1194" s="243"/>
      <c r="H1194" s="247">
        <v>31.670000000000002</v>
      </c>
      <c r="I1194" s="248"/>
      <c r="J1194" s="243"/>
      <c r="K1194" s="243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3" t="s">
        <v>189</v>
      </c>
      <c r="AU1194" s="253" t="s">
        <v>86</v>
      </c>
      <c r="AV1194" s="13" t="s">
        <v>86</v>
      </c>
      <c r="AW1194" s="13" t="s">
        <v>33</v>
      </c>
      <c r="AX1194" s="13" t="s">
        <v>78</v>
      </c>
      <c r="AY1194" s="253" t="s">
        <v>181</v>
      </c>
    </row>
    <row r="1195" s="13" customFormat="1">
      <c r="A1195" s="13"/>
      <c r="B1195" s="242"/>
      <c r="C1195" s="243"/>
      <c r="D1195" s="244" t="s">
        <v>189</v>
      </c>
      <c r="E1195" s="245" t="s">
        <v>1</v>
      </c>
      <c r="F1195" s="246" t="s">
        <v>2126</v>
      </c>
      <c r="G1195" s="243"/>
      <c r="H1195" s="247">
        <v>12.74</v>
      </c>
      <c r="I1195" s="248"/>
      <c r="J1195" s="243"/>
      <c r="K1195" s="243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3" t="s">
        <v>189</v>
      </c>
      <c r="AU1195" s="253" t="s">
        <v>86</v>
      </c>
      <c r="AV1195" s="13" t="s">
        <v>86</v>
      </c>
      <c r="AW1195" s="13" t="s">
        <v>33</v>
      </c>
      <c r="AX1195" s="13" t="s">
        <v>78</v>
      </c>
      <c r="AY1195" s="253" t="s">
        <v>181</v>
      </c>
    </row>
    <row r="1196" s="13" customFormat="1">
      <c r="A1196" s="13"/>
      <c r="B1196" s="242"/>
      <c r="C1196" s="243"/>
      <c r="D1196" s="244" t="s">
        <v>189</v>
      </c>
      <c r="E1196" s="245" t="s">
        <v>1</v>
      </c>
      <c r="F1196" s="246" t="s">
        <v>2127</v>
      </c>
      <c r="G1196" s="243"/>
      <c r="H1196" s="247">
        <v>12.74</v>
      </c>
      <c r="I1196" s="248"/>
      <c r="J1196" s="243"/>
      <c r="K1196" s="243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3" t="s">
        <v>189</v>
      </c>
      <c r="AU1196" s="253" t="s">
        <v>86</v>
      </c>
      <c r="AV1196" s="13" t="s">
        <v>86</v>
      </c>
      <c r="AW1196" s="13" t="s">
        <v>33</v>
      </c>
      <c r="AX1196" s="13" t="s">
        <v>78</v>
      </c>
      <c r="AY1196" s="253" t="s">
        <v>181</v>
      </c>
    </row>
    <row r="1197" s="13" customFormat="1">
      <c r="A1197" s="13"/>
      <c r="B1197" s="242"/>
      <c r="C1197" s="243"/>
      <c r="D1197" s="244" t="s">
        <v>189</v>
      </c>
      <c r="E1197" s="245" t="s">
        <v>1</v>
      </c>
      <c r="F1197" s="246" t="s">
        <v>2128</v>
      </c>
      <c r="G1197" s="243"/>
      <c r="H1197" s="247">
        <v>13.720000000000001</v>
      </c>
      <c r="I1197" s="248"/>
      <c r="J1197" s="243"/>
      <c r="K1197" s="243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3" t="s">
        <v>189</v>
      </c>
      <c r="AU1197" s="253" t="s">
        <v>86</v>
      </c>
      <c r="AV1197" s="13" t="s">
        <v>86</v>
      </c>
      <c r="AW1197" s="13" t="s">
        <v>33</v>
      </c>
      <c r="AX1197" s="13" t="s">
        <v>78</v>
      </c>
      <c r="AY1197" s="253" t="s">
        <v>181</v>
      </c>
    </row>
    <row r="1198" s="15" customFormat="1">
      <c r="A1198" s="15"/>
      <c r="B1198" s="264"/>
      <c r="C1198" s="265"/>
      <c r="D1198" s="244" t="s">
        <v>189</v>
      </c>
      <c r="E1198" s="266" t="s">
        <v>1</v>
      </c>
      <c r="F1198" s="267" t="s">
        <v>206</v>
      </c>
      <c r="G1198" s="265"/>
      <c r="H1198" s="268">
        <v>70.870000000000005</v>
      </c>
      <c r="I1198" s="269"/>
      <c r="J1198" s="265"/>
      <c r="K1198" s="265"/>
      <c r="L1198" s="270"/>
      <c r="M1198" s="271"/>
      <c r="N1198" s="272"/>
      <c r="O1198" s="272"/>
      <c r="P1198" s="272"/>
      <c r="Q1198" s="272"/>
      <c r="R1198" s="272"/>
      <c r="S1198" s="272"/>
      <c r="T1198" s="273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74" t="s">
        <v>189</v>
      </c>
      <c r="AU1198" s="274" t="s">
        <v>86</v>
      </c>
      <c r="AV1198" s="15" t="s">
        <v>187</v>
      </c>
      <c r="AW1198" s="15" t="s">
        <v>33</v>
      </c>
      <c r="AX1198" s="15" t="s">
        <v>84</v>
      </c>
      <c r="AY1198" s="274" t="s">
        <v>181</v>
      </c>
    </row>
    <row r="1199" s="2" customFormat="1" ht="16.5" customHeight="1">
      <c r="A1199" s="39"/>
      <c r="B1199" s="40"/>
      <c r="C1199" s="228" t="s">
        <v>1478</v>
      </c>
      <c r="D1199" s="228" t="s">
        <v>183</v>
      </c>
      <c r="E1199" s="229" t="s">
        <v>1749</v>
      </c>
      <c r="F1199" s="230" t="s">
        <v>1750</v>
      </c>
      <c r="G1199" s="231" t="s">
        <v>186</v>
      </c>
      <c r="H1199" s="232">
        <v>70.870000000000005</v>
      </c>
      <c r="I1199" s="233"/>
      <c r="J1199" s="234">
        <f>ROUND(I1199*H1199,2)</f>
        <v>0</v>
      </c>
      <c r="K1199" s="235"/>
      <c r="L1199" s="45"/>
      <c r="M1199" s="236" t="s">
        <v>1</v>
      </c>
      <c r="N1199" s="237" t="s">
        <v>43</v>
      </c>
      <c r="O1199" s="92"/>
      <c r="P1199" s="238">
        <f>O1199*H1199</f>
        <v>0</v>
      </c>
      <c r="Q1199" s="238">
        <v>0.00040000000000000002</v>
      </c>
      <c r="R1199" s="238">
        <f>Q1199*H1199</f>
        <v>0.028348000000000002</v>
      </c>
      <c r="S1199" s="238">
        <v>0</v>
      </c>
      <c r="T1199" s="239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40" t="s">
        <v>278</v>
      </c>
      <c r="AT1199" s="240" t="s">
        <v>183</v>
      </c>
      <c r="AU1199" s="240" t="s">
        <v>86</v>
      </c>
      <c r="AY1199" s="18" t="s">
        <v>181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8" t="s">
        <v>84</v>
      </c>
      <c r="BK1199" s="241">
        <f>ROUND(I1199*H1199,2)</f>
        <v>0</v>
      </c>
      <c r="BL1199" s="18" t="s">
        <v>278</v>
      </c>
      <c r="BM1199" s="240" t="s">
        <v>2590</v>
      </c>
    </row>
    <row r="1200" s="14" customFormat="1">
      <c r="A1200" s="14"/>
      <c r="B1200" s="254"/>
      <c r="C1200" s="255"/>
      <c r="D1200" s="244" t="s">
        <v>189</v>
      </c>
      <c r="E1200" s="256" t="s">
        <v>1</v>
      </c>
      <c r="F1200" s="257" t="s">
        <v>647</v>
      </c>
      <c r="G1200" s="255"/>
      <c r="H1200" s="256" t="s">
        <v>1</v>
      </c>
      <c r="I1200" s="258"/>
      <c r="J1200" s="255"/>
      <c r="K1200" s="255"/>
      <c r="L1200" s="259"/>
      <c r="M1200" s="260"/>
      <c r="N1200" s="261"/>
      <c r="O1200" s="261"/>
      <c r="P1200" s="261"/>
      <c r="Q1200" s="261"/>
      <c r="R1200" s="261"/>
      <c r="S1200" s="261"/>
      <c r="T1200" s="26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63" t="s">
        <v>189</v>
      </c>
      <c r="AU1200" s="263" t="s">
        <v>86</v>
      </c>
      <c r="AV1200" s="14" t="s">
        <v>84</v>
      </c>
      <c r="AW1200" s="14" t="s">
        <v>33</v>
      </c>
      <c r="AX1200" s="14" t="s">
        <v>78</v>
      </c>
      <c r="AY1200" s="263" t="s">
        <v>181</v>
      </c>
    </row>
    <row r="1201" s="13" customFormat="1">
      <c r="A1201" s="13"/>
      <c r="B1201" s="242"/>
      <c r="C1201" s="243"/>
      <c r="D1201" s="244" t="s">
        <v>189</v>
      </c>
      <c r="E1201" s="245" t="s">
        <v>1</v>
      </c>
      <c r="F1201" s="246" t="s">
        <v>2124</v>
      </c>
      <c r="G1201" s="243"/>
      <c r="H1201" s="247">
        <v>31.670000000000002</v>
      </c>
      <c r="I1201" s="248"/>
      <c r="J1201" s="243"/>
      <c r="K1201" s="243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3" t="s">
        <v>189</v>
      </c>
      <c r="AU1201" s="253" t="s">
        <v>86</v>
      </c>
      <c r="AV1201" s="13" t="s">
        <v>86</v>
      </c>
      <c r="AW1201" s="13" t="s">
        <v>33</v>
      </c>
      <c r="AX1201" s="13" t="s">
        <v>78</v>
      </c>
      <c r="AY1201" s="253" t="s">
        <v>181</v>
      </c>
    </row>
    <row r="1202" s="13" customFormat="1">
      <c r="A1202" s="13"/>
      <c r="B1202" s="242"/>
      <c r="C1202" s="243"/>
      <c r="D1202" s="244" t="s">
        <v>189</v>
      </c>
      <c r="E1202" s="245" t="s">
        <v>1</v>
      </c>
      <c r="F1202" s="246" t="s">
        <v>2126</v>
      </c>
      <c r="G1202" s="243"/>
      <c r="H1202" s="247">
        <v>12.74</v>
      </c>
      <c r="I1202" s="248"/>
      <c r="J1202" s="243"/>
      <c r="K1202" s="243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3" t="s">
        <v>189</v>
      </c>
      <c r="AU1202" s="253" t="s">
        <v>86</v>
      </c>
      <c r="AV1202" s="13" t="s">
        <v>86</v>
      </c>
      <c r="AW1202" s="13" t="s">
        <v>33</v>
      </c>
      <c r="AX1202" s="13" t="s">
        <v>78</v>
      </c>
      <c r="AY1202" s="253" t="s">
        <v>181</v>
      </c>
    </row>
    <row r="1203" s="13" customFormat="1">
      <c r="A1203" s="13"/>
      <c r="B1203" s="242"/>
      <c r="C1203" s="243"/>
      <c r="D1203" s="244" t="s">
        <v>189</v>
      </c>
      <c r="E1203" s="245" t="s">
        <v>1</v>
      </c>
      <c r="F1203" s="246" t="s">
        <v>2127</v>
      </c>
      <c r="G1203" s="243"/>
      <c r="H1203" s="247">
        <v>12.74</v>
      </c>
      <c r="I1203" s="248"/>
      <c r="J1203" s="243"/>
      <c r="K1203" s="243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3" t="s">
        <v>189</v>
      </c>
      <c r="AU1203" s="253" t="s">
        <v>86</v>
      </c>
      <c r="AV1203" s="13" t="s">
        <v>86</v>
      </c>
      <c r="AW1203" s="13" t="s">
        <v>33</v>
      </c>
      <c r="AX1203" s="13" t="s">
        <v>78</v>
      </c>
      <c r="AY1203" s="253" t="s">
        <v>181</v>
      </c>
    </row>
    <row r="1204" s="13" customFormat="1">
      <c r="A1204" s="13"/>
      <c r="B1204" s="242"/>
      <c r="C1204" s="243"/>
      <c r="D1204" s="244" t="s">
        <v>189</v>
      </c>
      <c r="E1204" s="245" t="s">
        <v>1</v>
      </c>
      <c r="F1204" s="246" t="s">
        <v>2128</v>
      </c>
      <c r="G1204" s="243"/>
      <c r="H1204" s="247">
        <v>13.720000000000001</v>
      </c>
      <c r="I1204" s="248"/>
      <c r="J1204" s="243"/>
      <c r="K1204" s="243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3" t="s">
        <v>189</v>
      </c>
      <c r="AU1204" s="253" t="s">
        <v>86</v>
      </c>
      <c r="AV1204" s="13" t="s">
        <v>86</v>
      </c>
      <c r="AW1204" s="13" t="s">
        <v>33</v>
      </c>
      <c r="AX1204" s="13" t="s">
        <v>78</v>
      </c>
      <c r="AY1204" s="253" t="s">
        <v>181</v>
      </c>
    </row>
    <row r="1205" s="15" customFormat="1">
      <c r="A1205" s="15"/>
      <c r="B1205" s="264"/>
      <c r="C1205" s="265"/>
      <c r="D1205" s="244" t="s">
        <v>189</v>
      </c>
      <c r="E1205" s="266" t="s">
        <v>1</v>
      </c>
      <c r="F1205" s="267" t="s">
        <v>206</v>
      </c>
      <c r="G1205" s="265"/>
      <c r="H1205" s="268">
        <v>70.870000000000005</v>
      </c>
      <c r="I1205" s="269"/>
      <c r="J1205" s="265"/>
      <c r="K1205" s="265"/>
      <c r="L1205" s="270"/>
      <c r="M1205" s="271"/>
      <c r="N1205" s="272"/>
      <c r="O1205" s="272"/>
      <c r="P1205" s="272"/>
      <c r="Q1205" s="272"/>
      <c r="R1205" s="272"/>
      <c r="S1205" s="272"/>
      <c r="T1205" s="273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74" t="s">
        <v>189</v>
      </c>
      <c r="AU1205" s="274" t="s">
        <v>86</v>
      </c>
      <c r="AV1205" s="15" t="s">
        <v>187</v>
      </c>
      <c r="AW1205" s="15" t="s">
        <v>33</v>
      </c>
      <c r="AX1205" s="15" t="s">
        <v>84</v>
      </c>
      <c r="AY1205" s="274" t="s">
        <v>181</v>
      </c>
    </row>
    <row r="1206" s="2" customFormat="1" ht="16.5" customHeight="1">
      <c r="A1206" s="39"/>
      <c r="B1206" s="40"/>
      <c r="C1206" s="275" t="s">
        <v>1483</v>
      </c>
      <c r="D1206" s="275" t="s">
        <v>363</v>
      </c>
      <c r="E1206" s="276" t="s">
        <v>1753</v>
      </c>
      <c r="F1206" s="277" t="s">
        <v>1754</v>
      </c>
      <c r="G1206" s="278" t="s">
        <v>186</v>
      </c>
      <c r="H1206" s="279">
        <v>77.956999999999994</v>
      </c>
      <c r="I1206" s="280"/>
      <c r="J1206" s="281">
        <f>ROUND(I1206*H1206,2)</f>
        <v>0</v>
      </c>
      <c r="K1206" s="282"/>
      <c r="L1206" s="283"/>
      <c r="M1206" s="284" t="s">
        <v>1</v>
      </c>
      <c r="N1206" s="285" t="s">
        <v>43</v>
      </c>
      <c r="O1206" s="92"/>
      <c r="P1206" s="238">
        <f>O1206*H1206</f>
        <v>0</v>
      </c>
      <c r="Q1206" s="238">
        <v>0.0033999999999999998</v>
      </c>
      <c r="R1206" s="238">
        <f>Q1206*H1206</f>
        <v>0.26505379999999995</v>
      </c>
      <c r="S1206" s="238">
        <v>0</v>
      </c>
      <c r="T1206" s="239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40" t="s">
        <v>369</v>
      </c>
      <c r="AT1206" s="240" t="s">
        <v>363</v>
      </c>
      <c r="AU1206" s="240" t="s">
        <v>86</v>
      </c>
      <c r="AY1206" s="18" t="s">
        <v>181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8" t="s">
        <v>84</v>
      </c>
      <c r="BK1206" s="241">
        <f>ROUND(I1206*H1206,2)</f>
        <v>0</v>
      </c>
      <c r="BL1206" s="18" t="s">
        <v>278</v>
      </c>
      <c r="BM1206" s="240" t="s">
        <v>2591</v>
      </c>
    </row>
    <row r="1207" s="14" customFormat="1">
      <c r="A1207" s="14"/>
      <c r="B1207" s="254"/>
      <c r="C1207" s="255"/>
      <c r="D1207" s="244" t="s">
        <v>189</v>
      </c>
      <c r="E1207" s="256" t="s">
        <v>1</v>
      </c>
      <c r="F1207" s="257" t="s">
        <v>647</v>
      </c>
      <c r="G1207" s="255"/>
      <c r="H1207" s="256" t="s">
        <v>1</v>
      </c>
      <c r="I1207" s="258"/>
      <c r="J1207" s="255"/>
      <c r="K1207" s="255"/>
      <c r="L1207" s="259"/>
      <c r="M1207" s="260"/>
      <c r="N1207" s="261"/>
      <c r="O1207" s="261"/>
      <c r="P1207" s="261"/>
      <c r="Q1207" s="261"/>
      <c r="R1207" s="261"/>
      <c r="S1207" s="261"/>
      <c r="T1207" s="26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3" t="s">
        <v>189</v>
      </c>
      <c r="AU1207" s="263" t="s">
        <v>86</v>
      </c>
      <c r="AV1207" s="14" t="s">
        <v>84</v>
      </c>
      <c r="AW1207" s="14" t="s">
        <v>33</v>
      </c>
      <c r="AX1207" s="14" t="s">
        <v>78</v>
      </c>
      <c r="AY1207" s="263" t="s">
        <v>181</v>
      </c>
    </row>
    <row r="1208" s="13" customFormat="1">
      <c r="A1208" s="13"/>
      <c r="B1208" s="242"/>
      <c r="C1208" s="243"/>
      <c r="D1208" s="244" t="s">
        <v>189</v>
      </c>
      <c r="E1208" s="245" t="s">
        <v>1</v>
      </c>
      <c r="F1208" s="246" t="s">
        <v>2592</v>
      </c>
      <c r="G1208" s="243"/>
      <c r="H1208" s="247">
        <v>34.837000000000003</v>
      </c>
      <c r="I1208" s="248"/>
      <c r="J1208" s="243"/>
      <c r="K1208" s="243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3" t="s">
        <v>189</v>
      </c>
      <c r="AU1208" s="253" t="s">
        <v>86</v>
      </c>
      <c r="AV1208" s="13" t="s">
        <v>86</v>
      </c>
      <c r="AW1208" s="13" t="s">
        <v>33</v>
      </c>
      <c r="AX1208" s="13" t="s">
        <v>78</v>
      </c>
      <c r="AY1208" s="253" t="s">
        <v>181</v>
      </c>
    </row>
    <row r="1209" s="13" customFormat="1">
      <c r="A1209" s="13"/>
      <c r="B1209" s="242"/>
      <c r="C1209" s="243"/>
      <c r="D1209" s="244" t="s">
        <v>189</v>
      </c>
      <c r="E1209" s="245" t="s">
        <v>1</v>
      </c>
      <c r="F1209" s="246" t="s">
        <v>2593</v>
      </c>
      <c r="G1209" s="243"/>
      <c r="H1209" s="247">
        <v>14.013999999999999</v>
      </c>
      <c r="I1209" s="248"/>
      <c r="J1209" s="243"/>
      <c r="K1209" s="243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3" t="s">
        <v>189</v>
      </c>
      <c r="AU1209" s="253" t="s">
        <v>86</v>
      </c>
      <c r="AV1209" s="13" t="s">
        <v>86</v>
      </c>
      <c r="AW1209" s="13" t="s">
        <v>33</v>
      </c>
      <c r="AX1209" s="13" t="s">
        <v>78</v>
      </c>
      <c r="AY1209" s="253" t="s">
        <v>181</v>
      </c>
    </row>
    <row r="1210" s="13" customFormat="1">
      <c r="A1210" s="13"/>
      <c r="B1210" s="242"/>
      <c r="C1210" s="243"/>
      <c r="D1210" s="244" t="s">
        <v>189</v>
      </c>
      <c r="E1210" s="245" t="s">
        <v>1</v>
      </c>
      <c r="F1210" s="246" t="s">
        <v>2594</v>
      </c>
      <c r="G1210" s="243"/>
      <c r="H1210" s="247">
        <v>14.013999999999999</v>
      </c>
      <c r="I1210" s="248"/>
      <c r="J1210" s="243"/>
      <c r="K1210" s="243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3" t="s">
        <v>189</v>
      </c>
      <c r="AU1210" s="253" t="s">
        <v>86</v>
      </c>
      <c r="AV1210" s="13" t="s">
        <v>86</v>
      </c>
      <c r="AW1210" s="13" t="s">
        <v>33</v>
      </c>
      <c r="AX1210" s="13" t="s">
        <v>78</v>
      </c>
      <c r="AY1210" s="253" t="s">
        <v>181</v>
      </c>
    </row>
    <row r="1211" s="13" customFormat="1">
      <c r="A1211" s="13"/>
      <c r="B1211" s="242"/>
      <c r="C1211" s="243"/>
      <c r="D1211" s="244" t="s">
        <v>189</v>
      </c>
      <c r="E1211" s="245" t="s">
        <v>1</v>
      </c>
      <c r="F1211" s="246" t="s">
        <v>2595</v>
      </c>
      <c r="G1211" s="243"/>
      <c r="H1211" s="247">
        <v>15.092000000000001</v>
      </c>
      <c r="I1211" s="248"/>
      <c r="J1211" s="243"/>
      <c r="K1211" s="243"/>
      <c r="L1211" s="249"/>
      <c r="M1211" s="250"/>
      <c r="N1211" s="251"/>
      <c r="O1211" s="251"/>
      <c r="P1211" s="251"/>
      <c r="Q1211" s="251"/>
      <c r="R1211" s="251"/>
      <c r="S1211" s="251"/>
      <c r="T1211" s="25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3" t="s">
        <v>189</v>
      </c>
      <c r="AU1211" s="253" t="s">
        <v>86</v>
      </c>
      <c r="AV1211" s="13" t="s">
        <v>86</v>
      </c>
      <c r="AW1211" s="13" t="s">
        <v>33</v>
      </c>
      <c r="AX1211" s="13" t="s">
        <v>78</v>
      </c>
      <c r="AY1211" s="253" t="s">
        <v>181</v>
      </c>
    </row>
    <row r="1212" s="15" customFormat="1">
      <c r="A1212" s="15"/>
      <c r="B1212" s="264"/>
      <c r="C1212" s="265"/>
      <c r="D1212" s="244" t="s">
        <v>189</v>
      </c>
      <c r="E1212" s="266" t="s">
        <v>1</v>
      </c>
      <c r="F1212" s="267" t="s">
        <v>206</v>
      </c>
      <c r="G1212" s="265"/>
      <c r="H1212" s="268">
        <v>77.956999999999994</v>
      </c>
      <c r="I1212" s="269"/>
      <c r="J1212" s="265"/>
      <c r="K1212" s="265"/>
      <c r="L1212" s="270"/>
      <c r="M1212" s="271"/>
      <c r="N1212" s="272"/>
      <c r="O1212" s="272"/>
      <c r="P1212" s="272"/>
      <c r="Q1212" s="272"/>
      <c r="R1212" s="272"/>
      <c r="S1212" s="272"/>
      <c r="T1212" s="273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74" t="s">
        <v>189</v>
      </c>
      <c r="AU1212" s="274" t="s">
        <v>86</v>
      </c>
      <c r="AV1212" s="15" t="s">
        <v>187</v>
      </c>
      <c r="AW1212" s="15" t="s">
        <v>33</v>
      </c>
      <c r="AX1212" s="15" t="s">
        <v>84</v>
      </c>
      <c r="AY1212" s="274" t="s">
        <v>181</v>
      </c>
    </row>
    <row r="1213" s="2" customFormat="1" ht="16.5" customHeight="1">
      <c r="A1213" s="39"/>
      <c r="B1213" s="40"/>
      <c r="C1213" s="228" t="s">
        <v>1486</v>
      </c>
      <c r="D1213" s="228" t="s">
        <v>183</v>
      </c>
      <c r="E1213" s="229" t="s">
        <v>1761</v>
      </c>
      <c r="F1213" s="230" t="s">
        <v>1762</v>
      </c>
      <c r="G1213" s="231" t="s">
        <v>247</v>
      </c>
      <c r="H1213" s="232">
        <v>60.299999999999997</v>
      </c>
      <c r="I1213" s="233"/>
      <c r="J1213" s="234">
        <f>ROUND(I1213*H1213,2)</f>
        <v>0</v>
      </c>
      <c r="K1213" s="235"/>
      <c r="L1213" s="45"/>
      <c r="M1213" s="236" t="s">
        <v>1</v>
      </c>
      <c r="N1213" s="237" t="s">
        <v>43</v>
      </c>
      <c r="O1213" s="92"/>
      <c r="P1213" s="238">
        <f>O1213*H1213</f>
        <v>0</v>
      </c>
      <c r="Q1213" s="238">
        <v>2.0000000000000002E-05</v>
      </c>
      <c r="R1213" s="238">
        <f>Q1213*H1213</f>
        <v>0.001206</v>
      </c>
      <c r="S1213" s="238">
        <v>0</v>
      </c>
      <c r="T1213" s="239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40" t="s">
        <v>278</v>
      </c>
      <c r="AT1213" s="240" t="s">
        <v>183</v>
      </c>
      <c r="AU1213" s="240" t="s">
        <v>86</v>
      </c>
      <c r="AY1213" s="18" t="s">
        <v>181</v>
      </c>
      <c r="BE1213" s="241">
        <f>IF(N1213="základní",J1213,0)</f>
        <v>0</v>
      </c>
      <c r="BF1213" s="241">
        <f>IF(N1213="snížená",J1213,0)</f>
        <v>0</v>
      </c>
      <c r="BG1213" s="241">
        <f>IF(N1213="zákl. přenesená",J1213,0)</f>
        <v>0</v>
      </c>
      <c r="BH1213" s="241">
        <f>IF(N1213="sníž. přenesená",J1213,0)</f>
        <v>0</v>
      </c>
      <c r="BI1213" s="241">
        <f>IF(N1213="nulová",J1213,0)</f>
        <v>0</v>
      </c>
      <c r="BJ1213" s="18" t="s">
        <v>84</v>
      </c>
      <c r="BK1213" s="241">
        <f>ROUND(I1213*H1213,2)</f>
        <v>0</v>
      </c>
      <c r="BL1213" s="18" t="s">
        <v>278</v>
      </c>
      <c r="BM1213" s="240" t="s">
        <v>2596</v>
      </c>
    </row>
    <row r="1214" s="14" customFormat="1">
      <c r="A1214" s="14"/>
      <c r="B1214" s="254"/>
      <c r="C1214" s="255"/>
      <c r="D1214" s="244" t="s">
        <v>189</v>
      </c>
      <c r="E1214" s="256" t="s">
        <v>1</v>
      </c>
      <c r="F1214" s="257" t="s">
        <v>647</v>
      </c>
      <c r="G1214" s="255"/>
      <c r="H1214" s="256" t="s">
        <v>1</v>
      </c>
      <c r="I1214" s="258"/>
      <c r="J1214" s="255"/>
      <c r="K1214" s="255"/>
      <c r="L1214" s="259"/>
      <c r="M1214" s="260"/>
      <c r="N1214" s="261"/>
      <c r="O1214" s="261"/>
      <c r="P1214" s="261"/>
      <c r="Q1214" s="261"/>
      <c r="R1214" s="261"/>
      <c r="S1214" s="261"/>
      <c r="T1214" s="26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3" t="s">
        <v>189</v>
      </c>
      <c r="AU1214" s="263" t="s">
        <v>86</v>
      </c>
      <c r="AV1214" s="14" t="s">
        <v>84</v>
      </c>
      <c r="AW1214" s="14" t="s">
        <v>33</v>
      </c>
      <c r="AX1214" s="14" t="s">
        <v>78</v>
      </c>
      <c r="AY1214" s="263" t="s">
        <v>181</v>
      </c>
    </row>
    <row r="1215" s="13" customFormat="1">
      <c r="A1215" s="13"/>
      <c r="B1215" s="242"/>
      <c r="C1215" s="243"/>
      <c r="D1215" s="244" t="s">
        <v>189</v>
      </c>
      <c r="E1215" s="245" t="s">
        <v>1</v>
      </c>
      <c r="F1215" s="246" t="s">
        <v>2597</v>
      </c>
      <c r="G1215" s="243"/>
      <c r="H1215" s="247">
        <v>27.300000000000001</v>
      </c>
      <c r="I1215" s="248"/>
      <c r="J1215" s="243"/>
      <c r="K1215" s="243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3" t="s">
        <v>189</v>
      </c>
      <c r="AU1215" s="253" t="s">
        <v>86</v>
      </c>
      <c r="AV1215" s="13" t="s">
        <v>86</v>
      </c>
      <c r="AW1215" s="13" t="s">
        <v>33</v>
      </c>
      <c r="AX1215" s="13" t="s">
        <v>78</v>
      </c>
      <c r="AY1215" s="253" t="s">
        <v>181</v>
      </c>
    </row>
    <row r="1216" s="13" customFormat="1">
      <c r="A1216" s="13"/>
      <c r="B1216" s="242"/>
      <c r="C1216" s="243"/>
      <c r="D1216" s="244" t="s">
        <v>189</v>
      </c>
      <c r="E1216" s="245" t="s">
        <v>1</v>
      </c>
      <c r="F1216" s="246" t="s">
        <v>2598</v>
      </c>
      <c r="G1216" s="243"/>
      <c r="H1216" s="247">
        <v>10.5</v>
      </c>
      <c r="I1216" s="248"/>
      <c r="J1216" s="243"/>
      <c r="K1216" s="243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3" t="s">
        <v>189</v>
      </c>
      <c r="AU1216" s="253" t="s">
        <v>86</v>
      </c>
      <c r="AV1216" s="13" t="s">
        <v>86</v>
      </c>
      <c r="AW1216" s="13" t="s">
        <v>33</v>
      </c>
      <c r="AX1216" s="13" t="s">
        <v>78</v>
      </c>
      <c r="AY1216" s="253" t="s">
        <v>181</v>
      </c>
    </row>
    <row r="1217" s="13" customFormat="1">
      <c r="A1217" s="13"/>
      <c r="B1217" s="242"/>
      <c r="C1217" s="243"/>
      <c r="D1217" s="244" t="s">
        <v>189</v>
      </c>
      <c r="E1217" s="245" t="s">
        <v>1</v>
      </c>
      <c r="F1217" s="246" t="s">
        <v>2599</v>
      </c>
      <c r="G1217" s="243"/>
      <c r="H1217" s="247">
        <v>10.5</v>
      </c>
      <c r="I1217" s="248"/>
      <c r="J1217" s="243"/>
      <c r="K1217" s="243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3" t="s">
        <v>189</v>
      </c>
      <c r="AU1217" s="253" t="s">
        <v>86</v>
      </c>
      <c r="AV1217" s="13" t="s">
        <v>86</v>
      </c>
      <c r="AW1217" s="13" t="s">
        <v>33</v>
      </c>
      <c r="AX1217" s="13" t="s">
        <v>78</v>
      </c>
      <c r="AY1217" s="253" t="s">
        <v>181</v>
      </c>
    </row>
    <row r="1218" s="13" customFormat="1">
      <c r="A1218" s="13"/>
      <c r="B1218" s="242"/>
      <c r="C1218" s="243"/>
      <c r="D1218" s="244" t="s">
        <v>189</v>
      </c>
      <c r="E1218" s="245" t="s">
        <v>1</v>
      </c>
      <c r="F1218" s="246" t="s">
        <v>2600</v>
      </c>
      <c r="G1218" s="243"/>
      <c r="H1218" s="247">
        <v>12</v>
      </c>
      <c r="I1218" s="248"/>
      <c r="J1218" s="243"/>
      <c r="K1218" s="243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3" t="s">
        <v>189</v>
      </c>
      <c r="AU1218" s="253" t="s">
        <v>86</v>
      </c>
      <c r="AV1218" s="13" t="s">
        <v>86</v>
      </c>
      <c r="AW1218" s="13" t="s">
        <v>33</v>
      </c>
      <c r="AX1218" s="13" t="s">
        <v>78</v>
      </c>
      <c r="AY1218" s="253" t="s">
        <v>181</v>
      </c>
    </row>
    <row r="1219" s="15" customFormat="1">
      <c r="A1219" s="15"/>
      <c r="B1219" s="264"/>
      <c r="C1219" s="265"/>
      <c r="D1219" s="244" t="s">
        <v>189</v>
      </c>
      <c r="E1219" s="266" t="s">
        <v>1</v>
      </c>
      <c r="F1219" s="267" t="s">
        <v>206</v>
      </c>
      <c r="G1219" s="265"/>
      <c r="H1219" s="268">
        <v>60.299999999999997</v>
      </c>
      <c r="I1219" s="269"/>
      <c r="J1219" s="265"/>
      <c r="K1219" s="265"/>
      <c r="L1219" s="270"/>
      <c r="M1219" s="271"/>
      <c r="N1219" s="272"/>
      <c r="O1219" s="272"/>
      <c r="P1219" s="272"/>
      <c r="Q1219" s="272"/>
      <c r="R1219" s="272"/>
      <c r="S1219" s="272"/>
      <c r="T1219" s="273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74" t="s">
        <v>189</v>
      </c>
      <c r="AU1219" s="274" t="s">
        <v>86</v>
      </c>
      <c r="AV1219" s="15" t="s">
        <v>187</v>
      </c>
      <c r="AW1219" s="15" t="s">
        <v>33</v>
      </c>
      <c r="AX1219" s="15" t="s">
        <v>84</v>
      </c>
      <c r="AY1219" s="274" t="s">
        <v>181</v>
      </c>
    </row>
    <row r="1220" s="2" customFormat="1" ht="16.5" customHeight="1">
      <c r="A1220" s="39"/>
      <c r="B1220" s="40"/>
      <c r="C1220" s="228" t="s">
        <v>1490</v>
      </c>
      <c r="D1220" s="228" t="s">
        <v>183</v>
      </c>
      <c r="E1220" s="229" t="s">
        <v>1769</v>
      </c>
      <c r="F1220" s="230" t="s">
        <v>1770</v>
      </c>
      <c r="G1220" s="231" t="s">
        <v>247</v>
      </c>
      <c r="H1220" s="232">
        <v>61.75</v>
      </c>
      <c r="I1220" s="233"/>
      <c r="J1220" s="234">
        <f>ROUND(I1220*H1220,2)</f>
        <v>0</v>
      </c>
      <c r="K1220" s="235"/>
      <c r="L1220" s="45"/>
      <c r="M1220" s="236" t="s">
        <v>1</v>
      </c>
      <c r="N1220" s="237" t="s">
        <v>43</v>
      </c>
      <c r="O1220" s="92"/>
      <c r="P1220" s="238">
        <f>O1220*H1220</f>
        <v>0</v>
      </c>
      <c r="Q1220" s="238">
        <v>1.0000000000000001E-05</v>
      </c>
      <c r="R1220" s="238">
        <f>Q1220*H1220</f>
        <v>0.0006175000000000001</v>
      </c>
      <c r="S1220" s="238">
        <v>0</v>
      </c>
      <c r="T1220" s="239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40" t="s">
        <v>278</v>
      </c>
      <c r="AT1220" s="240" t="s">
        <v>183</v>
      </c>
      <c r="AU1220" s="240" t="s">
        <v>86</v>
      </c>
      <c r="AY1220" s="18" t="s">
        <v>181</v>
      </c>
      <c r="BE1220" s="241">
        <f>IF(N1220="základní",J1220,0)</f>
        <v>0</v>
      </c>
      <c r="BF1220" s="241">
        <f>IF(N1220="snížená",J1220,0)</f>
        <v>0</v>
      </c>
      <c r="BG1220" s="241">
        <f>IF(N1220="zákl. přenesená",J1220,0)</f>
        <v>0</v>
      </c>
      <c r="BH1220" s="241">
        <f>IF(N1220="sníž. přenesená",J1220,0)</f>
        <v>0</v>
      </c>
      <c r="BI1220" s="241">
        <f>IF(N1220="nulová",J1220,0)</f>
        <v>0</v>
      </c>
      <c r="BJ1220" s="18" t="s">
        <v>84</v>
      </c>
      <c r="BK1220" s="241">
        <f>ROUND(I1220*H1220,2)</f>
        <v>0</v>
      </c>
      <c r="BL1220" s="18" t="s">
        <v>278</v>
      </c>
      <c r="BM1220" s="240" t="s">
        <v>2601</v>
      </c>
    </row>
    <row r="1221" s="14" customFormat="1">
      <c r="A1221" s="14"/>
      <c r="B1221" s="254"/>
      <c r="C1221" s="255"/>
      <c r="D1221" s="244" t="s">
        <v>189</v>
      </c>
      <c r="E1221" s="256" t="s">
        <v>1</v>
      </c>
      <c r="F1221" s="257" t="s">
        <v>2602</v>
      </c>
      <c r="G1221" s="255"/>
      <c r="H1221" s="256" t="s">
        <v>1</v>
      </c>
      <c r="I1221" s="258"/>
      <c r="J1221" s="255"/>
      <c r="K1221" s="255"/>
      <c r="L1221" s="259"/>
      <c r="M1221" s="260"/>
      <c r="N1221" s="261"/>
      <c r="O1221" s="261"/>
      <c r="P1221" s="261"/>
      <c r="Q1221" s="261"/>
      <c r="R1221" s="261"/>
      <c r="S1221" s="261"/>
      <c r="T1221" s="26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3" t="s">
        <v>189</v>
      </c>
      <c r="AU1221" s="263" t="s">
        <v>86</v>
      </c>
      <c r="AV1221" s="14" t="s">
        <v>84</v>
      </c>
      <c r="AW1221" s="14" t="s">
        <v>33</v>
      </c>
      <c r="AX1221" s="14" t="s">
        <v>78</v>
      </c>
      <c r="AY1221" s="263" t="s">
        <v>181</v>
      </c>
    </row>
    <row r="1222" s="13" customFormat="1">
      <c r="A1222" s="13"/>
      <c r="B1222" s="242"/>
      <c r="C1222" s="243"/>
      <c r="D1222" s="244" t="s">
        <v>189</v>
      </c>
      <c r="E1222" s="245" t="s">
        <v>1</v>
      </c>
      <c r="F1222" s="246" t="s">
        <v>2603</v>
      </c>
      <c r="G1222" s="243"/>
      <c r="H1222" s="247">
        <v>23.620000000000001</v>
      </c>
      <c r="I1222" s="248"/>
      <c r="J1222" s="243"/>
      <c r="K1222" s="243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3" t="s">
        <v>189</v>
      </c>
      <c r="AU1222" s="253" t="s">
        <v>86</v>
      </c>
      <c r="AV1222" s="13" t="s">
        <v>86</v>
      </c>
      <c r="AW1222" s="13" t="s">
        <v>33</v>
      </c>
      <c r="AX1222" s="13" t="s">
        <v>78</v>
      </c>
      <c r="AY1222" s="253" t="s">
        <v>181</v>
      </c>
    </row>
    <row r="1223" s="13" customFormat="1">
      <c r="A1223" s="13"/>
      <c r="B1223" s="242"/>
      <c r="C1223" s="243"/>
      <c r="D1223" s="244" t="s">
        <v>189</v>
      </c>
      <c r="E1223" s="245" t="s">
        <v>1</v>
      </c>
      <c r="F1223" s="246" t="s">
        <v>2604</v>
      </c>
      <c r="G1223" s="243"/>
      <c r="H1223" s="247">
        <v>12.720000000000001</v>
      </c>
      <c r="I1223" s="248"/>
      <c r="J1223" s="243"/>
      <c r="K1223" s="243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3" t="s">
        <v>189</v>
      </c>
      <c r="AU1223" s="253" t="s">
        <v>86</v>
      </c>
      <c r="AV1223" s="13" t="s">
        <v>86</v>
      </c>
      <c r="AW1223" s="13" t="s">
        <v>33</v>
      </c>
      <c r="AX1223" s="13" t="s">
        <v>78</v>
      </c>
      <c r="AY1223" s="253" t="s">
        <v>181</v>
      </c>
    </row>
    <row r="1224" s="13" customFormat="1">
      <c r="A1224" s="13"/>
      <c r="B1224" s="242"/>
      <c r="C1224" s="243"/>
      <c r="D1224" s="244" t="s">
        <v>189</v>
      </c>
      <c r="E1224" s="245" t="s">
        <v>1</v>
      </c>
      <c r="F1224" s="246" t="s">
        <v>2605</v>
      </c>
      <c r="G1224" s="243"/>
      <c r="H1224" s="247">
        <v>12.720000000000001</v>
      </c>
      <c r="I1224" s="248"/>
      <c r="J1224" s="243"/>
      <c r="K1224" s="243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3" t="s">
        <v>189</v>
      </c>
      <c r="AU1224" s="253" t="s">
        <v>86</v>
      </c>
      <c r="AV1224" s="13" t="s">
        <v>86</v>
      </c>
      <c r="AW1224" s="13" t="s">
        <v>33</v>
      </c>
      <c r="AX1224" s="13" t="s">
        <v>78</v>
      </c>
      <c r="AY1224" s="253" t="s">
        <v>181</v>
      </c>
    </row>
    <row r="1225" s="13" customFormat="1">
      <c r="A1225" s="13"/>
      <c r="B1225" s="242"/>
      <c r="C1225" s="243"/>
      <c r="D1225" s="244" t="s">
        <v>189</v>
      </c>
      <c r="E1225" s="245" t="s">
        <v>1</v>
      </c>
      <c r="F1225" s="246" t="s">
        <v>2606</v>
      </c>
      <c r="G1225" s="243"/>
      <c r="H1225" s="247">
        <v>12.69</v>
      </c>
      <c r="I1225" s="248"/>
      <c r="J1225" s="243"/>
      <c r="K1225" s="243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3" t="s">
        <v>189</v>
      </c>
      <c r="AU1225" s="253" t="s">
        <v>86</v>
      </c>
      <c r="AV1225" s="13" t="s">
        <v>86</v>
      </c>
      <c r="AW1225" s="13" t="s">
        <v>33</v>
      </c>
      <c r="AX1225" s="13" t="s">
        <v>78</v>
      </c>
      <c r="AY1225" s="253" t="s">
        <v>181</v>
      </c>
    </row>
    <row r="1226" s="15" customFormat="1">
      <c r="A1226" s="15"/>
      <c r="B1226" s="264"/>
      <c r="C1226" s="265"/>
      <c r="D1226" s="244" t="s">
        <v>189</v>
      </c>
      <c r="E1226" s="266" t="s">
        <v>1</v>
      </c>
      <c r="F1226" s="267" t="s">
        <v>206</v>
      </c>
      <c r="G1226" s="265"/>
      <c r="H1226" s="268">
        <v>61.75</v>
      </c>
      <c r="I1226" s="269"/>
      <c r="J1226" s="265"/>
      <c r="K1226" s="265"/>
      <c r="L1226" s="270"/>
      <c r="M1226" s="271"/>
      <c r="N1226" s="272"/>
      <c r="O1226" s="272"/>
      <c r="P1226" s="272"/>
      <c r="Q1226" s="272"/>
      <c r="R1226" s="272"/>
      <c r="S1226" s="272"/>
      <c r="T1226" s="273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74" t="s">
        <v>189</v>
      </c>
      <c r="AU1226" s="274" t="s">
        <v>86</v>
      </c>
      <c r="AV1226" s="15" t="s">
        <v>187</v>
      </c>
      <c r="AW1226" s="15" t="s">
        <v>33</v>
      </c>
      <c r="AX1226" s="15" t="s">
        <v>84</v>
      </c>
      <c r="AY1226" s="274" t="s">
        <v>181</v>
      </c>
    </row>
    <row r="1227" s="2" customFormat="1" ht="16.5" customHeight="1">
      <c r="A1227" s="39"/>
      <c r="B1227" s="40"/>
      <c r="C1227" s="275" t="s">
        <v>1495</v>
      </c>
      <c r="D1227" s="275" t="s">
        <v>363</v>
      </c>
      <c r="E1227" s="276" t="s">
        <v>1777</v>
      </c>
      <c r="F1227" s="277" t="s">
        <v>1778</v>
      </c>
      <c r="G1227" s="278" t="s">
        <v>247</v>
      </c>
      <c r="H1227" s="279">
        <v>62.984999999999999</v>
      </c>
      <c r="I1227" s="280"/>
      <c r="J1227" s="281">
        <f>ROUND(I1227*H1227,2)</f>
        <v>0</v>
      </c>
      <c r="K1227" s="282"/>
      <c r="L1227" s="283"/>
      <c r="M1227" s="284" t="s">
        <v>1</v>
      </c>
      <c r="N1227" s="285" t="s">
        <v>43</v>
      </c>
      <c r="O1227" s="92"/>
      <c r="P1227" s="238">
        <f>O1227*H1227</f>
        <v>0</v>
      </c>
      <c r="Q1227" s="238">
        <v>0.00020000000000000001</v>
      </c>
      <c r="R1227" s="238">
        <f>Q1227*H1227</f>
        <v>0.012597000000000001</v>
      </c>
      <c r="S1227" s="238">
        <v>0</v>
      </c>
      <c r="T1227" s="239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40" t="s">
        <v>369</v>
      </c>
      <c r="AT1227" s="240" t="s">
        <v>363</v>
      </c>
      <c r="AU1227" s="240" t="s">
        <v>86</v>
      </c>
      <c r="AY1227" s="18" t="s">
        <v>181</v>
      </c>
      <c r="BE1227" s="241">
        <f>IF(N1227="základní",J1227,0)</f>
        <v>0</v>
      </c>
      <c r="BF1227" s="241">
        <f>IF(N1227="snížená",J1227,0)</f>
        <v>0</v>
      </c>
      <c r="BG1227" s="241">
        <f>IF(N1227="zákl. přenesená",J1227,0)</f>
        <v>0</v>
      </c>
      <c r="BH1227" s="241">
        <f>IF(N1227="sníž. přenesená",J1227,0)</f>
        <v>0</v>
      </c>
      <c r="BI1227" s="241">
        <f>IF(N1227="nulová",J1227,0)</f>
        <v>0</v>
      </c>
      <c r="BJ1227" s="18" t="s">
        <v>84</v>
      </c>
      <c r="BK1227" s="241">
        <f>ROUND(I1227*H1227,2)</f>
        <v>0</v>
      </c>
      <c r="BL1227" s="18" t="s">
        <v>278</v>
      </c>
      <c r="BM1227" s="240" t="s">
        <v>2607</v>
      </c>
    </row>
    <row r="1228" s="13" customFormat="1">
      <c r="A1228" s="13"/>
      <c r="B1228" s="242"/>
      <c r="C1228" s="243"/>
      <c r="D1228" s="244" t="s">
        <v>189</v>
      </c>
      <c r="E1228" s="245" t="s">
        <v>1</v>
      </c>
      <c r="F1228" s="246" t="s">
        <v>2608</v>
      </c>
      <c r="G1228" s="243"/>
      <c r="H1228" s="247">
        <v>62.984999999999999</v>
      </c>
      <c r="I1228" s="248"/>
      <c r="J1228" s="243"/>
      <c r="K1228" s="243"/>
      <c r="L1228" s="249"/>
      <c r="M1228" s="250"/>
      <c r="N1228" s="251"/>
      <c r="O1228" s="251"/>
      <c r="P1228" s="251"/>
      <c r="Q1228" s="251"/>
      <c r="R1228" s="251"/>
      <c r="S1228" s="251"/>
      <c r="T1228" s="25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3" t="s">
        <v>189</v>
      </c>
      <c r="AU1228" s="253" t="s">
        <v>86</v>
      </c>
      <c r="AV1228" s="13" t="s">
        <v>86</v>
      </c>
      <c r="AW1228" s="13" t="s">
        <v>33</v>
      </c>
      <c r="AX1228" s="13" t="s">
        <v>84</v>
      </c>
      <c r="AY1228" s="253" t="s">
        <v>181</v>
      </c>
    </row>
    <row r="1229" s="2" customFormat="1" ht="16.5" customHeight="1">
      <c r="A1229" s="39"/>
      <c r="B1229" s="40"/>
      <c r="C1229" s="228" t="s">
        <v>1500</v>
      </c>
      <c r="D1229" s="228" t="s">
        <v>183</v>
      </c>
      <c r="E1229" s="229" t="s">
        <v>1782</v>
      </c>
      <c r="F1229" s="230" t="s">
        <v>1783</v>
      </c>
      <c r="G1229" s="231" t="s">
        <v>247</v>
      </c>
      <c r="H1229" s="232">
        <v>3.2000000000000002</v>
      </c>
      <c r="I1229" s="233"/>
      <c r="J1229" s="234">
        <f>ROUND(I1229*H1229,2)</f>
        <v>0</v>
      </c>
      <c r="K1229" s="235"/>
      <c r="L1229" s="45"/>
      <c r="M1229" s="236" t="s">
        <v>1</v>
      </c>
      <c r="N1229" s="237" t="s">
        <v>43</v>
      </c>
      <c r="O1229" s="92"/>
      <c r="P1229" s="238">
        <f>O1229*H1229</f>
        <v>0</v>
      </c>
      <c r="Q1229" s="238">
        <v>0</v>
      </c>
      <c r="R1229" s="238">
        <f>Q1229*H1229</f>
        <v>0</v>
      </c>
      <c r="S1229" s="238">
        <v>0</v>
      </c>
      <c r="T1229" s="239">
        <f>S1229*H1229</f>
        <v>0</v>
      </c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R1229" s="240" t="s">
        <v>278</v>
      </c>
      <c r="AT1229" s="240" t="s">
        <v>183</v>
      </c>
      <c r="AU1229" s="240" t="s">
        <v>86</v>
      </c>
      <c r="AY1229" s="18" t="s">
        <v>181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8" t="s">
        <v>84</v>
      </c>
      <c r="BK1229" s="241">
        <f>ROUND(I1229*H1229,2)</f>
        <v>0</v>
      </c>
      <c r="BL1229" s="18" t="s">
        <v>278</v>
      </c>
      <c r="BM1229" s="240" t="s">
        <v>2609</v>
      </c>
    </row>
    <row r="1230" s="14" customFormat="1">
      <c r="A1230" s="14"/>
      <c r="B1230" s="254"/>
      <c r="C1230" s="255"/>
      <c r="D1230" s="244" t="s">
        <v>189</v>
      </c>
      <c r="E1230" s="256" t="s">
        <v>1</v>
      </c>
      <c r="F1230" s="257" t="s">
        <v>1785</v>
      </c>
      <c r="G1230" s="255"/>
      <c r="H1230" s="256" t="s">
        <v>1</v>
      </c>
      <c r="I1230" s="258"/>
      <c r="J1230" s="255"/>
      <c r="K1230" s="255"/>
      <c r="L1230" s="259"/>
      <c r="M1230" s="260"/>
      <c r="N1230" s="261"/>
      <c r="O1230" s="261"/>
      <c r="P1230" s="261"/>
      <c r="Q1230" s="261"/>
      <c r="R1230" s="261"/>
      <c r="S1230" s="261"/>
      <c r="T1230" s="26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3" t="s">
        <v>189</v>
      </c>
      <c r="AU1230" s="263" t="s">
        <v>86</v>
      </c>
      <c r="AV1230" s="14" t="s">
        <v>84</v>
      </c>
      <c r="AW1230" s="14" t="s">
        <v>33</v>
      </c>
      <c r="AX1230" s="14" t="s">
        <v>78</v>
      </c>
      <c r="AY1230" s="263" t="s">
        <v>181</v>
      </c>
    </row>
    <row r="1231" s="13" customFormat="1">
      <c r="A1231" s="13"/>
      <c r="B1231" s="242"/>
      <c r="C1231" s="243"/>
      <c r="D1231" s="244" t="s">
        <v>189</v>
      </c>
      <c r="E1231" s="245" t="s">
        <v>1</v>
      </c>
      <c r="F1231" s="246" t="s">
        <v>2610</v>
      </c>
      <c r="G1231" s="243"/>
      <c r="H1231" s="247">
        <v>3.2000000000000002</v>
      </c>
      <c r="I1231" s="248"/>
      <c r="J1231" s="243"/>
      <c r="K1231" s="243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3" t="s">
        <v>189</v>
      </c>
      <c r="AU1231" s="253" t="s">
        <v>86</v>
      </c>
      <c r="AV1231" s="13" t="s">
        <v>86</v>
      </c>
      <c r="AW1231" s="13" t="s">
        <v>33</v>
      </c>
      <c r="AX1231" s="13" t="s">
        <v>84</v>
      </c>
      <c r="AY1231" s="253" t="s">
        <v>181</v>
      </c>
    </row>
    <row r="1232" s="2" customFormat="1" ht="16.5" customHeight="1">
      <c r="A1232" s="39"/>
      <c r="B1232" s="40"/>
      <c r="C1232" s="275" t="s">
        <v>1503</v>
      </c>
      <c r="D1232" s="275" t="s">
        <v>363</v>
      </c>
      <c r="E1232" s="276" t="s">
        <v>1788</v>
      </c>
      <c r="F1232" s="277" t="s">
        <v>1789</v>
      </c>
      <c r="G1232" s="278" t="s">
        <v>247</v>
      </c>
      <c r="H1232" s="279">
        <v>3.52</v>
      </c>
      <c r="I1232" s="280"/>
      <c r="J1232" s="281">
        <f>ROUND(I1232*H1232,2)</f>
        <v>0</v>
      </c>
      <c r="K1232" s="282"/>
      <c r="L1232" s="283"/>
      <c r="M1232" s="284" t="s">
        <v>1</v>
      </c>
      <c r="N1232" s="285" t="s">
        <v>43</v>
      </c>
      <c r="O1232" s="92"/>
      <c r="P1232" s="238">
        <f>O1232*H1232</f>
        <v>0</v>
      </c>
      <c r="Q1232" s="238">
        <v>0.00016000000000000001</v>
      </c>
      <c r="R1232" s="238">
        <f>Q1232*H1232</f>
        <v>0.00056320000000000003</v>
      </c>
      <c r="S1232" s="238">
        <v>0</v>
      </c>
      <c r="T1232" s="239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40" t="s">
        <v>369</v>
      </c>
      <c r="AT1232" s="240" t="s">
        <v>363</v>
      </c>
      <c r="AU1232" s="240" t="s">
        <v>86</v>
      </c>
      <c r="AY1232" s="18" t="s">
        <v>181</v>
      </c>
      <c r="BE1232" s="241">
        <f>IF(N1232="základní",J1232,0)</f>
        <v>0</v>
      </c>
      <c r="BF1232" s="241">
        <f>IF(N1232="snížená",J1232,0)</f>
        <v>0</v>
      </c>
      <c r="BG1232" s="241">
        <f>IF(N1232="zákl. přenesená",J1232,0)</f>
        <v>0</v>
      </c>
      <c r="BH1232" s="241">
        <f>IF(N1232="sníž. přenesená",J1232,0)</f>
        <v>0</v>
      </c>
      <c r="BI1232" s="241">
        <f>IF(N1232="nulová",J1232,0)</f>
        <v>0</v>
      </c>
      <c r="BJ1232" s="18" t="s">
        <v>84</v>
      </c>
      <c r="BK1232" s="241">
        <f>ROUND(I1232*H1232,2)</f>
        <v>0</v>
      </c>
      <c r="BL1232" s="18" t="s">
        <v>278</v>
      </c>
      <c r="BM1232" s="240" t="s">
        <v>2611</v>
      </c>
    </row>
    <row r="1233" s="13" customFormat="1">
      <c r="A1233" s="13"/>
      <c r="B1233" s="242"/>
      <c r="C1233" s="243"/>
      <c r="D1233" s="244" t="s">
        <v>189</v>
      </c>
      <c r="E1233" s="245" t="s">
        <v>1</v>
      </c>
      <c r="F1233" s="246" t="s">
        <v>2612</v>
      </c>
      <c r="G1233" s="243"/>
      <c r="H1233" s="247">
        <v>3.52</v>
      </c>
      <c r="I1233" s="248"/>
      <c r="J1233" s="243"/>
      <c r="K1233" s="243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3" t="s">
        <v>189</v>
      </c>
      <c r="AU1233" s="253" t="s">
        <v>86</v>
      </c>
      <c r="AV1233" s="13" t="s">
        <v>86</v>
      </c>
      <c r="AW1233" s="13" t="s">
        <v>33</v>
      </c>
      <c r="AX1233" s="13" t="s">
        <v>84</v>
      </c>
      <c r="AY1233" s="253" t="s">
        <v>181</v>
      </c>
    </row>
    <row r="1234" s="2" customFormat="1" ht="16.5" customHeight="1">
      <c r="A1234" s="39"/>
      <c r="B1234" s="40"/>
      <c r="C1234" s="228" t="s">
        <v>1509</v>
      </c>
      <c r="D1234" s="228" t="s">
        <v>183</v>
      </c>
      <c r="E1234" s="229" t="s">
        <v>1793</v>
      </c>
      <c r="F1234" s="230" t="s">
        <v>1794</v>
      </c>
      <c r="G1234" s="231" t="s">
        <v>783</v>
      </c>
      <c r="H1234" s="286"/>
      <c r="I1234" s="233"/>
      <c r="J1234" s="234">
        <f>ROUND(I1234*H1234,2)</f>
        <v>0</v>
      </c>
      <c r="K1234" s="235"/>
      <c r="L1234" s="45"/>
      <c r="M1234" s="236" t="s">
        <v>1</v>
      </c>
      <c r="N1234" s="237" t="s">
        <v>43</v>
      </c>
      <c r="O1234" s="92"/>
      <c r="P1234" s="238">
        <f>O1234*H1234</f>
        <v>0</v>
      </c>
      <c r="Q1234" s="238">
        <v>0</v>
      </c>
      <c r="R1234" s="238">
        <f>Q1234*H1234</f>
        <v>0</v>
      </c>
      <c r="S1234" s="238">
        <v>0</v>
      </c>
      <c r="T1234" s="239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40" t="s">
        <v>278</v>
      </c>
      <c r="AT1234" s="240" t="s">
        <v>183</v>
      </c>
      <c r="AU1234" s="240" t="s">
        <v>86</v>
      </c>
      <c r="AY1234" s="18" t="s">
        <v>181</v>
      </c>
      <c r="BE1234" s="241">
        <f>IF(N1234="základní",J1234,0)</f>
        <v>0</v>
      </c>
      <c r="BF1234" s="241">
        <f>IF(N1234="snížená",J1234,0)</f>
        <v>0</v>
      </c>
      <c r="BG1234" s="241">
        <f>IF(N1234="zákl. přenesená",J1234,0)</f>
        <v>0</v>
      </c>
      <c r="BH1234" s="241">
        <f>IF(N1234="sníž. přenesená",J1234,0)</f>
        <v>0</v>
      </c>
      <c r="BI1234" s="241">
        <f>IF(N1234="nulová",J1234,0)</f>
        <v>0</v>
      </c>
      <c r="BJ1234" s="18" t="s">
        <v>84</v>
      </c>
      <c r="BK1234" s="241">
        <f>ROUND(I1234*H1234,2)</f>
        <v>0</v>
      </c>
      <c r="BL1234" s="18" t="s">
        <v>278</v>
      </c>
      <c r="BM1234" s="240" t="s">
        <v>2613</v>
      </c>
    </row>
    <row r="1235" s="12" customFormat="1" ht="22.8" customHeight="1">
      <c r="A1235" s="12"/>
      <c r="B1235" s="212"/>
      <c r="C1235" s="213"/>
      <c r="D1235" s="214" t="s">
        <v>77</v>
      </c>
      <c r="E1235" s="226" t="s">
        <v>1796</v>
      </c>
      <c r="F1235" s="226" t="s">
        <v>1797</v>
      </c>
      <c r="G1235" s="213"/>
      <c r="H1235" s="213"/>
      <c r="I1235" s="216"/>
      <c r="J1235" s="227">
        <f>BK1235</f>
        <v>0</v>
      </c>
      <c r="K1235" s="213"/>
      <c r="L1235" s="218"/>
      <c r="M1235" s="219"/>
      <c r="N1235" s="220"/>
      <c r="O1235" s="220"/>
      <c r="P1235" s="221">
        <f>SUM(P1236:P1260)</f>
        <v>0</v>
      </c>
      <c r="Q1235" s="220"/>
      <c r="R1235" s="221">
        <f>SUM(R1236:R1260)</f>
        <v>0.74160836000000008</v>
      </c>
      <c r="S1235" s="220"/>
      <c r="T1235" s="222">
        <f>SUM(T1236:T1260)</f>
        <v>0</v>
      </c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R1235" s="223" t="s">
        <v>86</v>
      </c>
      <c r="AT1235" s="224" t="s">
        <v>77</v>
      </c>
      <c r="AU1235" s="224" t="s">
        <v>84</v>
      </c>
      <c r="AY1235" s="223" t="s">
        <v>181</v>
      </c>
      <c r="BK1235" s="225">
        <f>SUM(BK1236:BK1260)</f>
        <v>0</v>
      </c>
    </row>
    <row r="1236" s="2" customFormat="1" ht="16.5" customHeight="1">
      <c r="A1236" s="39"/>
      <c r="B1236" s="40"/>
      <c r="C1236" s="228" t="s">
        <v>1518</v>
      </c>
      <c r="D1236" s="228" t="s">
        <v>183</v>
      </c>
      <c r="E1236" s="229" t="s">
        <v>1799</v>
      </c>
      <c r="F1236" s="230" t="s">
        <v>1800</v>
      </c>
      <c r="G1236" s="231" t="s">
        <v>186</v>
      </c>
      <c r="H1236" s="232">
        <v>26.079000000000001</v>
      </c>
      <c r="I1236" s="233"/>
      <c r="J1236" s="234">
        <f>ROUND(I1236*H1236,2)</f>
        <v>0</v>
      </c>
      <c r="K1236" s="235"/>
      <c r="L1236" s="45"/>
      <c r="M1236" s="236" t="s">
        <v>1</v>
      </c>
      <c r="N1236" s="237" t="s">
        <v>43</v>
      </c>
      <c r="O1236" s="92"/>
      <c r="P1236" s="238">
        <f>O1236*H1236</f>
        <v>0</v>
      </c>
      <c r="Q1236" s="238">
        <v>0.00029999999999999997</v>
      </c>
      <c r="R1236" s="238">
        <f>Q1236*H1236</f>
        <v>0.0078236999999999994</v>
      </c>
      <c r="S1236" s="238">
        <v>0</v>
      </c>
      <c r="T1236" s="239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40" t="s">
        <v>278</v>
      </c>
      <c r="AT1236" s="240" t="s">
        <v>183</v>
      </c>
      <c r="AU1236" s="240" t="s">
        <v>86</v>
      </c>
      <c r="AY1236" s="18" t="s">
        <v>181</v>
      </c>
      <c r="BE1236" s="241">
        <f>IF(N1236="základní",J1236,0)</f>
        <v>0</v>
      </c>
      <c r="BF1236" s="241">
        <f>IF(N1236="snížená",J1236,0)</f>
        <v>0</v>
      </c>
      <c r="BG1236" s="241">
        <f>IF(N1236="zákl. přenesená",J1236,0)</f>
        <v>0</v>
      </c>
      <c r="BH1236" s="241">
        <f>IF(N1236="sníž. přenesená",J1236,0)</f>
        <v>0</v>
      </c>
      <c r="BI1236" s="241">
        <f>IF(N1236="nulová",J1236,0)</f>
        <v>0</v>
      </c>
      <c r="BJ1236" s="18" t="s">
        <v>84</v>
      </c>
      <c r="BK1236" s="241">
        <f>ROUND(I1236*H1236,2)</f>
        <v>0</v>
      </c>
      <c r="BL1236" s="18" t="s">
        <v>278</v>
      </c>
      <c r="BM1236" s="240" t="s">
        <v>2614</v>
      </c>
    </row>
    <row r="1237" s="14" customFormat="1">
      <c r="A1237" s="14"/>
      <c r="B1237" s="254"/>
      <c r="C1237" s="255"/>
      <c r="D1237" s="244" t="s">
        <v>189</v>
      </c>
      <c r="E1237" s="256" t="s">
        <v>1</v>
      </c>
      <c r="F1237" s="257" t="s">
        <v>490</v>
      </c>
      <c r="G1237" s="255"/>
      <c r="H1237" s="256" t="s">
        <v>1</v>
      </c>
      <c r="I1237" s="258"/>
      <c r="J1237" s="255"/>
      <c r="K1237" s="255"/>
      <c r="L1237" s="259"/>
      <c r="M1237" s="260"/>
      <c r="N1237" s="261"/>
      <c r="O1237" s="261"/>
      <c r="P1237" s="261"/>
      <c r="Q1237" s="261"/>
      <c r="R1237" s="261"/>
      <c r="S1237" s="261"/>
      <c r="T1237" s="26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3" t="s">
        <v>189</v>
      </c>
      <c r="AU1237" s="263" t="s">
        <v>86</v>
      </c>
      <c r="AV1237" s="14" t="s">
        <v>84</v>
      </c>
      <c r="AW1237" s="14" t="s">
        <v>33</v>
      </c>
      <c r="AX1237" s="14" t="s">
        <v>78</v>
      </c>
      <c r="AY1237" s="263" t="s">
        <v>181</v>
      </c>
    </row>
    <row r="1238" s="13" customFormat="1">
      <c r="A1238" s="13"/>
      <c r="B1238" s="242"/>
      <c r="C1238" s="243"/>
      <c r="D1238" s="244" t="s">
        <v>189</v>
      </c>
      <c r="E1238" s="245" t="s">
        <v>1</v>
      </c>
      <c r="F1238" s="246" t="s">
        <v>2119</v>
      </c>
      <c r="G1238" s="243"/>
      <c r="H1238" s="247">
        <v>21.105</v>
      </c>
      <c r="I1238" s="248"/>
      <c r="J1238" s="243"/>
      <c r="K1238" s="243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3" t="s">
        <v>189</v>
      </c>
      <c r="AU1238" s="253" t="s">
        <v>86</v>
      </c>
      <c r="AV1238" s="13" t="s">
        <v>86</v>
      </c>
      <c r="AW1238" s="13" t="s">
        <v>33</v>
      </c>
      <c r="AX1238" s="13" t="s">
        <v>78</v>
      </c>
      <c r="AY1238" s="253" t="s">
        <v>181</v>
      </c>
    </row>
    <row r="1239" s="13" customFormat="1">
      <c r="A1239" s="13"/>
      <c r="B1239" s="242"/>
      <c r="C1239" s="243"/>
      <c r="D1239" s="244" t="s">
        <v>189</v>
      </c>
      <c r="E1239" s="245" t="s">
        <v>1</v>
      </c>
      <c r="F1239" s="246" t="s">
        <v>2149</v>
      </c>
      <c r="G1239" s="243"/>
      <c r="H1239" s="247">
        <v>4.9740000000000002</v>
      </c>
      <c r="I1239" s="248"/>
      <c r="J1239" s="243"/>
      <c r="K1239" s="243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3" t="s">
        <v>189</v>
      </c>
      <c r="AU1239" s="253" t="s">
        <v>86</v>
      </c>
      <c r="AV1239" s="13" t="s">
        <v>86</v>
      </c>
      <c r="AW1239" s="13" t="s">
        <v>33</v>
      </c>
      <c r="AX1239" s="13" t="s">
        <v>78</v>
      </c>
      <c r="AY1239" s="253" t="s">
        <v>181</v>
      </c>
    </row>
    <row r="1240" s="15" customFormat="1">
      <c r="A1240" s="15"/>
      <c r="B1240" s="264"/>
      <c r="C1240" s="265"/>
      <c r="D1240" s="244" t="s">
        <v>189</v>
      </c>
      <c r="E1240" s="266" t="s">
        <v>1</v>
      </c>
      <c r="F1240" s="267" t="s">
        <v>206</v>
      </c>
      <c r="G1240" s="265"/>
      <c r="H1240" s="268">
        <v>26.079000000000001</v>
      </c>
      <c r="I1240" s="269"/>
      <c r="J1240" s="265"/>
      <c r="K1240" s="265"/>
      <c r="L1240" s="270"/>
      <c r="M1240" s="271"/>
      <c r="N1240" s="272"/>
      <c r="O1240" s="272"/>
      <c r="P1240" s="272"/>
      <c r="Q1240" s="272"/>
      <c r="R1240" s="272"/>
      <c r="S1240" s="272"/>
      <c r="T1240" s="273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74" t="s">
        <v>189</v>
      </c>
      <c r="AU1240" s="274" t="s">
        <v>86</v>
      </c>
      <c r="AV1240" s="15" t="s">
        <v>187</v>
      </c>
      <c r="AW1240" s="15" t="s">
        <v>33</v>
      </c>
      <c r="AX1240" s="15" t="s">
        <v>84</v>
      </c>
      <c r="AY1240" s="274" t="s">
        <v>181</v>
      </c>
    </row>
    <row r="1241" s="2" customFormat="1" ht="16.5" customHeight="1">
      <c r="A1241" s="39"/>
      <c r="B1241" s="40"/>
      <c r="C1241" s="228" t="s">
        <v>1524</v>
      </c>
      <c r="D1241" s="228" t="s">
        <v>183</v>
      </c>
      <c r="E1241" s="229" t="s">
        <v>1805</v>
      </c>
      <c r="F1241" s="230" t="s">
        <v>1806</v>
      </c>
      <c r="G1241" s="231" t="s">
        <v>186</v>
      </c>
      <c r="H1241" s="232">
        <v>26.079000000000001</v>
      </c>
      <c r="I1241" s="233"/>
      <c r="J1241" s="234">
        <f>ROUND(I1241*H1241,2)</f>
        <v>0</v>
      </c>
      <c r="K1241" s="235"/>
      <c r="L1241" s="45"/>
      <c r="M1241" s="236" t="s">
        <v>1</v>
      </c>
      <c r="N1241" s="237" t="s">
        <v>43</v>
      </c>
      <c r="O1241" s="92"/>
      <c r="P1241" s="238">
        <f>O1241*H1241</f>
        <v>0</v>
      </c>
      <c r="Q1241" s="238">
        <v>0.0015</v>
      </c>
      <c r="R1241" s="238">
        <f>Q1241*H1241</f>
        <v>0.0391185</v>
      </c>
      <c r="S1241" s="238">
        <v>0</v>
      </c>
      <c r="T1241" s="239">
        <f>S1241*H1241</f>
        <v>0</v>
      </c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R1241" s="240" t="s">
        <v>278</v>
      </c>
      <c r="AT1241" s="240" t="s">
        <v>183</v>
      </c>
      <c r="AU1241" s="240" t="s">
        <v>86</v>
      </c>
      <c r="AY1241" s="18" t="s">
        <v>181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8" t="s">
        <v>84</v>
      </c>
      <c r="BK1241" s="241">
        <f>ROUND(I1241*H1241,2)</f>
        <v>0</v>
      </c>
      <c r="BL1241" s="18" t="s">
        <v>278</v>
      </c>
      <c r="BM1241" s="240" t="s">
        <v>2615</v>
      </c>
    </row>
    <row r="1242" s="14" customFormat="1">
      <c r="A1242" s="14"/>
      <c r="B1242" s="254"/>
      <c r="C1242" s="255"/>
      <c r="D1242" s="244" t="s">
        <v>189</v>
      </c>
      <c r="E1242" s="256" t="s">
        <v>1</v>
      </c>
      <c r="F1242" s="257" t="s">
        <v>490</v>
      </c>
      <c r="G1242" s="255"/>
      <c r="H1242" s="256" t="s">
        <v>1</v>
      </c>
      <c r="I1242" s="258"/>
      <c r="J1242" s="255"/>
      <c r="K1242" s="255"/>
      <c r="L1242" s="259"/>
      <c r="M1242" s="260"/>
      <c r="N1242" s="261"/>
      <c r="O1242" s="261"/>
      <c r="P1242" s="261"/>
      <c r="Q1242" s="261"/>
      <c r="R1242" s="261"/>
      <c r="S1242" s="261"/>
      <c r="T1242" s="26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3" t="s">
        <v>189</v>
      </c>
      <c r="AU1242" s="263" t="s">
        <v>86</v>
      </c>
      <c r="AV1242" s="14" t="s">
        <v>84</v>
      </c>
      <c r="AW1242" s="14" t="s">
        <v>33</v>
      </c>
      <c r="AX1242" s="14" t="s">
        <v>78</v>
      </c>
      <c r="AY1242" s="263" t="s">
        <v>181</v>
      </c>
    </row>
    <row r="1243" s="13" customFormat="1">
      <c r="A1243" s="13"/>
      <c r="B1243" s="242"/>
      <c r="C1243" s="243"/>
      <c r="D1243" s="244" t="s">
        <v>189</v>
      </c>
      <c r="E1243" s="245" t="s">
        <v>1</v>
      </c>
      <c r="F1243" s="246" t="s">
        <v>2119</v>
      </c>
      <c r="G1243" s="243"/>
      <c r="H1243" s="247">
        <v>21.105</v>
      </c>
      <c r="I1243" s="248"/>
      <c r="J1243" s="243"/>
      <c r="K1243" s="243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3" t="s">
        <v>189</v>
      </c>
      <c r="AU1243" s="253" t="s">
        <v>86</v>
      </c>
      <c r="AV1243" s="13" t="s">
        <v>86</v>
      </c>
      <c r="AW1243" s="13" t="s">
        <v>33</v>
      </c>
      <c r="AX1243" s="13" t="s">
        <v>78</v>
      </c>
      <c r="AY1243" s="253" t="s">
        <v>181</v>
      </c>
    </row>
    <row r="1244" s="13" customFormat="1">
      <c r="A1244" s="13"/>
      <c r="B1244" s="242"/>
      <c r="C1244" s="243"/>
      <c r="D1244" s="244" t="s">
        <v>189</v>
      </c>
      <c r="E1244" s="245" t="s">
        <v>1</v>
      </c>
      <c r="F1244" s="246" t="s">
        <v>2149</v>
      </c>
      <c r="G1244" s="243"/>
      <c r="H1244" s="247">
        <v>4.9740000000000002</v>
      </c>
      <c r="I1244" s="248"/>
      <c r="J1244" s="243"/>
      <c r="K1244" s="243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3" t="s">
        <v>189</v>
      </c>
      <c r="AU1244" s="253" t="s">
        <v>86</v>
      </c>
      <c r="AV1244" s="13" t="s">
        <v>86</v>
      </c>
      <c r="AW1244" s="13" t="s">
        <v>33</v>
      </c>
      <c r="AX1244" s="13" t="s">
        <v>78</v>
      </c>
      <c r="AY1244" s="253" t="s">
        <v>181</v>
      </c>
    </row>
    <row r="1245" s="15" customFormat="1">
      <c r="A1245" s="15"/>
      <c r="B1245" s="264"/>
      <c r="C1245" s="265"/>
      <c r="D1245" s="244" t="s">
        <v>189</v>
      </c>
      <c r="E1245" s="266" t="s">
        <v>1</v>
      </c>
      <c r="F1245" s="267" t="s">
        <v>206</v>
      </c>
      <c r="G1245" s="265"/>
      <c r="H1245" s="268">
        <v>26.079000000000001</v>
      </c>
      <c r="I1245" s="269"/>
      <c r="J1245" s="265"/>
      <c r="K1245" s="265"/>
      <c r="L1245" s="270"/>
      <c r="M1245" s="271"/>
      <c r="N1245" s="272"/>
      <c r="O1245" s="272"/>
      <c r="P1245" s="272"/>
      <c r="Q1245" s="272"/>
      <c r="R1245" s="272"/>
      <c r="S1245" s="272"/>
      <c r="T1245" s="273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74" t="s">
        <v>189</v>
      </c>
      <c r="AU1245" s="274" t="s">
        <v>86</v>
      </c>
      <c r="AV1245" s="15" t="s">
        <v>187</v>
      </c>
      <c r="AW1245" s="15" t="s">
        <v>33</v>
      </c>
      <c r="AX1245" s="15" t="s">
        <v>84</v>
      </c>
      <c r="AY1245" s="274" t="s">
        <v>181</v>
      </c>
    </row>
    <row r="1246" s="2" customFormat="1" ht="16.5" customHeight="1">
      <c r="A1246" s="39"/>
      <c r="B1246" s="40"/>
      <c r="C1246" s="228" t="s">
        <v>1530</v>
      </c>
      <c r="D1246" s="228" t="s">
        <v>183</v>
      </c>
      <c r="E1246" s="229" t="s">
        <v>1809</v>
      </c>
      <c r="F1246" s="230" t="s">
        <v>1810</v>
      </c>
      <c r="G1246" s="231" t="s">
        <v>247</v>
      </c>
      <c r="H1246" s="232">
        <v>12.845000000000001</v>
      </c>
      <c r="I1246" s="233"/>
      <c r="J1246" s="234">
        <f>ROUND(I1246*H1246,2)</f>
        <v>0</v>
      </c>
      <c r="K1246" s="235"/>
      <c r="L1246" s="45"/>
      <c r="M1246" s="236" t="s">
        <v>1</v>
      </c>
      <c r="N1246" s="237" t="s">
        <v>43</v>
      </c>
      <c r="O1246" s="92"/>
      <c r="P1246" s="238">
        <f>O1246*H1246</f>
        <v>0</v>
      </c>
      <c r="Q1246" s="238">
        <v>0.00142</v>
      </c>
      <c r="R1246" s="238">
        <f>Q1246*H1246</f>
        <v>0.0182399</v>
      </c>
      <c r="S1246" s="238">
        <v>0</v>
      </c>
      <c r="T1246" s="239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40" t="s">
        <v>278</v>
      </c>
      <c r="AT1246" s="240" t="s">
        <v>183</v>
      </c>
      <c r="AU1246" s="240" t="s">
        <v>86</v>
      </c>
      <c r="AY1246" s="18" t="s">
        <v>181</v>
      </c>
      <c r="BE1246" s="241">
        <f>IF(N1246="základní",J1246,0)</f>
        <v>0</v>
      </c>
      <c r="BF1246" s="241">
        <f>IF(N1246="snížená",J1246,0)</f>
        <v>0</v>
      </c>
      <c r="BG1246" s="241">
        <f>IF(N1246="zákl. přenesená",J1246,0)</f>
        <v>0</v>
      </c>
      <c r="BH1246" s="241">
        <f>IF(N1246="sníž. přenesená",J1246,0)</f>
        <v>0</v>
      </c>
      <c r="BI1246" s="241">
        <f>IF(N1246="nulová",J1246,0)</f>
        <v>0</v>
      </c>
      <c r="BJ1246" s="18" t="s">
        <v>84</v>
      </c>
      <c r="BK1246" s="241">
        <f>ROUND(I1246*H1246,2)</f>
        <v>0</v>
      </c>
      <c r="BL1246" s="18" t="s">
        <v>278</v>
      </c>
      <c r="BM1246" s="240" t="s">
        <v>2616</v>
      </c>
    </row>
    <row r="1247" s="14" customFormat="1">
      <c r="A1247" s="14"/>
      <c r="B1247" s="254"/>
      <c r="C1247" s="255"/>
      <c r="D1247" s="244" t="s">
        <v>189</v>
      </c>
      <c r="E1247" s="256" t="s">
        <v>1</v>
      </c>
      <c r="F1247" s="257" t="s">
        <v>490</v>
      </c>
      <c r="G1247" s="255"/>
      <c r="H1247" s="256" t="s">
        <v>1</v>
      </c>
      <c r="I1247" s="258"/>
      <c r="J1247" s="255"/>
      <c r="K1247" s="255"/>
      <c r="L1247" s="259"/>
      <c r="M1247" s="260"/>
      <c r="N1247" s="261"/>
      <c r="O1247" s="261"/>
      <c r="P1247" s="261"/>
      <c r="Q1247" s="261"/>
      <c r="R1247" s="261"/>
      <c r="S1247" s="261"/>
      <c r="T1247" s="26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3" t="s">
        <v>189</v>
      </c>
      <c r="AU1247" s="263" t="s">
        <v>86</v>
      </c>
      <c r="AV1247" s="14" t="s">
        <v>84</v>
      </c>
      <c r="AW1247" s="14" t="s">
        <v>33</v>
      </c>
      <c r="AX1247" s="14" t="s">
        <v>78</v>
      </c>
      <c r="AY1247" s="263" t="s">
        <v>181</v>
      </c>
    </row>
    <row r="1248" s="13" customFormat="1">
      <c r="A1248" s="13"/>
      <c r="B1248" s="242"/>
      <c r="C1248" s="243"/>
      <c r="D1248" s="244" t="s">
        <v>189</v>
      </c>
      <c r="E1248" s="245" t="s">
        <v>1</v>
      </c>
      <c r="F1248" s="246" t="s">
        <v>2617</v>
      </c>
      <c r="G1248" s="243"/>
      <c r="H1248" s="247">
        <v>8.6999999999999993</v>
      </c>
      <c r="I1248" s="248"/>
      <c r="J1248" s="243"/>
      <c r="K1248" s="243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3" t="s">
        <v>189</v>
      </c>
      <c r="AU1248" s="253" t="s">
        <v>86</v>
      </c>
      <c r="AV1248" s="13" t="s">
        <v>86</v>
      </c>
      <c r="AW1248" s="13" t="s">
        <v>33</v>
      </c>
      <c r="AX1248" s="13" t="s">
        <v>78</v>
      </c>
      <c r="AY1248" s="253" t="s">
        <v>181</v>
      </c>
    </row>
    <row r="1249" s="13" customFormat="1">
      <c r="A1249" s="13"/>
      <c r="B1249" s="242"/>
      <c r="C1249" s="243"/>
      <c r="D1249" s="244" t="s">
        <v>189</v>
      </c>
      <c r="E1249" s="245" t="s">
        <v>1</v>
      </c>
      <c r="F1249" s="246" t="s">
        <v>2618</v>
      </c>
      <c r="G1249" s="243"/>
      <c r="H1249" s="247">
        <v>4.1449999999999996</v>
      </c>
      <c r="I1249" s="248"/>
      <c r="J1249" s="243"/>
      <c r="K1249" s="243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3" t="s">
        <v>189</v>
      </c>
      <c r="AU1249" s="253" t="s">
        <v>86</v>
      </c>
      <c r="AV1249" s="13" t="s">
        <v>86</v>
      </c>
      <c r="AW1249" s="13" t="s">
        <v>33</v>
      </c>
      <c r="AX1249" s="13" t="s">
        <v>78</v>
      </c>
      <c r="AY1249" s="253" t="s">
        <v>181</v>
      </c>
    </row>
    <row r="1250" s="15" customFormat="1">
      <c r="A1250" s="15"/>
      <c r="B1250" s="264"/>
      <c r="C1250" s="265"/>
      <c r="D1250" s="244" t="s">
        <v>189</v>
      </c>
      <c r="E1250" s="266" t="s">
        <v>1</v>
      </c>
      <c r="F1250" s="267" t="s">
        <v>206</v>
      </c>
      <c r="G1250" s="265"/>
      <c r="H1250" s="268">
        <v>12.845000000000001</v>
      </c>
      <c r="I1250" s="269"/>
      <c r="J1250" s="265"/>
      <c r="K1250" s="265"/>
      <c r="L1250" s="270"/>
      <c r="M1250" s="271"/>
      <c r="N1250" s="272"/>
      <c r="O1250" s="272"/>
      <c r="P1250" s="272"/>
      <c r="Q1250" s="272"/>
      <c r="R1250" s="272"/>
      <c r="S1250" s="272"/>
      <c r="T1250" s="273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74" t="s">
        <v>189</v>
      </c>
      <c r="AU1250" s="274" t="s">
        <v>86</v>
      </c>
      <c r="AV1250" s="15" t="s">
        <v>187</v>
      </c>
      <c r="AW1250" s="15" t="s">
        <v>33</v>
      </c>
      <c r="AX1250" s="15" t="s">
        <v>84</v>
      </c>
      <c r="AY1250" s="274" t="s">
        <v>181</v>
      </c>
    </row>
    <row r="1251" s="2" customFormat="1" ht="24.15" customHeight="1">
      <c r="A1251" s="39"/>
      <c r="B1251" s="40"/>
      <c r="C1251" s="228" t="s">
        <v>1540</v>
      </c>
      <c r="D1251" s="228" t="s">
        <v>183</v>
      </c>
      <c r="E1251" s="229" t="s">
        <v>1815</v>
      </c>
      <c r="F1251" s="230" t="s">
        <v>1816</v>
      </c>
      <c r="G1251" s="231" t="s">
        <v>186</v>
      </c>
      <c r="H1251" s="232">
        <v>26.079000000000001</v>
      </c>
      <c r="I1251" s="233"/>
      <c r="J1251" s="234">
        <f>ROUND(I1251*H1251,2)</f>
        <v>0</v>
      </c>
      <c r="K1251" s="235"/>
      <c r="L1251" s="45"/>
      <c r="M1251" s="236" t="s">
        <v>1</v>
      </c>
      <c r="N1251" s="237" t="s">
        <v>43</v>
      </c>
      <c r="O1251" s="92"/>
      <c r="P1251" s="238">
        <f>O1251*H1251</f>
        <v>0</v>
      </c>
      <c r="Q1251" s="238">
        <v>0.0090900000000000009</v>
      </c>
      <c r="R1251" s="238">
        <f>Q1251*H1251</f>
        <v>0.23705811000000002</v>
      </c>
      <c r="S1251" s="238">
        <v>0</v>
      </c>
      <c r="T1251" s="239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40" t="s">
        <v>278</v>
      </c>
      <c r="AT1251" s="240" t="s">
        <v>183</v>
      </c>
      <c r="AU1251" s="240" t="s">
        <v>86</v>
      </c>
      <c r="AY1251" s="18" t="s">
        <v>181</v>
      </c>
      <c r="BE1251" s="241">
        <f>IF(N1251="základní",J1251,0)</f>
        <v>0</v>
      </c>
      <c r="BF1251" s="241">
        <f>IF(N1251="snížená",J1251,0)</f>
        <v>0</v>
      </c>
      <c r="BG1251" s="241">
        <f>IF(N1251="zákl. přenesená",J1251,0)</f>
        <v>0</v>
      </c>
      <c r="BH1251" s="241">
        <f>IF(N1251="sníž. přenesená",J1251,0)</f>
        <v>0</v>
      </c>
      <c r="BI1251" s="241">
        <f>IF(N1251="nulová",J1251,0)</f>
        <v>0</v>
      </c>
      <c r="BJ1251" s="18" t="s">
        <v>84</v>
      </c>
      <c r="BK1251" s="241">
        <f>ROUND(I1251*H1251,2)</f>
        <v>0</v>
      </c>
      <c r="BL1251" s="18" t="s">
        <v>278</v>
      </c>
      <c r="BM1251" s="240" t="s">
        <v>2619</v>
      </c>
    </row>
    <row r="1252" s="14" customFormat="1">
      <c r="A1252" s="14"/>
      <c r="B1252" s="254"/>
      <c r="C1252" s="255"/>
      <c r="D1252" s="244" t="s">
        <v>189</v>
      </c>
      <c r="E1252" s="256" t="s">
        <v>1</v>
      </c>
      <c r="F1252" s="257" t="s">
        <v>490</v>
      </c>
      <c r="G1252" s="255"/>
      <c r="H1252" s="256" t="s">
        <v>1</v>
      </c>
      <c r="I1252" s="258"/>
      <c r="J1252" s="255"/>
      <c r="K1252" s="255"/>
      <c r="L1252" s="259"/>
      <c r="M1252" s="260"/>
      <c r="N1252" s="261"/>
      <c r="O1252" s="261"/>
      <c r="P1252" s="261"/>
      <c r="Q1252" s="261"/>
      <c r="R1252" s="261"/>
      <c r="S1252" s="261"/>
      <c r="T1252" s="26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3" t="s">
        <v>189</v>
      </c>
      <c r="AU1252" s="263" t="s">
        <v>86</v>
      </c>
      <c r="AV1252" s="14" t="s">
        <v>84</v>
      </c>
      <c r="AW1252" s="14" t="s">
        <v>33</v>
      </c>
      <c r="AX1252" s="14" t="s">
        <v>78</v>
      </c>
      <c r="AY1252" s="263" t="s">
        <v>181</v>
      </c>
    </row>
    <row r="1253" s="13" customFormat="1">
      <c r="A1253" s="13"/>
      <c r="B1253" s="242"/>
      <c r="C1253" s="243"/>
      <c r="D1253" s="244" t="s">
        <v>189</v>
      </c>
      <c r="E1253" s="245" t="s">
        <v>1</v>
      </c>
      <c r="F1253" s="246" t="s">
        <v>2119</v>
      </c>
      <c r="G1253" s="243"/>
      <c r="H1253" s="247">
        <v>21.105</v>
      </c>
      <c r="I1253" s="248"/>
      <c r="J1253" s="243"/>
      <c r="K1253" s="243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3" t="s">
        <v>189</v>
      </c>
      <c r="AU1253" s="253" t="s">
        <v>86</v>
      </c>
      <c r="AV1253" s="13" t="s">
        <v>86</v>
      </c>
      <c r="AW1253" s="13" t="s">
        <v>33</v>
      </c>
      <c r="AX1253" s="13" t="s">
        <v>78</v>
      </c>
      <c r="AY1253" s="253" t="s">
        <v>181</v>
      </c>
    </row>
    <row r="1254" s="13" customFormat="1">
      <c r="A1254" s="13"/>
      <c r="B1254" s="242"/>
      <c r="C1254" s="243"/>
      <c r="D1254" s="244" t="s">
        <v>189</v>
      </c>
      <c r="E1254" s="245" t="s">
        <v>1</v>
      </c>
      <c r="F1254" s="246" t="s">
        <v>2149</v>
      </c>
      <c r="G1254" s="243"/>
      <c r="H1254" s="247">
        <v>4.9740000000000002</v>
      </c>
      <c r="I1254" s="248"/>
      <c r="J1254" s="243"/>
      <c r="K1254" s="243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3" t="s">
        <v>189</v>
      </c>
      <c r="AU1254" s="253" t="s">
        <v>86</v>
      </c>
      <c r="AV1254" s="13" t="s">
        <v>86</v>
      </c>
      <c r="AW1254" s="13" t="s">
        <v>33</v>
      </c>
      <c r="AX1254" s="13" t="s">
        <v>78</v>
      </c>
      <c r="AY1254" s="253" t="s">
        <v>181</v>
      </c>
    </row>
    <row r="1255" s="15" customFormat="1">
      <c r="A1255" s="15"/>
      <c r="B1255" s="264"/>
      <c r="C1255" s="265"/>
      <c r="D1255" s="244" t="s">
        <v>189</v>
      </c>
      <c r="E1255" s="266" t="s">
        <v>1</v>
      </c>
      <c r="F1255" s="267" t="s">
        <v>206</v>
      </c>
      <c r="G1255" s="265"/>
      <c r="H1255" s="268">
        <v>26.079000000000001</v>
      </c>
      <c r="I1255" s="269"/>
      <c r="J1255" s="265"/>
      <c r="K1255" s="265"/>
      <c r="L1255" s="270"/>
      <c r="M1255" s="271"/>
      <c r="N1255" s="272"/>
      <c r="O1255" s="272"/>
      <c r="P1255" s="272"/>
      <c r="Q1255" s="272"/>
      <c r="R1255" s="272"/>
      <c r="S1255" s="272"/>
      <c r="T1255" s="273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74" t="s">
        <v>189</v>
      </c>
      <c r="AU1255" s="274" t="s">
        <v>86</v>
      </c>
      <c r="AV1255" s="15" t="s">
        <v>187</v>
      </c>
      <c r="AW1255" s="15" t="s">
        <v>33</v>
      </c>
      <c r="AX1255" s="15" t="s">
        <v>84</v>
      </c>
      <c r="AY1255" s="274" t="s">
        <v>181</v>
      </c>
    </row>
    <row r="1256" s="2" customFormat="1" ht="16.5" customHeight="1">
      <c r="A1256" s="39"/>
      <c r="B1256" s="40"/>
      <c r="C1256" s="275" t="s">
        <v>1545</v>
      </c>
      <c r="D1256" s="275" t="s">
        <v>363</v>
      </c>
      <c r="E1256" s="276" t="s">
        <v>1829</v>
      </c>
      <c r="F1256" s="277" t="s">
        <v>1830</v>
      </c>
      <c r="G1256" s="278" t="s">
        <v>186</v>
      </c>
      <c r="H1256" s="279">
        <v>29.991</v>
      </c>
      <c r="I1256" s="280"/>
      <c r="J1256" s="281">
        <f>ROUND(I1256*H1256,2)</f>
        <v>0</v>
      </c>
      <c r="K1256" s="282"/>
      <c r="L1256" s="283"/>
      <c r="M1256" s="284" t="s">
        <v>1</v>
      </c>
      <c r="N1256" s="285" t="s">
        <v>43</v>
      </c>
      <c r="O1256" s="92"/>
      <c r="P1256" s="238">
        <f>O1256*H1256</f>
        <v>0</v>
      </c>
      <c r="Q1256" s="238">
        <v>0.01465</v>
      </c>
      <c r="R1256" s="238">
        <f>Q1256*H1256</f>
        <v>0.43936815000000001</v>
      </c>
      <c r="S1256" s="238">
        <v>0</v>
      </c>
      <c r="T1256" s="239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40" t="s">
        <v>369</v>
      </c>
      <c r="AT1256" s="240" t="s">
        <v>363</v>
      </c>
      <c r="AU1256" s="240" t="s">
        <v>86</v>
      </c>
      <c r="AY1256" s="18" t="s">
        <v>181</v>
      </c>
      <c r="BE1256" s="241">
        <f>IF(N1256="základní",J1256,0)</f>
        <v>0</v>
      </c>
      <c r="BF1256" s="241">
        <f>IF(N1256="snížená",J1256,0)</f>
        <v>0</v>
      </c>
      <c r="BG1256" s="241">
        <f>IF(N1256="zákl. přenesená",J1256,0)</f>
        <v>0</v>
      </c>
      <c r="BH1256" s="241">
        <f>IF(N1256="sníž. přenesená",J1256,0)</f>
        <v>0</v>
      </c>
      <c r="BI1256" s="241">
        <f>IF(N1256="nulová",J1256,0)</f>
        <v>0</v>
      </c>
      <c r="BJ1256" s="18" t="s">
        <v>84</v>
      </c>
      <c r="BK1256" s="241">
        <f>ROUND(I1256*H1256,2)</f>
        <v>0</v>
      </c>
      <c r="BL1256" s="18" t="s">
        <v>278</v>
      </c>
      <c r="BM1256" s="240" t="s">
        <v>2620</v>
      </c>
    </row>
    <row r="1257" s="13" customFormat="1">
      <c r="A1257" s="13"/>
      <c r="B1257" s="242"/>
      <c r="C1257" s="243"/>
      <c r="D1257" s="244" t="s">
        <v>189</v>
      </c>
      <c r="E1257" s="245" t="s">
        <v>1</v>
      </c>
      <c r="F1257" s="246" t="s">
        <v>2621</v>
      </c>
      <c r="G1257" s="243"/>
      <c r="H1257" s="247">
        <v>29.991</v>
      </c>
      <c r="I1257" s="248"/>
      <c r="J1257" s="243"/>
      <c r="K1257" s="243"/>
      <c r="L1257" s="249"/>
      <c r="M1257" s="250"/>
      <c r="N1257" s="251"/>
      <c r="O1257" s="251"/>
      <c r="P1257" s="251"/>
      <c r="Q1257" s="251"/>
      <c r="R1257" s="251"/>
      <c r="S1257" s="251"/>
      <c r="T1257" s="25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3" t="s">
        <v>189</v>
      </c>
      <c r="AU1257" s="253" t="s">
        <v>86</v>
      </c>
      <c r="AV1257" s="13" t="s">
        <v>86</v>
      </c>
      <c r="AW1257" s="13" t="s">
        <v>33</v>
      </c>
      <c r="AX1257" s="13" t="s">
        <v>84</v>
      </c>
      <c r="AY1257" s="253" t="s">
        <v>181</v>
      </c>
    </row>
    <row r="1258" s="2" customFormat="1" ht="21.75" customHeight="1">
      <c r="A1258" s="39"/>
      <c r="B1258" s="40"/>
      <c r="C1258" s="228" t="s">
        <v>1550</v>
      </c>
      <c r="D1258" s="228" t="s">
        <v>183</v>
      </c>
      <c r="E1258" s="229" t="s">
        <v>2622</v>
      </c>
      <c r="F1258" s="230" t="s">
        <v>2623</v>
      </c>
      <c r="G1258" s="231" t="s">
        <v>186</v>
      </c>
      <c r="H1258" s="232">
        <v>4.9740000000000002</v>
      </c>
      <c r="I1258" s="233"/>
      <c r="J1258" s="234">
        <f>ROUND(I1258*H1258,2)</f>
        <v>0</v>
      </c>
      <c r="K1258" s="235"/>
      <c r="L1258" s="45"/>
      <c r="M1258" s="236" t="s">
        <v>1</v>
      </c>
      <c r="N1258" s="237" t="s">
        <v>43</v>
      </c>
      <c r="O1258" s="92"/>
      <c r="P1258" s="238">
        <f>O1258*H1258</f>
        <v>0</v>
      </c>
      <c r="Q1258" s="238">
        <v>0</v>
      </c>
      <c r="R1258" s="238">
        <f>Q1258*H1258</f>
        <v>0</v>
      </c>
      <c r="S1258" s="238">
        <v>0</v>
      </c>
      <c r="T1258" s="239">
        <f>S1258*H1258</f>
        <v>0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40" t="s">
        <v>278</v>
      </c>
      <c r="AT1258" s="240" t="s">
        <v>183</v>
      </c>
      <c r="AU1258" s="240" t="s">
        <v>86</v>
      </c>
      <c r="AY1258" s="18" t="s">
        <v>181</v>
      </c>
      <c r="BE1258" s="241">
        <f>IF(N1258="základní",J1258,0)</f>
        <v>0</v>
      </c>
      <c r="BF1258" s="241">
        <f>IF(N1258="snížená",J1258,0)</f>
        <v>0</v>
      </c>
      <c r="BG1258" s="241">
        <f>IF(N1258="zákl. přenesená",J1258,0)</f>
        <v>0</v>
      </c>
      <c r="BH1258" s="241">
        <f>IF(N1258="sníž. přenesená",J1258,0)</f>
        <v>0</v>
      </c>
      <c r="BI1258" s="241">
        <f>IF(N1258="nulová",J1258,0)</f>
        <v>0</v>
      </c>
      <c r="BJ1258" s="18" t="s">
        <v>84</v>
      </c>
      <c r="BK1258" s="241">
        <f>ROUND(I1258*H1258,2)</f>
        <v>0</v>
      </c>
      <c r="BL1258" s="18" t="s">
        <v>278</v>
      </c>
      <c r="BM1258" s="240" t="s">
        <v>2624</v>
      </c>
    </row>
    <row r="1259" s="13" customFormat="1">
      <c r="A1259" s="13"/>
      <c r="B1259" s="242"/>
      <c r="C1259" s="243"/>
      <c r="D1259" s="244" t="s">
        <v>189</v>
      </c>
      <c r="E1259" s="245" t="s">
        <v>1</v>
      </c>
      <c r="F1259" s="246" t="s">
        <v>2149</v>
      </c>
      <c r="G1259" s="243"/>
      <c r="H1259" s="247">
        <v>4.9740000000000002</v>
      </c>
      <c r="I1259" s="248"/>
      <c r="J1259" s="243"/>
      <c r="K1259" s="243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3" t="s">
        <v>189</v>
      </c>
      <c r="AU1259" s="253" t="s">
        <v>86</v>
      </c>
      <c r="AV1259" s="13" t="s">
        <v>86</v>
      </c>
      <c r="AW1259" s="13" t="s">
        <v>33</v>
      </c>
      <c r="AX1259" s="13" t="s">
        <v>84</v>
      </c>
      <c r="AY1259" s="253" t="s">
        <v>181</v>
      </c>
    </row>
    <row r="1260" s="2" customFormat="1" ht="16.5" customHeight="1">
      <c r="A1260" s="39"/>
      <c r="B1260" s="40"/>
      <c r="C1260" s="228" t="s">
        <v>1554</v>
      </c>
      <c r="D1260" s="228" t="s">
        <v>183</v>
      </c>
      <c r="E1260" s="229" t="s">
        <v>1834</v>
      </c>
      <c r="F1260" s="230" t="s">
        <v>1835</v>
      </c>
      <c r="G1260" s="231" t="s">
        <v>783</v>
      </c>
      <c r="H1260" s="286"/>
      <c r="I1260" s="233"/>
      <c r="J1260" s="234">
        <f>ROUND(I1260*H1260,2)</f>
        <v>0</v>
      </c>
      <c r="K1260" s="235"/>
      <c r="L1260" s="45"/>
      <c r="M1260" s="236" t="s">
        <v>1</v>
      </c>
      <c r="N1260" s="237" t="s">
        <v>43</v>
      </c>
      <c r="O1260" s="92"/>
      <c r="P1260" s="238">
        <f>O1260*H1260</f>
        <v>0</v>
      </c>
      <c r="Q1260" s="238">
        <v>0</v>
      </c>
      <c r="R1260" s="238">
        <f>Q1260*H1260</f>
        <v>0</v>
      </c>
      <c r="S1260" s="238">
        <v>0</v>
      </c>
      <c r="T1260" s="239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40" t="s">
        <v>278</v>
      </c>
      <c r="AT1260" s="240" t="s">
        <v>183</v>
      </c>
      <c r="AU1260" s="240" t="s">
        <v>86</v>
      </c>
      <c r="AY1260" s="18" t="s">
        <v>181</v>
      </c>
      <c r="BE1260" s="241">
        <f>IF(N1260="základní",J1260,0)</f>
        <v>0</v>
      </c>
      <c r="BF1260" s="241">
        <f>IF(N1260="snížená",J1260,0)</f>
        <v>0</v>
      </c>
      <c r="BG1260" s="241">
        <f>IF(N1260="zákl. přenesená",J1260,0)</f>
        <v>0</v>
      </c>
      <c r="BH1260" s="241">
        <f>IF(N1260="sníž. přenesená",J1260,0)</f>
        <v>0</v>
      </c>
      <c r="BI1260" s="241">
        <f>IF(N1260="nulová",J1260,0)</f>
        <v>0</v>
      </c>
      <c r="BJ1260" s="18" t="s">
        <v>84</v>
      </c>
      <c r="BK1260" s="241">
        <f>ROUND(I1260*H1260,2)</f>
        <v>0</v>
      </c>
      <c r="BL1260" s="18" t="s">
        <v>278</v>
      </c>
      <c r="BM1260" s="240" t="s">
        <v>2625</v>
      </c>
    </row>
    <row r="1261" s="12" customFormat="1" ht="22.8" customHeight="1">
      <c r="A1261" s="12"/>
      <c r="B1261" s="212"/>
      <c r="C1261" s="213"/>
      <c r="D1261" s="214" t="s">
        <v>77</v>
      </c>
      <c r="E1261" s="226" t="s">
        <v>1837</v>
      </c>
      <c r="F1261" s="226" t="s">
        <v>1838</v>
      </c>
      <c r="G1261" s="213"/>
      <c r="H1261" s="213"/>
      <c r="I1261" s="216"/>
      <c r="J1261" s="227">
        <f>BK1261</f>
        <v>0</v>
      </c>
      <c r="K1261" s="213"/>
      <c r="L1261" s="218"/>
      <c r="M1261" s="219"/>
      <c r="N1261" s="220"/>
      <c r="O1261" s="220"/>
      <c r="P1261" s="221">
        <f>SUM(P1262:P1318)</f>
        <v>0</v>
      </c>
      <c r="Q1261" s="220"/>
      <c r="R1261" s="221">
        <f>SUM(R1262:R1318)</f>
        <v>0.23644004000000002</v>
      </c>
      <c r="S1261" s="220"/>
      <c r="T1261" s="222">
        <f>SUM(T1262:T1318)</f>
        <v>0</v>
      </c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R1261" s="223" t="s">
        <v>86</v>
      </c>
      <c r="AT1261" s="224" t="s">
        <v>77</v>
      </c>
      <c r="AU1261" s="224" t="s">
        <v>84</v>
      </c>
      <c r="AY1261" s="223" t="s">
        <v>181</v>
      </c>
      <c r="BK1261" s="225">
        <f>SUM(BK1262:BK1318)</f>
        <v>0</v>
      </c>
    </row>
    <row r="1262" s="2" customFormat="1" ht="16.5" customHeight="1">
      <c r="A1262" s="39"/>
      <c r="B1262" s="40"/>
      <c r="C1262" s="228" t="s">
        <v>1560</v>
      </c>
      <c r="D1262" s="228" t="s">
        <v>183</v>
      </c>
      <c r="E1262" s="229" t="s">
        <v>1840</v>
      </c>
      <c r="F1262" s="230" t="s">
        <v>1841</v>
      </c>
      <c r="G1262" s="231" t="s">
        <v>186</v>
      </c>
      <c r="H1262" s="232">
        <v>428.66300000000001</v>
      </c>
      <c r="I1262" s="233"/>
      <c r="J1262" s="234">
        <f>ROUND(I1262*H1262,2)</f>
        <v>0</v>
      </c>
      <c r="K1262" s="235"/>
      <c r="L1262" s="45"/>
      <c r="M1262" s="236" t="s">
        <v>1</v>
      </c>
      <c r="N1262" s="237" t="s">
        <v>43</v>
      </c>
      <c r="O1262" s="92"/>
      <c r="P1262" s="238">
        <f>O1262*H1262</f>
        <v>0</v>
      </c>
      <c r="Q1262" s="238">
        <v>0.00020000000000000001</v>
      </c>
      <c r="R1262" s="238">
        <f>Q1262*H1262</f>
        <v>0.085732600000000006</v>
      </c>
      <c r="S1262" s="238">
        <v>0</v>
      </c>
      <c r="T1262" s="239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40" t="s">
        <v>278</v>
      </c>
      <c r="AT1262" s="240" t="s">
        <v>183</v>
      </c>
      <c r="AU1262" s="240" t="s">
        <v>86</v>
      </c>
      <c r="AY1262" s="18" t="s">
        <v>181</v>
      </c>
      <c r="BE1262" s="241">
        <f>IF(N1262="základní",J1262,0)</f>
        <v>0</v>
      </c>
      <c r="BF1262" s="241">
        <f>IF(N1262="snížená",J1262,0)</f>
        <v>0</v>
      </c>
      <c r="BG1262" s="241">
        <f>IF(N1262="zákl. přenesená",J1262,0)</f>
        <v>0</v>
      </c>
      <c r="BH1262" s="241">
        <f>IF(N1262="sníž. přenesená",J1262,0)</f>
        <v>0</v>
      </c>
      <c r="BI1262" s="241">
        <f>IF(N1262="nulová",J1262,0)</f>
        <v>0</v>
      </c>
      <c r="BJ1262" s="18" t="s">
        <v>84</v>
      </c>
      <c r="BK1262" s="241">
        <f>ROUND(I1262*H1262,2)</f>
        <v>0</v>
      </c>
      <c r="BL1262" s="18" t="s">
        <v>278</v>
      </c>
      <c r="BM1262" s="240" t="s">
        <v>2626</v>
      </c>
    </row>
    <row r="1263" s="13" customFormat="1">
      <c r="A1263" s="13"/>
      <c r="B1263" s="242"/>
      <c r="C1263" s="243"/>
      <c r="D1263" s="244" t="s">
        <v>189</v>
      </c>
      <c r="E1263" s="245" t="s">
        <v>1</v>
      </c>
      <c r="F1263" s="246" t="s">
        <v>2627</v>
      </c>
      <c r="G1263" s="243"/>
      <c r="H1263" s="247">
        <v>417.57400000000001</v>
      </c>
      <c r="I1263" s="248"/>
      <c r="J1263" s="243"/>
      <c r="K1263" s="243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3" t="s">
        <v>189</v>
      </c>
      <c r="AU1263" s="253" t="s">
        <v>86</v>
      </c>
      <c r="AV1263" s="13" t="s">
        <v>86</v>
      </c>
      <c r="AW1263" s="13" t="s">
        <v>33</v>
      </c>
      <c r="AX1263" s="13" t="s">
        <v>78</v>
      </c>
      <c r="AY1263" s="253" t="s">
        <v>181</v>
      </c>
    </row>
    <row r="1264" s="13" customFormat="1">
      <c r="A1264" s="13"/>
      <c r="B1264" s="242"/>
      <c r="C1264" s="243"/>
      <c r="D1264" s="244" t="s">
        <v>189</v>
      </c>
      <c r="E1264" s="245" t="s">
        <v>1</v>
      </c>
      <c r="F1264" s="246" t="s">
        <v>2628</v>
      </c>
      <c r="G1264" s="243"/>
      <c r="H1264" s="247">
        <v>11.089</v>
      </c>
      <c r="I1264" s="248"/>
      <c r="J1264" s="243"/>
      <c r="K1264" s="243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3" t="s">
        <v>189</v>
      </c>
      <c r="AU1264" s="253" t="s">
        <v>86</v>
      </c>
      <c r="AV1264" s="13" t="s">
        <v>86</v>
      </c>
      <c r="AW1264" s="13" t="s">
        <v>33</v>
      </c>
      <c r="AX1264" s="13" t="s">
        <v>78</v>
      </c>
      <c r="AY1264" s="253" t="s">
        <v>181</v>
      </c>
    </row>
    <row r="1265" s="15" customFormat="1">
      <c r="A1265" s="15"/>
      <c r="B1265" s="264"/>
      <c r="C1265" s="265"/>
      <c r="D1265" s="244" t="s">
        <v>189</v>
      </c>
      <c r="E1265" s="266" t="s">
        <v>1</v>
      </c>
      <c r="F1265" s="267" t="s">
        <v>206</v>
      </c>
      <c r="G1265" s="265"/>
      <c r="H1265" s="268">
        <v>428.66300000000001</v>
      </c>
      <c r="I1265" s="269"/>
      <c r="J1265" s="265"/>
      <c r="K1265" s="265"/>
      <c r="L1265" s="270"/>
      <c r="M1265" s="271"/>
      <c r="N1265" s="272"/>
      <c r="O1265" s="272"/>
      <c r="P1265" s="272"/>
      <c r="Q1265" s="272"/>
      <c r="R1265" s="272"/>
      <c r="S1265" s="272"/>
      <c r="T1265" s="273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74" t="s">
        <v>189</v>
      </c>
      <c r="AU1265" s="274" t="s">
        <v>86</v>
      </c>
      <c r="AV1265" s="15" t="s">
        <v>187</v>
      </c>
      <c r="AW1265" s="15" t="s">
        <v>33</v>
      </c>
      <c r="AX1265" s="15" t="s">
        <v>84</v>
      </c>
      <c r="AY1265" s="274" t="s">
        <v>181</v>
      </c>
    </row>
    <row r="1266" s="2" customFormat="1" ht="16.5" customHeight="1">
      <c r="A1266" s="39"/>
      <c r="B1266" s="40"/>
      <c r="C1266" s="228" t="s">
        <v>1566</v>
      </c>
      <c r="D1266" s="228" t="s">
        <v>183</v>
      </c>
      <c r="E1266" s="229" t="s">
        <v>1846</v>
      </c>
      <c r="F1266" s="230" t="s">
        <v>1847</v>
      </c>
      <c r="G1266" s="231" t="s">
        <v>186</v>
      </c>
      <c r="H1266" s="232">
        <v>417.57400000000001</v>
      </c>
      <c r="I1266" s="233"/>
      <c r="J1266" s="234">
        <f>ROUND(I1266*H1266,2)</f>
        <v>0</v>
      </c>
      <c r="K1266" s="235"/>
      <c r="L1266" s="45"/>
      <c r="M1266" s="236" t="s">
        <v>1</v>
      </c>
      <c r="N1266" s="237" t="s">
        <v>43</v>
      </c>
      <c r="O1266" s="92"/>
      <c r="P1266" s="238">
        <f>O1266*H1266</f>
        <v>0</v>
      </c>
      <c r="Q1266" s="238">
        <v>0.00025999999999999998</v>
      </c>
      <c r="R1266" s="238">
        <f>Q1266*H1266</f>
        <v>0.10856924</v>
      </c>
      <c r="S1266" s="238">
        <v>0</v>
      </c>
      <c r="T1266" s="239">
        <f>S1266*H1266</f>
        <v>0</v>
      </c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R1266" s="240" t="s">
        <v>278</v>
      </c>
      <c r="AT1266" s="240" t="s">
        <v>183</v>
      </c>
      <c r="AU1266" s="240" t="s">
        <v>86</v>
      </c>
      <c r="AY1266" s="18" t="s">
        <v>181</v>
      </c>
      <c r="BE1266" s="241">
        <f>IF(N1266="základní",J1266,0)</f>
        <v>0</v>
      </c>
      <c r="BF1266" s="241">
        <f>IF(N1266="snížená",J1266,0)</f>
        <v>0</v>
      </c>
      <c r="BG1266" s="241">
        <f>IF(N1266="zákl. přenesená",J1266,0)</f>
        <v>0</v>
      </c>
      <c r="BH1266" s="241">
        <f>IF(N1266="sníž. přenesená",J1266,0)</f>
        <v>0</v>
      </c>
      <c r="BI1266" s="241">
        <f>IF(N1266="nulová",J1266,0)</f>
        <v>0</v>
      </c>
      <c r="BJ1266" s="18" t="s">
        <v>84</v>
      </c>
      <c r="BK1266" s="241">
        <f>ROUND(I1266*H1266,2)</f>
        <v>0</v>
      </c>
      <c r="BL1266" s="18" t="s">
        <v>278</v>
      </c>
      <c r="BM1266" s="240" t="s">
        <v>2629</v>
      </c>
    </row>
    <row r="1267" s="14" customFormat="1">
      <c r="A1267" s="14"/>
      <c r="B1267" s="254"/>
      <c r="C1267" s="255"/>
      <c r="D1267" s="244" t="s">
        <v>189</v>
      </c>
      <c r="E1267" s="256" t="s">
        <v>1</v>
      </c>
      <c r="F1267" s="257" t="s">
        <v>2630</v>
      </c>
      <c r="G1267" s="255"/>
      <c r="H1267" s="256" t="s">
        <v>1</v>
      </c>
      <c r="I1267" s="258"/>
      <c r="J1267" s="255"/>
      <c r="K1267" s="255"/>
      <c r="L1267" s="259"/>
      <c r="M1267" s="260"/>
      <c r="N1267" s="261"/>
      <c r="O1267" s="261"/>
      <c r="P1267" s="261"/>
      <c r="Q1267" s="261"/>
      <c r="R1267" s="261"/>
      <c r="S1267" s="261"/>
      <c r="T1267" s="26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63" t="s">
        <v>189</v>
      </c>
      <c r="AU1267" s="263" t="s">
        <v>86</v>
      </c>
      <c r="AV1267" s="14" t="s">
        <v>84</v>
      </c>
      <c r="AW1267" s="14" t="s">
        <v>33</v>
      </c>
      <c r="AX1267" s="14" t="s">
        <v>78</v>
      </c>
      <c r="AY1267" s="263" t="s">
        <v>181</v>
      </c>
    </row>
    <row r="1268" s="13" customFormat="1">
      <c r="A1268" s="13"/>
      <c r="B1268" s="242"/>
      <c r="C1268" s="243"/>
      <c r="D1268" s="244" t="s">
        <v>189</v>
      </c>
      <c r="E1268" s="245" t="s">
        <v>1</v>
      </c>
      <c r="F1268" s="246" t="s">
        <v>2124</v>
      </c>
      <c r="G1268" s="243"/>
      <c r="H1268" s="247">
        <v>31.670000000000002</v>
      </c>
      <c r="I1268" s="248"/>
      <c r="J1268" s="243"/>
      <c r="K1268" s="243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3" t="s">
        <v>189</v>
      </c>
      <c r="AU1268" s="253" t="s">
        <v>86</v>
      </c>
      <c r="AV1268" s="13" t="s">
        <v>86</v>
      </c>
      <c r="AW1268" s="13" t="s">
        <v>33</v>
      </c>
      <c r="AX1268" s="13" t="s">
        <v>78</v>
      </c>
      <c r="AY1268" s="253" t="s">
        <v>181</v>
      </c>
    </row>
    <row r="1269" s="13" customFormat="1">
      <c r="A1269" s="13"/>
      <c r="B1269" s="242"/>
      <c r="C1269" s="243"/>
      <c r="D1269" s="244" t="s">
        <v>189</v>
      </c>
      <c r="E1269" s="245" t="s">
        <v>1</v>
      </c>
      <c r="F1269" s="246" t="s">
        <v>2125</v>
      </c>
      <c r="G1269" s="243"/>
      <c r="H1269" s="247">
        <v>7.5999999999999996</v>
      </c>
      <c r="I1269" s="248"/>
      <c r="J1269" s="243"/>
      <c r="K1269" s="243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3" t="s">
        <v>189</v>
      </c>
      <c r="AU1269" s="253" t="s">
        <v>86</v>
      </c>
      <c r="AV1269" s="13" t="s">
        <v>86</v>
      </c>
      <c r="AW1269" s="13" t="s">
        <v>33</v>
      </c>
      <c r="AX1269" s="13" t="s">
        <v>78</v>
      </c>
      <c r="AY1269" s="253" t="s">
        <v>181</v>
      </c>
    </row>
    <row r="1270" s="13" customFormat="1">
      <c r="A1270" s="13"/>
      <c r="B1270" s="242"/>
      <c r="C1270" s="243"/>
      <c r="D1270" s="244" t="s">
        <v>189</v>
      </c>
      <c r="E1270" s="245" t="s">
        <v>1</v>
      </c>
      <c r="F1270" s="246" t="s">
        <v>2126</v>
      </c>
      <c r="G1270" s="243"/>
      <c r="H1270" s="247">
        <v>12.74</v>
      </c>
      <c r="I1270" s="248"/>
      <c r="J1270" s="243"/>
      <c r="K1270" s="243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3" t="s">
        <v>189</v>
      </c>
      <c r="AU1270" s="253" t="s">
        <v>86</v>
      </c>
      <c r="AV1270" s="13" t="s">
        <v>86</v>
      </c>
      <c r="AW1270" s="13" t="s">
        <v>33</v>
      </c>
      <c r="AX1270" s="13" t="s">
        <v>78</v>
      </c>
      <c r="AY1270" s="253" t="s">
        <v>181</v>
      </c>
    </row>
    <row r="1271" s="13" customFormat="1">
      <c r="A1271" s="13"/>
      <c r="B1271" s="242"/>
      <c r="C1271" s="243"/>
      <c r="D1271" s="244" t="s">
        <v>189</v>
      </c>
      <c r="E1271" s="245" t="s">
        <v>1</v>
      </c>
      <c r="F1271" s="246" t="s">
        <v>2127</v>
      </c>
      <c r="G1271" s="243"/>
      <c r="H1271" s="247">
        <v>12.74</v>
      </c>
      <c r="I1271" s="248"/>
      <c r="J1271" s="243"/>
      <c r="K1271" s="243"/>
      <c r="L1271" s="249"/>
      <c r="M1271" s="250"/>
      <c r="N1271" s="251"/>
      <c r="O1271" s="251"/>
      <c r="P1271" s="251"/>
      <c r="Q1271" s="251"/>
      <c r="R1271" s="251"/>
      <c r="S1271" s="251"/>
      <c r="T1271" s="252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3" t="s">
        <v>189</v>
      </c>
      <c r="AU1271" s="253" t="s">
        <v>86</v>
      </c>
      <c r="AV1271" s="13" t="s">
        <v>86</v>
      </c>
      <c r="AW1271" s="13" t="s">
        <v>33</v>
      </c>
      <c r="AX1271" s="13" t="s">
        <v>78</v>
      </c>
      <c r="AY1271" s="253" t="s">
        <v>181</v>
      </c>
    </row>
    <row r="1272" s="13" customFormat="1">
      <c r="A1272" s="13"/>
      <c r="B1272" s="242"/>
      <c r="C1272" s="243"/>
      <c r="D1272" s="244" t="s">
        <v>189</v>
      </c>
      <c r="E1272" s="245" t="s">
        <v>1</v>
      </c>
      <c r="F1272" s="246" t="s">
        <v>2128</v>
      </c>
      <c r="G1272" s="243"/>
      <c r="H1272" s="247">
        <v>13.720000000000001</v>
      </c>
      <c r="I1272" s="248"/>
      <c r="J1272" s="243"/>
      <c r="K1272" s="243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3" t="s">
        <v>189</v>
      </c>
      <c r="AU1272" s="253" t="s">
        <v>86</v>
      </c>
      <c r="AV1272" s="13" t="s">
        <v>86</v>
      </c>
      <c r="AW1272" s="13" t="s">
        <v>33</v>
      </c>
      <c r="AX1272" s="13" t="s">
        <v>78</v>
      </c>
      <c r="AY1272" s="253" t="s">
        <v>181</v>
      </c>
    </row>
    <row r="1273" s="16" customFormat="1">
      <c r="A1273" s="16"/>
      <c r="B1273" s="287"/>
      <c r="C1273" s="288"/>
      <c r="D1273" s="244" t="s">
        <v>189</v>
      </c>
      <c r="E1273" s="289" t="s">
        <v>1</v>
      </c>
      <c r="F1273" s="290" t="s">
        <v>1651</v>
      </c>
      <c r="G1273" s="288"/>
      <c r="H1273" s="291">
        <v>78.469999999999999</v>
      </c>
      <c r="I1273" s="292"/>
      <c r="J1273" s="288"/>
      <c r="K1273" s="288"/>
      <c r="L1273" s="293"/>
      <c r="M1273" s="294"/>
      <c r="N1273" s="295"/>
      <c r="O1273" s="295"/>
      <c r="P1273" s="295"/>
      <c r="Q1273" s="295"/>
      <c r="R1273" s="295"/>
      <c r="S1273" s="295"/>
      <c r="T1273" s="29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T1273" s="297" t="s">
        <v>189</v>
      </c>
      <c r="AU1273" s="297" t="s">
        <v>86</v>
      </c>
      <c r="AV1273" s="16" t="s">
        <v>197</v>
      </c>
      <c r="AW1273" s="16" t="s">
        <v>33</v>
      </c>
      <c r="AX1273" s="16" t="s">
        <v>78</v>
      </c>
      <c r="AY1273" s="297" t="s">
        <v>181</v>
      </c>
    </row>
    <row r="1274" s="14" customFormat="1">
      <c r="A1274" s="14"/>
      <c r="B1274" s="254"/>
      <c r="C1274" s="255"/>
      <c r="D1274" s="244" t="s">
        <v>189</v>
      </c>
      <c r="E1274" s="256" t="s">
        <v>1</v>
      </c>
      <c r="F1274" s="257" t="s">
        <v>1849</v>
      </c>
      <c r="G1274" s="255"/>
      <c r="H1274" s="256" t="s">
        <v>1</v>
      </c>
      <c r="I1274" s="258"/>
      <c r="J1274" s="255"/>
      <c r="K1274" s="255"/>
      <c r="L1274" s="259"/>
      <c r="M1274" s="260"/>
      <c r="N1274" s="261"/>
      <c r="O1274" s="261"/>
      <c r="P1274" s="261"/>
      <c r="Q1274" s="261"/>
      <c r="R1274" s="261"/>
      <c r="S1274" s="261"/>
      <c r="T1274" s="26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3" t="s">
        <v>189</v>
      </c>
      <c r="AU1274" s="263" t="s">
        <v>86</v>
      </c>
      <c r="AV1274" s="14" t="s">
        <v>84</v>
      </c>
      <c r="AW1274" s="14" t="s">
        <v>33</v>
      </c>
      <c r="AX1274" s="14" t="s">
        <v>78</v>
      </c>
      <c r="AY1274" s="263" t="s">
        <v>181</v>
      </c>
    </row>
    <row r="1275" s="13" customFormat="1">
      <c r="A1275" s="13"/>
      <c r="B1275" s="242"/>
      <c r="C1275" s="243"/>
      <c r="D1275" s="244" t="s">
        <v>189</v>
      </c>
      <c r="E1275" s="245" t="s">
        <v>1</v>
      </c>
      <c r="F1275" s="246" t="s">
        <v>2237</v>
      </c>
      <c r="G1275" s="243"/>
      <c r="H1275" s="247">
        <v>22.789999999999999</v>
      </c>
      <c r="I1275" s="248"/>
      <c r="J1275" s="243"/>
      <c r="K1275" s="243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3" t="s">
        <v>189</v>
      </c>
      <c r="AU1275" s="253" t="s">
        <v>86</v>
      </c>
      <c r="AV1275" s="13" t="s">
        <v>86</v>
      </c>
      <c r="AW1275" s="13" t="s">
        <v>33</v>
      </c>
      <c r="AX1275" s="13" t="s">
        <v>78</v>
      </c>
      <c r="AY1275" s="253" t="s">
        <v>181</v>
      </c>
    </row>
    <row r="1276" s="13" customFormat="1">
      <c r="A1276" s="13"/>
      <c r="B1276" s="242"/>
      <c r="C1276" s="243"/>
      <c r="D1276" s="244" t="s">
        <v>189</v>
      </c>
      <c r="E1276" s="245" t="s">
        <v>1</v>
      </c>
      <c r="F1276" s="246" t="s">
        <v>2261</v>
      </c>
      <c r="G1276" s="243"/>
      <c r="H1276" s="247">
        <v>5.5800000000000001</v>
      </c>
      <c r="I1276" s="248"/>
      <c r="J1276" s="243"/>
      <c r="K1276" s="243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3" t="s">
        <v>189</v>
      </c>
      <c r="AU1276" s="253" t="s">
        <v>86</v>
      </c>
      <c r="AV1276" s="13" t="s">
        <v>86</v>
      </c>
      <c r="AW1276" s="13" t="s">
        <v>33</v>
      </c>
      <c r="AX1276" s="13" t="s">
        <v>78</v>
      </c>
      <c r="AY1276" s="253" t="s">
        <v>181</v>
      </c>
    </row>
    <row r="1277" s="13" customFormat="1">
      <c r="A1277" s="13"/>
      <c r="B1277" s="242"/>
      <c r="C1277" s="243"/>
      <c r="D1277" s="244" t="s">
        <v>189</v>
      </c>
      <c r="E1277" s="245" t="s">
        <v>1</v>
      </c>
      <c r="F1277" s="246" t="s">
        <v>2262</v>
      </c>
      <c r="G1277" s="243"/>
      <c r="H1277" s="247">
        <v>3.1899999999999999</v>
      </c>
      <c r="I1277" s="248"/>
      <c r="J1277" s="243"/>
      <c r="K1277" s="243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3" t="s">
        <v>189</v>
      </c>
      <c r="AU1277" s="253" t="s">
        <v>86</v>
      </c>
      <c r="AV1277" s="13" t="s">
        <v>86</v>
      </c>
      <c r="AW1277" s="13" t="s">
        <v>33</v>
      </c>
      <c r="AX1277" s="13" t="s">
        <v>78</v>
      </c>
      <c r="AY1277" s="253" t="s">
        <v>181</v>
      </c>
    </row>
    <row r="1278" s="16" customFormat="1">
      <c r="A1278" s="16"/>
      <c r="B1278" s="287"/>
      <c r="C1278" s="288"/>
      <c r="D1278" s="244" t="s">
        <v>189</v>
      </c>
      <c r="E1278" s="289" t="s">
        <v>1</v>
      </c>
      <c r="F1278" s="290" t="s">
        <v>1651</v>
      </c>
      <c r="G1278" s="288"/>
      <c r="H1278" s="291">
        <v>31.559999999999999</v>
      </c>
      <c r="I1278" s="292"/>
      <c r="J1278" s="288"/>
      <c r="K1278" s="288"/>
      <c r="L1278" s="293"/>
      <c r="M1278" s="294"/>
      <c r="N1278" s="295"/>
      <c r="O1278" s="295"/>
      <c r="P1278" s="295"/>
      <c r="Q1278" s="295"/>
      <c r="R1278" s="295"/>
      <c r="S1278" s="295"/>
      <c r="T1278" s="29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97" t="s">
        <v>189</v>
      </c>
      <c r="AU1278" s="297" t="s">
        <v>86</v>
      </c>
      <c r="AV1278" s="16" t="s">
        <v>197</v>
      </c>
      <c r="AW1278" s="16" t="s">
        <v>33</v>
      </c>
      <c r="AX1278" s="16" t="s">
        <v>78</v>
      </c>
      <c r="AY1278" s="297" t="s">
        <v>181</v>
      </c>
    </row>
    <row r="1279" s="14" customFormat="1">
      <c r="A1279" s="14"/>
      <c r="B1279" s="254"/>
      <c r="C1279" s="255"/>
      <c r="D1279" s="244" t="s">
        <v>189</v>
      </c>
      <c r="E1279" s="256" t="s">
        <v>1</v>
      </c>
      <c r="F1279" s="257" t="s">
        <v>1850</v>
      </c>
      <c r="G1279" s="255"/>
      <c r="H1279" s="256" t="s">
        <v>1</v>
      </c>
      <c r="I1279" s="258"/>
      <c r="J1279" s="255"/>
      <c r="K1279" s="255"/>
      <c r="L1279" s="259"/>
      <c r="M1279" s="260"/>
      <c r="N1279" s="261"/>
      <c r="O1279" s="261"/>
      <c r="P1279" s="261"/>
      <c r="Q1279" s="261"/>
      <c r="R1279" s="261"/>
      <c r="S1279" s="261"/>
      <c r="T1279" s="26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3" t="s">
        <v>189</v>
      </c>
      <c r="AU1279" s="263" t="s">
        <v>86</v>
      </c>
      <c r="AV1279" s="14" t="s">
        <v>84</v>
      </c>
      <c r="AW1279" s="14" t="s">
        <v>33</v>
      </c>
      <c r="AX1279" s="14" t="s">
        <v>78</v>
      </c>
      <c r="AY1279" s="263" t="s">
        <v>181</v>
      </c>
    </row>
    <row r="1280" s="14" customFormat="1">
      <c r="A1280" s="14"/>
      <c r="B1280" s="254"/>
      <c r="C1280" s="255"/>
      <c r="D1280" s="244" t="s">
        <v>189</v>
      </c>
      <c r="E1280" s="256" t="s">
        <v>1</v>
      </c>
      <c r="F1280" s="257" t="s">
        <v>1192</v>
      </c>
      <c r="G1280" s="255"/>
      <c r="H1280" s="256" t="s">
        <v>1</v>
      </c>
      <c r="I1280" s="258"/>
      <c r="J1280" s="255"/>
      <c r="K1280" s="255"/>
      <c r="L1280" s="259"/>
      <c r="M1280" s="260"/>
      <c r="N1280" s="261"/>
      <c r="O1280" s="261"/>
      <c r="P1280" s="261"/>
      <c r="Q1280" s="261"/>
      <c r="R1280" s="261"/>
      <c r="S1280" s="261"/>
      <c r="T1280" s="26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63" t="s">
        <v>189</v>
      </c>
      <c r="AU1280" s="263" t="s">
        <v>86</v>
      </c>
      <c r="AV1280" s="14" t="s">
        <v>84</v>
      </c>
      <c r="AW1280" s="14" t="s">
        <v>33</v>
      </c>
      <c r="AX1280" s="14" t="s">
        <v>78</v>
      </c>
      <c r="AY1280" s="263" t="s">
        <v>181</v>
      </c>
    </row>
    <row r="1281" s="13" customFormat="1">
      <c r="A1281" s="13"/>
      <c r="B1281" s="242"/>
      <c r="C1281" s="243"/>
      <c r="D1281" s="244" t="s">
        <v>189</v>
      </c>
      <c r="E1281" s="245" t="s">
        <v>1</v>
      </c>
      <c r="F1281" s="246" t="s">
        <v>2631</v>
      </c>
      <c r="G1281" s="243"/>
      <c r="H1281" s="247">
        <v>3.4129999999999998</v>
      </c>
      <c r="I1281" s="248"/>
      <c r="J1281" s="243"/>
      <c r="K1281" s="243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3" t="s">
        <v>189</v>
      </c>
      <c r="AU1281" s="253" t="s">
        <v>86</v>
      </c>
      <c r="AV1281" s="13" t="s">
        <v>86</v>
      </c>
      <c r="AW1281" s="13" t="s">
        <v>33</v>
      </c>
      <c r="AX1281" s="13" t="s">
        <v>78</v>
      </c>
      <c r="AY1281" s="253" t="s">
        <v>181</v>
      </c>
    </row>
    <row r="1282" s="14" customFormat="1">
      <c r="A1282" s="14"/>
      <c r="B1282" s="254"/>
      <c r="C1282" s="255"/>
      <c r="D1282" s="244" t="s">
        <v>189</v>
      </c>
      <c r="E1282" s="256" t="s">
        <v>1</v>
      </c>
      <c r="F1282" s="257" t="s">
        <v>1852</v>
      </c>
      <c r="G1282" s="255"/>
      <c r="H1282" s="256" t="s">
        <v>1</v>
      </c>
      <c r="I1282" s="258"/>
      <c r="J1282" s="255"/>
      <c r="K1282" s="255"/>
      <c r="L1282" s="259"/>
      <c r="M1282" s="260"/>
      <c r="N1282" s="261"/>
      <c r="O1282" s="261"/>
      <c r="P1282" s="261"/>
      <c r="Q1282" s="261"/>
      <c r="R1282" s="261"/>
      <c r="S1282" s="261"/>
      <c r="T1282" s="26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3" t="s">
        <v>189</v>
      </c>
      <c r="AU1282" s="263" t="s">
        <v>86</v>
      </c>
      <c r="AV1282" s="14" t="s">
        <v>84</v>
      </c>
      <c r="AW1282" s="14" t="s">
        <v>33</v>
      </c>
      <c r="AX1282" s="14" t="s">
        <v>78</v>
      </c>
      <c r="AY1282" s="263" t="s">
        <v>181</v>
      </c>
    </row>
    <row r="1283" s="14" customFormat="1">
      <c r="A1283" s="14"/>
      <c r="B1283" s="254"/>
      <c r="C1283" s="255"/>
      <c r="D1283" s="244" t="s">
        <v>189</v>
      </c>
      <c r="E1283" s="256" t="s">
        <v>1</v>
      </c>
      <c r="F1283" s="257" t="s">
        <v>1179</v>
      </c>
      <c r="G1283" s="255"/>
      <c r="H1283" s="256" t="s">
        <v>1</v>
      </c>
      <c r="I1283" s="258"/>
      <c r="J1283" s="255"/>
      <c r="K1283" s="255"/>
      <c r="L1283" s="259"/>
      <c r="M1283" s="260"/>
      <c r="N1283" s="261"/>
      <c r="O1283" s="261"/>
      <c r="P1283" s="261"/>
      <c r="Q1283" s="261"/>
      <c r="R1283" s="261"/>
      <c r="S1283" s="261"/>
      <c r="T1283" s="26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3" t="s">
        <v>189</v>
      </c>
      <c r="AU1283" s="263" t="s">
        <v>86</v>
      </c>
      <c r="AV1283" s="14" t="s">
        <v>84</v>
      </c>
      <c r="AW1283" s="14" t="s">
        <v>33</v>
      </c>
      <c r="AX1283" s="14" t="s">
        <v>78</v>
      </c>
      <c r="AY1283" s="263" t="s">
        <v>181</v>
      </c>
    </row>
    <row r="1284" s="13" customFormat="1">
      <c r="A1284" s="13"/>
      <c r="B1284" s="242"/>
      <c r="C1284" s="243"/>
      <c r="D1284" s="244" t="s">
        <v>189</v>
      </c>
      <c r="E1284" s="245" t="s">
        <v>1</v>
      </c>
      <c r="F1284" s="246" t="s">
        <v>2632</v>
      </c>
      <c r="G1284" s="243"/>
      <c r="H1284" s="247">
        <v>2.5070000000000001</v>
      </c>
      <c r="I1284" s="248"/>
      <c r="J1284" s="243"/>
      <c r="K1284" s="243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3" t="s">
        <v>189</v>
      </c>
      <c r="AU1284" s="253" t="s">
        <v>86</v>
      </c>
      <c r="AV1284" s="13" t="s">
        <v>86</v>
      </c>
      <c r="AW1284" s="13" t="s">
        <v>33</v>
      </c>
      <c r="AX1284" s="13" t="s">
        <v>78</v>
      </c>
      <c r="AY1284" s="253" t="s">
        <v>181</v>
      </c>
    </row>
    <row r="1285" s="14" customFormat="1">
      <c r="A1285" s="14"/>
      <c r="B1285" s="254"/>
      <c r="C1285" s="255"/>
      <c r="D1285" s="244" t="s">
        <v>189</v>
      </c>
      <c r="E1285" s="256" t="s">
        <v>1</v>
      </c>
      <c r="F1285" s="257" t="s">
        <v>1185</v>
      </c>
      <c r="G1285" s="255"/>
      <c r="H1285" s="256" t="s">
        <v>1</v>
      </c>
      <c r="I1285" s="258"/>
      <c r="J1285" s="255"/>
      <c r="K1285" s="255"/>
      <c r="L1285" s="259"/>
      <c r="M1285" s="260"/>
      <c r="N1285" s="261"/>
      <c r="O1285" s="261"/>
      <c r="P1285" s="261"/>
      <c r="Q1285" s="261"/>
      <c r="R1285" s="261"/>
      <c r="S1285" s="261"/>
      <c r="T1285" s="26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63" t="s">
        <v>189</v>
      </c>
      <c r="AU1285" s="263" t="s">
        <v>86</v>
      </c>
      <c r="AV1285" s="14" t="s">
        <v>84</v>
      </c>
      <c r="AW1285" s="14" t="s">
        <v>33</v>
      </c>
      <c r="AX1285" s="14" t="s">
        <v>78</v>
      </c>
      <c r="AY1285" s="263" t="s">
        <v>181</v>
      </c>
    </row>
    <row r="1286" s="13" customFormat="1">
      <c r="A1286" s="13"/>
      <c r="B1286" s="242"/>
      <c r="C1286" s="243"/>
      <c r="D1286" s="244" t="s">
        <v>189</v>
      </c>
      <c r="E1286" s="245" t="s">
        <v>1</v>
      </c>
      <c r="F1286" s="246" t="s">
        <v>2418</v>
      </c>
      <c r="G1286" s="243"/>
      <c r="H1286" s="247">
        <v>12.114000000000001</v>
      </c>
      <c r="I1286" s="248"/>
      <c r="J1286" s="243"/>
      <c r="K1286" s="243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3" t="s">
        <v>189</v>
      </c>
      <c r="AU1286" s="253" t="s">
        <v>86</v>
      </c>
      <c r="AV1286" s="13" t="s">
        <v>86</v>
      </c>
      <c r="AW1286" s="13" t="s">
        <v>33</v>
      </c>
      <c r="AX1286" s="13" t="s">
        <v>78</v>
      </c>
      <c r="AY1286" s="253" t="s">
        <v>181</v>
      </c>
    </row>
    <row r="1287" s="13" customFormat="1">
      <c r="A1287" s="13"/>
      <c r="B1287" s="242"/>
      <c r="C1287" s="243"/>
      <c r="D1287" s="244" t="s">
        <v>189</v>
      </c>
      <c r="E1287" s="245" t="s">
        <v>1</v>
      </c>
      <c r="F1287" s="246" t="s">
        <v>2633</v>
      </c>
      <c r="G1287" s="243"/>
      <c r="H1287" s="247">
        <v>-2.5390000000000001</v>
      </c>
      <c r="I1287" s="248"/>
      <c r="J1287" s="243"/>
      <c r="K1287" s="243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3" t="s">
        <v>189</v>
      </c>
      <c r="AU1287" s="253" t="s">
        <v>86</v>
      </c>
      <c r="AV1287" s="13" t="s">
        <v>86</v>
      </c>
      <c r="AW1287" s="13" t="s">
        <v>33</v>
      </c>
      <c r="AX1287" s="13" t="s">
        <v>78</v>
      </c>
      <c r="AY1287" s="253" t="s">
        <v>181</v>
      </c>
    </row>
    <row r="1288" s="14" customFormat="1">
      <c r="A1288" s="14"/>
      <c r="B1288" s="254"/>
      <c r="C1288" s="255"/>
      <c r="D1288" s="244" t="s">
        <v>189</v>
      </c>
      <c r="E1288" s="256" t="s">
        <v>1</v>
      </c>
      <c r="F1288" s="257" t="s">
        <v>1198</v>
      </c>
      <c r="G1288" s="255"/>
      <c r="H1288" s="256" t="s">
        <v>1</v>
      </c>
      <c r="I1288" s="258"/>
      <c r="J1288" s="255"/>
      <c r="K1288" s="255"/>
      <c r="L1288" s="259"/>
      <c r="M1288" s="260"/>
      <c r="N1288" s="261"/>
      <c r="O1288" s="261"/>
      <c r="P1288" s="261"/>
      <c r="Q1288" s="261"/>
      <c r="R1288" s="261"/>
      <c r="S1288" s="261"/>
      <c r="T1288" s="26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3" t="s">
        <v>189</v>
      </c>
      <c r="AU1288" s="263" t="s">
        <v>86</v>
      </c>
      <c r="AV1288" s="14" t="s">
        <v>84</v>
      </c>
      <c r="AW1288" s="14" t="s">
        <v>33</v>
      </c>
      <c r="AX1288" s="14" t="s">
        <v>78</v>
      </c>
      <c r="AY1288" s="263" t="s">
        <v>181</v>
      </c>
    </row>
    <row r="1289" s="13" customFormat="1">
      <c r="A1289" s="13"/>
      <c r="B1289" s="242"/>
      <c r="C1289" s="243"/>
      <c r="D1289" s="244" t="s">
        <v>189</v>
      </c>
      <c r="E1289" s="245" t="s">
        <v>1</v>
      </c>
      <c r="F1289" s="246" t="s">
        <v>2415</v>
      </c>
      <c r="G1289" s="243"/>
      <c r="H1289" s="247">
        <v>3.8999999999999999</v>
      </c>
      <c r="I1289" s="248"/>
      <c r="J1289" s="243"/>
      <c r="K1289" s="243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3" t="s">
        <v>189</v>
      </c>
      <c r="AU1289" s="253" t="s">
        <v>86</v>
      </c>
      <c r="AV1289" s="13" t="s">
        <v>86</v>
      </c>
      <c r="AW1289" s="13" t="s">
        <v>33</v>
      </c>
      <c r="AX1289" s="13" t="s">
        <v>78</v>
      </c>
      <c r="AY1289" s="253" t="s">
        <v>181</v>
      </c>
    </row>
    <row r="1290" s="13" customFormat="1">
      <c r="A1290" s="13"/>
      <c r="B1290" s="242"/>
      <c r="C1290" s="243"/>
      <c r="D1290" s="244" t="s">
        <v>189</v>
      </c>
      <c r="E1290" s="245" t="s">
        <v>1</v>
      </c>
      <c r="F1290" s="246" t="s">
        <v>2634</v>
      </c>
      <c r="G1290" s="243"/>
      <c r="H1290" s="247">
        <v>-1.95</v>
      </c>
      <c r="I1290" s="248"/>
      <c r="J1290" s="243"/>
      <c r="K1290" s="243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3" t="s">
        <v>189</v>
      </c>
      <c r="AU1290" s="253" t="s">
        <v>86</v>
      </c>
      <c r="AV1290" s="13" t="s">
        <v>86</v>
      </c>
      <c r="AW1290" s="13" t="s">
        <v>33</v>
      </c>
      <c r="AX1290" s="13" t="s">
        <v>78</v>
      </c>
      <c r="AY1290" s="253" t="s">
        <v>181</v>
      </c>
    </row>
    <row r="1291" s="16" customFormat="1">
      <c r="A1291" s="16"/>
      <c r="B1291" s="287"/>
      <c r="C1291" s="288"/>
      <c r="D1291" s="244" t="s">
        <v>189</v>
      </c>
      <c r="E1291" s="289" t="s">
        <v>1</v>
      </c>
      <c r="F1291" s="290" t="s">
        <v>1651</v>
      </c>
      <c r="G1291" s="288"/>
      <c r="H1291" s="291">
        <v>17.445</v>
      </c>
      <c r="I1291" s="292"/>
      <c r="J1291" s="288"/>
      <c r="K1291" s="288"/>
      <c r="L1291" s="293"/>
      <c r="M1291" s="294"/>
      <c r="N1291" s="295"/>
      <c r="O1291" s="295"/>
      <c r="P1291" s="295"/>
      <c r="Q1291" s="295"/>
      <c r="R1291" s="295"/>
      <c r="S1291" s="295"/>
      <c r="T1291" s="29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T1291" s="297" t="s">
        <v>189</v>
      </c>
      <c r="AU1291" s="297" t="s">
        <v>86</v>
      </c>
      <c r="AV1291" s="16" t="s">
        <v>197</v>
      </c>
      <c r="AW1291" s="16" t="s">
        <v>33</v>
      </c>
      <c r="AX1291" s="16" t="s">
        <v>78</v>
      </c>
      <c r="AY1291" s="297" t="s">
        <v>181</v>
      </c>
    </row>
    <row r="1292" s="14" customFormat="1">
      <c r="A1292" s="14"/>
      <c r="B1292" s="254"/>
      <c r="C1292" s="255"/>
      <c r="D1292" s="244" t="s">
        <v>189</v>
      </c>
      <c r="E1292" s="256" t="s">
        <v>1</v>
      </c>
      <c r="F1292" s="257" t="s">
        <v>1855</v>
      </c>
      <c r="G1292" s="255"/>
      <c r="H1292" s="256" t="s">
        <v>1</v>
      </c>
      <c r="I1292" s="258"/>
      <c r="J1292" s="255"/>
      <c r="K1292" s="255"/>
      <c r="L1292" s="259"/>
      <c r="M1292" s="260"/>
      <c r="N1292" s="261"/>
      <c r="O1292" s="261"/>
      <c r="P1292" s="261"/>
      <c r="Q1292" s="261"/>
      <c r="R1292" s="261"/>
      <c r="S1292" s="261"/>
      <c r="T1292" s="26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3" t="s">
        <v>189</v>
      </c>
      <c r="AU1292" s="263" t="s">
        <v>86</v>
      </c>
      <c r="AV1292" s="14" t="s">
        <v>84</v>
      </c>
      <c r="AW1292" s="14" t="s">
        <v>33</v>
      </c>
      <c r="AX1292" s="14" t="s">
        <v>78</v>
      </c>
      <c r="AY1292" s="263" t="s">
        <v>181</v>
      </c>
    </row>
    <row r="1293" s="14" customFormat="1">
      <c r="A1293" s="14"/>
      <c r="B1293" s="254"/>
      <c r="C1293" s="255"/>
      <c r="D1293" s="244" t="s">
        <v>189</v>
      </c>
      <c r="E1293" s="256" t="s">
        <v>1</v>
      </c>
      <c r="F1293" s="257" t="s">
        <v>497</v>
      </c>
      <c r="G1293" s="255"/>
      <c r="H1293" s="256" t="s">
        <v>1</v>
      </c>
      <c r="I1293" s="258"/>
      <c r="J1293" s="255"/>
      <c r="K1293" s="255"/>
      <c r="L1293" s="259"/>
      <c r="M1293" s="260"/>
      <c r="N1293" s="261"/>
      <c r="O1293" s="261"/>
      <c r="P1293" s="261"/>
      <c r="Q1293" s="261"/>
      <c r="R1293" s="261"/>
      <c r="S1293" s="261"/>
      <c r="T1293" s="26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3" t="s">
        <v>189</v>
      </c>
      <c r="AU1293" s="263" t="s">
        <v>86</v>
      </c>
      <c r="AV1293" s="14" t="s">
        <v>84</v>
      </c>
      <c r="AW1293" s="14" t="s">
        <v>33</v>
      </c>
      <c r="AX1293" s="14" t="s">
        <v>78</v>
      </c>
      <c r="AY1293" s="263" t="s">
        <v>181</v>
      </c>
    </row>
    <row r="1294" s="13" customFormat="1">
      <c r="A1294" s="13"/>
      <c r="B1294" s="242"/>
      <c r="C1294" s="243"/>
      <c r="D1294" s="244" t="s">
        <v>189</v>
      </c>
      <c r="E1294" s="245" t="s">
        <v>1</v>
      </c>
      <c r="F1294" s="246" t="s">
        <v>2130</v>
      </c>
      <c r="G1294" s="243"/>
      <c r="H1294" s="247">
        <v>78.198999999999998</v>
      </c>
      <c r="I1294" s="248"/>
      <c r="J1294" s="243"/>
      <c r="K1294" s="243"/>
      <c r="L1294" s="249"/>
      <c r="M1294" s="250"/>
      <c r="N1294" s="251"/>
      <c r="O1294" s="251"/>
      <c r="P1294" s="251"/>
      <c r="Q1294" s="251"/>
      <c r="R1294" s="251"/>
      <c r="S1294" s="251"/>
      <c r="T1294" s="25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3" t="s">
        <v>189</v>
      </c>
      <c r="AU1294" s="253" t="s">
        <v>86</v>
      </c>
      <c r="AV1294" s="13" t="s">
        <v>86</v>
      </c>
      <c r="AW1294" s="13" t="s">
        <v>33</v>
      </c>
      <c r="AX1294" s="13" t="s">
        <v>78</v>
      </c>
      <c r="AY1294" s="253" t="s">
        <v>181</v>
      </c>
    </row>
    <row r="1295" s="13" customFormat="1">
      <c r="A1295" s="13"/>
      <c r="B1295" s="242"/>
      <c r="C1295" s="243"/>
      <c r="D1295" s="244" t="s">
        <v>189</v>
      </c>
      <c r="E1295" s="245" t="s">
        <v>1</v>
      </c>
      <c r="F1295" s="246" t="s">
        <v>2635</v>
      </c>
      <c r="G1295" s="243"/>
      <c r="H1295" s="247">
        <v>-3.831</v>
      </c>
      <c r="I1295" s="248"/>
      <c r="J1295" s="243"/>
      <c r="K1295" s="243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3" t="s">
        <v>189</v>
      </c>
      <c r="AU1295" s="253" t="s">
        <v>86</v>
      </c>
      <c r="AV1295" s="13" t="s">
        <v>86</v>
      </c>
      <c r="AW1295" s="13" t="s">
        <v>33</v>
      </c>
      <c r="AX1295" s="13" t="s">
        <v>78</v>
      </c>
      <c r="AY1295" s="253" t="s">
        <v>181</v>
      </c>
    </row>
    <row r="1296" s="13" customFormat="1">
      <c r="A1296" s="13"/>
      <c r="B1296" s="242"/>
      <c r="C1296" s="243"/>
      <c r="D1296" s="244" t="s">
        <v>189</v>
      </c>
      <c r="E1296" s="245" t="s">
        <v>1</v>
      </c>
      <c r="F1296" s="246" t="s">
        <v>2132</v>
      </c>
      <c r="G1296" s="243"/>
      <c r="H1296" s="247">
        <v>74.831999999999994</v>
      </c>
      <c r="I1296" s="248"/>
      <c r="J1296" s="243"/>
      <c r="K1296" s="243"/>
      <c r="L1296" s="249"/>
      <c r="M1296" s="250"/>
      <c r="N1296" s="251"/>
      <c r="O1296" s="251"/>
      <c r="P1296" s="251"/>
      <c r="Q1296" s="251"/>
      <c r="R1296" s="251"/>
      <c r="S1296" s="251"/>
      <c r="T1296" s="25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3" t="s">
        <v>189</v>
      </c>
      <c r="AU1296" s="253" t="s">
        <v>86</v>
      </c>
      <c r="AV1296" s="13" t="s">
        <v>86</v>
      </c>
      <c r="AW1296" s="13" t="s">
        <v>33</v>
      </c>
      <c r="AX1296" s="13" t="s">
        <v>78</v>
      </c>
      <c r="AY1296" s="253" t="s">
        <v>181</v>
      </c>
    </row>
    <row r="1297" s="13" customFormat="1">
      <c r="A1297" s="13"/>
      <c r="B1297" s="242"/>
      <c r="C1297" s="243"/>
      <c r="D1297" s="244" t="s">
        <v>189</v>
      </c>
      <c r="E1297" s="245" t="s">
        <v>1</v>
      </c>
      <c r="F1297" s="246" t="s">
        <v>2636</v>
      </c>
      <c r="G1297" s="243"/>
      <c r="H1297" s="247">
        <v>-5.8390000000000004</v>
      </c>
      <c r="I1297" s="248"/>
      <c r="J1297" s="243"/>
      <c r="K1297" s="243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3" t="s">
        <v>189</v>
      </c>
      <c r="AU1297" s="253" t="s">
        <v>86</v>
      </c>
      <c r="AV1297" s="13" t="s">
        <v>86</v>
      </c>
      <c r="AW1297" s="13" t="s">
        <v>33</v>
      </c>
      <c r="AX1297" s="13" t="s">
        <v>78</v>
      </c>
      <c r="AY1297" s="253" t="s">
        <v>181</v>
      </c>
    </row>
    <row r="1298" s="13" customFormat="1">
      <c r="A1298" s="13"/>
      <c r="B1298" s="242"/>
      <c r="C1298" s="243"/>
      <c r="D1298" s="244" t="s">
        <v>189</v>
      </c>
      <c r="E1298" s="245" t="s">
        <v>1</v>
      </c>
      <c r="F1298" s="246" t="s">
        <v>2134</v>
      </c>
      <c r="G1298" s="243"/>
      <c r="H1298" s="247">
        <v>-6.5359999999999996</v>
      </c>
      <c r="I1298" s="248"/>
      <c r="J1298" s="243"/>
      <c r="K1298" s="243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3" t="s">
        <v>189</v>
      </c>
      <c r="AU1298" s="253" t="s">
        <v>86</v>
      </c>
      <c r="AV1298" s="13" t="s">
        <v>86</v>
      </c>
      <c r="AW1298" s="13" t="s">
        <v>33</v>
      </c>
      <c r="AX1298" s="13" t="s">
        <v>78</v>
      </c>
      <c r="AY1298" s="253" t="s">
        <v>181</v>
      </c>
    </row>
    <row r="1299" s="13" customFormat="1">
      <c r="A1299" s="13"/>
      <c r="B1299" s="242"/>
      <c r="C1299" s="243"/>
      <c r="D1299" s="244" t="s">
        <v>189</v>
      </c>
      <c r="E1299" s="245" t="s">
        <v>1</v>
      </c>
      <c r="F1299" s="246" t="s">
        <v>2135</v>
      </c>
      <c r="G1299" s="243"/>
      <c r="H1299" s="247">
        <v>-6.1310000000000002</v>
      </c>
      <c r="I1299" s="248"/>
      <c r="J1299" s="243"/>
      <c r="K1299" s="243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3" t="s">
        <v>189</v>
      </c>
      <c r="AU1299" s="253" t="s">
        <v>86</v>
      </c>
      <c r="AV1299" s="13" t="s">
        <v>86</v>
      </c>
      <c r="AW1299" s="13" t="s">
        <v>33</v>
      </c>
      <c r="AX1299" s="13" t="s">
        <v>78</v>
      </c>
      <c r="AY1299" s="253" t="s">
        <v>181</v>
      </c>
    </row>
    <row r="1300" s="13" customFormat="1">
      <c r="A1300" s="13"/>
      <c r="B1300" s="242"/>
      <c r="C1300" s="243"/>
      <c r="D1300" s="244" t="s">
        <v>189</v>
      </c>
      <c r="E1300" s="245" t="s">
        <v>1</v>
      </c>
      <c r="F1300" s="246" t="s">
        <v>2637</v>
      </c>
      <c r="G1300" s="243"/>
      <c r="H1300" s="247">
        <v>17.064</v>
      </c>
      <c r="I1300" s="248"/>
      <c r="J1300" s="243"/>
      <c r="K1300" s="243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3" t="s">
        <v>189</v>
      </c>
      <c r="AU1300" s="253" t="s">
        <v>86</v>
      </c>
      <c r="AV1300" s="13" t="s">
        <v>86</v>
      </c>
      <c r="AW1300" s="13" t="s">
        <v>33</v>
      </c>
      <c r="AX1300" s="13" t="s">
        <v>78</v>
      </c>
      <c r="AY1300" s="253" t="s">
        <v>181</v>
      </c>
    </row>
    <row r="1301" s="13" customFormat="1">
      <c r="A1301" s="13"/>
      <c r="B1301" s="242"/>
      <c r="C1301" s="243"/>
      <c r="D1301" s="244" t="s">
        <v>189</v>
      </c>
      <c r="E1301" s="245" t="s">
        <v>1</v>
      </c>
      <c r="F1301" s="246" t="s">
        <v>2137</v>
      </c>
      <c r="G1301" s="243"/>
      <c r="H1301" s="247">
        <v>-15.129</v>
      </c>
      <c r="I1301" s="248"/>
      <c r="J1301" s="243"/>
      <c r="K1301" s="243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3" t="s">
        <v>189</v>
      </c>
      <c r="AU1301" s="253" t="s">
        <v>86</v>
      </c>
      <c r="AV1301" s="13" t="s">
        <v>86</v>
      </c>
      <c r="AW1301" s="13" t="s">
        <v>33</v>
      </c>
      <c r="AX1301" s="13" t="s">
        <v>78</v>
      </c>
      <c r="AY1301" s="253" t="s">
        <v>181</v>
      </c>
    </row>
    <row r="1302" s="13" customFormat="1">
      <c r="A1302" s="13"/>
      <c r="B1302" s="242"/>
      <c r="C1302" s="243"/>
      <c r="D1302" s="244" t="s">
        <v>189</v>
      </c>
      <c r="E1302" s="245" t="s">
        <v>1</v>
      </c>
      <c r="F1302" s="246" t="s">
        <v>2138</v>
      </c>
      <c r="G1302" s="243"/>
      <c r="H1302" s="247">
        <v>22.738</v>
      </c>
      <c r="I1302" s="248"/>
      <c r="J1302" s="243"/>
      <c r="K1302" s="243"/>
      <c r="L1302" s="249"/>
      <c r="M1302" s="250"/>
      <c r="N1302" s="251"/>
      <c r="O1302" s="251"/>
      <c r="P1302" s="251"/>
      <c r="Q1302" s="251"/>
      <c r="R1302" s="251"/>
      <c r="S1302" s="251"/>
      <c r="T1302" s="252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3" t="s">
        <v>189</v>
      </c>
      <c r="AU1302" s="253" t="s">
        <v>86</v>
      </c>
      <c r="AV1302" s="13" t="s">
        <v>86</v>
      </c>
      <c r="AW1302" s="13" t="s">
        <v>33</v>
      </c>
      <c r="AX1302" s="13" t="s">
        <v>78</v>
      </c>
      <c r="AY1302" s="253" t="s">
        <v>181</v>
      </c>
    </row>
    <row r="1303" s="13" customFormat="1">
      <c r="A1303" s="13"/>
      <c r="B1303" s="242"/>
      <c r="C1303" s="243"/>
      <c r="D1303" s="244" t="s">
        <v>189</v>
      </c>
      <c r="E1303" s="245" t="s">
        <v>1</v>
      </c>
      <c r="F1303" s="246" t="s">
        <v>2140</v>
      </c>
      <c r="G1303" s="243"/>
      <c r="H1303" s="247">
        <v>42.162999999999997</v>
      </c>
      <c r="I1303" s="248"/>
      <c r="J1303" s="243"/>
      <c r="K1303" s="243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3" t="s">
        <v>189</v>
      </c>
      <c r="AU1303" s="253" t="s">
        <v>86</v>
      </c>
      <c r="AV1303" s="13" t="s">
        <v>86</v>
      </c>
      <c r="AW1303" s="13" t="s">
        <v>33</v>
      </c>
      <c r="AX1303" s="13" t="s">
        <v>78</v>
      </c>
      <c r="AY1303" s="253" t="s">
        <v>181</v>
      </c>
    </row>
    <row r="1304" s="13" customFormat="1">
      <c r="A1304" s="13"/>
      <c r="B1304" s="242"/>
      <c r="C1304" s="243"/>
      <c r="D1304" s="244" t="s">
        <v>189</v>
      </c>
      <c r="E1304" s="245" t="s">
        <v>1</v>
      </c>
      <c r="F1304" s="246" t="s">
        <v>2638</v>
      </c>
      <c r="G1304" s="243"/>
      <c r="H1304" s="247">
        <v>-0.63</v>
      </c>
      <c r="I1304" s="248"/>
      <c r="J1304" s="243"/>
      <c r="K1304" s="243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3" t="s">
        <v>189</v>
      </c>
      <c r="AU1304" s="253" t="s">
        <v>86</v>
      </c>
      <c r="AV1304" s="13" t="s">
        <v>86</v>
      </c>
      <c r="AW1304" s="13" t="s">
        <v>33</v>
      </c>
      <c r="AX1304" s="13" t="s">
        <v>78</v>
      </c>
      <c r="AY1304" s="253" t="s">
        <v>181</v>
      </c>
    </row>
    <row r="1305" s="13" customFormat="1">
      <c r="A1305" s="13"/>
      <c r="B1305" s="242"/>
      <c r="C1305" s="243"/>
      <c r="D1305" s="244" t="s">
        <v>189</v>
      </c>
      <c r="E1305" s="245" t="s">
        <v>1</v>
      </c>
      <c r="F1305" s="246" t="s">
        <v>2142</v>
      </c>
      <c r="G1305" s="243"/>
      <c r="H1305" s="247">
        <v>42.162999999999997</v>
      </c>
      <c r="I1305" s="248"/>
      <c r="J1305" s="243"/>
      <c r="K1305" s="243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3" t="s">
        <v>189</v>
      </c>
      <c r="AU1305" s="253" t="s">
        <v>86</v>
      </c>
      <c r="AV1305" s="13" t="s">
        <v>86</v>
      </c>
      <c r="AW1305" s="13" t="s">
        <v>33</v>
      </c>
      <c r="AX1305" s="13" t="s">
        <v>78</v>
      </c>
      <c r="AY1305" s="253" t="s">
        <v>181</v>
      </c>
    </row>
    <row r="1306" s="13" customFormat="1">
      <c r="A1306" s="13"/>
      <c r="B1306" s="242"/>
      <c r="C1306" s="243"/>
      <c r="D1306" s="244" t="s">
        <v>189</v>
      </c>
      <c r="E1306" s="245" t="s">
        <v>1</v>
      </c>
      <c r="F1306" s="246" t="s">
        <v>2639</v>
      </c>
      <c r="G1306" s="243"/>
      <c r="H1306" s="247">
        <v>-0.63</v>
      </c>
      <c r="I1306" s="248"/>
      <c r="J1306" s="243"/>
      <c r="K1306" s="243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3" t="s">
        <v>189</v>
      </c>
      <c r="AU1306" s="253" t="s">
        <v>86</v>
      </c>
      <c r="AV1306" s="13" t="s">
        <v>86</v>
      </c>
      <c r="AW1306" s="13" t="s">
        <v>33</v>
      </c>
      <c r="AX1306" s="13" t="s">
        <v>78</v>
      </c>
      <c r="AY1306" s="253" t="s">
        <v>181</v>
      </c>
    </row>
    <row r="1307" s="13" customFormat="1">
      <c r="A1307" s="13"/>
      <c r="B1307" s="242"/>
      <c r="C1307" s="243"/>
      <c r="D1307" s="244" t="s">
        <v>189</v>
      </c>
      <c r="E1307" s="245" t="s">
        <v>1</v>
      </c>
      <c r="F1307" s="246" t="s">
        <v>2144</v>
      </c>
      <c r="G1307" s="243"/>
      <c r="H1307" s="247">
        <v>42.084000000000003</v>
      </c>
      <c r="I1307" s="248"/>
      <c r="J1307" s="243"/>
      <c r="K1307" s="243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3" t="s">
        <v>189</v>
      </c>
      <c r="AU1307" s="253" t="s">
        <v>86</v>
      </c>
      <c r="AV1307" s="13" t="s">
        <v>86</v>
      </c>
      <c r="AW1307" s="13" t="s">
        <v>33</v>
      </c>
      <c r="AX1307" s="13" t="s">
        <v>78</v>
      </c>
      <c r="AY1307" s="253" t="s">
        <v>181</v>
      </c>
    </row>
    <row r="1308" s="13" customFormat="1">
      <c r="A1308" s="13"/>
      <c r="B1308" s="242"/>
      <c r="C1308" s="243"/>
      <c r="D1308" s="244" t="s">
        <v>189</v>
      </c>
      <c r="E1308" s="245" t="s">
        <v>1</v>
      </c>
      <c r="F1308" s="246" t="s">
        <v>2638</v>
      </c>
      <c r="G1308" s="243"/>
      <c r="H1308" s="247">
        <v>-0.63</v>
      </c>
      <c r="I1308" s="248"/>
      <c r="J1308" s="243"/>
      <c r="K1308" s="243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3" t="s">
        <v>189</v>
      </c>
      <c r="AU1308" s="253" t="s">
        <v>86</v>
      </c>
      <c r="AV1308" s="13" t="s">
        <v>86</v>
      </c>
      <c r="AW1308" s="13" t="s">
        <v>33</v>
      </c>
      <c r="AX1308" s="13" t="s">
        <v>78</v>
      </c>
      <c r="AY1308" s="253" t="s">
        <v>181</v>
      </c>
    </row>
    <row r="1309" s="13" customFormat="1">
      <c r="A1309" s="13"/>
      <c r="B1309" s="242"/>
      <c r="C1309" s="243"/>
      <c r="D1309" s="244" t="s">
        <v>189</v>
      </c>
      <c r="E1309" s="245" t="s">
        <v>1</v>
      </c>
      <c r="F1309" s="246" t="s">
        <v>2640</v>
      </c>
      <c r="G1309" s="243"/>
      <c r="H1309" s="247">
        <v>13.236000000000001</v>
      </c>
      <c r="I1309" s="248"/>
      <c r="J1309" s="243"/>
      <c r="K1309" s="243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3" t="s">
        <v>189</v>
      </c>
      <c r="AU1309" s="253" t="s">
        <v>86</v>
      </c>
      <c r="AV1309" s="13" t="s">
        <v>86</v>
      </c>
      <c r="AW1309" s="13" t="s">
        <v>33</v>
      </c>
      <c r="AX1309" s="13" t="s">
        <v>78</v>
      </c>
      <c r="AY1309" s="253" t="s">
        <v>181</v>
      </c>
    </row>
    <row r="1310" s="13" customFormat="1">
      <c r="A1310" s="13"/>
      <c r="B1310" s="242"/>
      <c r="C1310" s="243"/>
      <c r="D1310" s="244" t="s">
        <v>189</v>
      </c>
      <c r="E1310" s="245" t="s">
        <v>1</v>
      </c>
      <c r="F1310" s="246" t="s">
        <v>2146</v>
      </c>
      <c r="G1310" s="243"/>
      <c r="H1310" s="247">
        <v>-3.024</v>
      </c>
      <c r="I1310" s="248"/>
      <c r="J1310" s="243"/>
      <c r="K1310" s="243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3" t="s">
        <v>189</v>
      </c>
      <c r="AU1310" s="253" t="s">
        <v>86</v>
      </c>
      <c r="AV1310" s="13" t="s">
        <v>86</v>
      </c>
      <c r="AW1310" s="13" t="s">
        <v>33</v>
      </c>
      <c r="AX1310" s="13" t="s">
        <v>78</v>
      </c>
      <c r="AY1310" s="253" t="s">
        <v>181</v>
      </c>
    </row>
    <row r="1311" s="16" customFormat="1">
      <c r="A1311" s="16"/>
      <c r="B1311" s="287"/>
      <c r="C1311" s="288"/>
      <c r="D1311" s="244" t="s">
        <v>189</v>
      </c>
      <c r="E1311" s="289" t="s">
        <v>1</v>
      </c>
      <c r="F1311" s="290" t="s">
        <v>1651</v>
      </c>
      <c r="G1311" s="288"/>
      <c r="H1311" s="291">
        <v>290.09899999999999</v>
      </c>
      <c r="I1311" s="292"/>
      <c r="J1311" s="288"/>
      <c r="K1311" s="288"/>
      <c r="L1311" s="293"/>
      <c r="M1311" s="294"/>
      <c r="N1311" s="295"/>
      <c r="O1311" s="295"/>
      <c r="P1311" s="295"/>
      <c r="Q1311" s="295"/>
      <c r="R1311" s="295"/>
      <c r="S1311" s="295"/>
      <c r="T1311" s="29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T1311" s="297" t="s">
        <v>189</v>
      </c>
      <c r="AU1311" s="297" t="s">
        <v>86</v>
      </c>
      <c r="AV1311" s="16" t="s">
        <v>197</v>
      </c>
      <c r="AW1311" s="16" t="s">
        <v>33</v>
      </c>
      <c r="AX1311" s="16" t="s">
        <v>78</v>
      </c>
      <c r="AY1311" s="297" t="s">
        <v>181</v>
      </c>
    </row>
    <row r="1312" s="15" customFormat="1">
      <c r="A1312" s="15"/>
      <c r="B1312" s="264"/>
      <c r="C1312" s="265"/>
      <c r="D1312" s="244" t="s">
        <v>189</v>
      </c>
      <c r="E1312" s="266" t="s">
        <v>1</v>
      </c>
      <c r="F1312" s="267" t="s">
        <v>206</v>
      </c>
      <c r="G1312" s="265"/>
      <c r="H1312" s="268">
        <v>417.57400000000001</v>
      </c>
      <c r="I1312" s="269"/>
      <c r="J1312" s="265"/>
      <c r="K1312" s="265"/>
      <c r="L1312" s="270"/>
      <c r="M1312" s="271"/>
      <c r="N1312" s="272"/>
      <c r="O1312" s="272"/>
      <c r="P1312" s="272"/>
      <c r="Q1312" s="272"/>
      <c r="R1312" s="272"/>
      <c r="S1312" s="272"/>
      <c r="T1312" s="273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74" t="s">
        <v>189</v>
      </c>
      <c r="AU1312" s="274" t="s">
        <v>86</v>
      </c>
      <c r="AV1312" s="15" t="s">
        <v>187</v>
      </c>
      <c r="AW1312" s="15" t="s">
        <v>33</v>
      </c>
      <c r="AX1312" s="15" t="s">
        <v>84</v>
      </c>
      <c r="AY1312" s="274" t="s">
        <v>181</v>
      </c>
    </row>
    <row r="1313" s="2" customFormat="1" ht="16.5" customHeight="1">
      <c r="A1313" s="39"/>
      <c r="B1313" s="40"/>
      <c r="C1313" s="228" t="s">
        <v>1573</v>
      </c>
      <c r="D1313" s="228" t="s">
        <v>183</v>
      </c>
      <c r="E1313" s="229" t="s">
        <v>1863</v>
      </c>
      <c r="F1313" s="230" t="s">
        <v>1864</v>
      </c>
      <c r="G1313" s="231" t="s">
        <v>186</v>
      </c>
      <c r="H1313" s="232">
        <v>11.089</v>
      </c>
      <c r="I1313" s="233"/>
      <c r="J1313" s="234">
        <f>ROUND(I1313*H1313,2)</f>
        <v>0</v>
      </c>
      <c r="K1313" s="235"/>
      <c r="L1313" s="45"/>
      <c r="M1313" s="236" t="s">
        <v>1</v>
      </c>
      <c r="N1313" s="237" t="s">
        <v>43</v>
      </c>
      <c r="O1313" s="92"/>
      <c r="P1313" s="238">
        <f>O1313*H1313</f>
        <v>0</v>
      </c>
      <c r="Q1313" s="238">
        <v>0.0038</v>
      </c>
      <c r="R1313" s="238">
        <f>Q1313*H1313</f>
        <v>0.042138200000000001</v>
      </c>
      <c r="S1313" s="238">
        <v>0</v>
      </c>
      <c r="T1313" s="239">
        <f>S1313*H1313</f>
        <v>0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40" t="s">
        <v>278</v>
      </c>
      <c r="AT1313" s="240" t="s">
        <v>183</v>
      </c>
      <c r="AU1313" s="240" t="s">
        <v>86</v>
      </c>
      <c r="AY1313" s="18" t="s">
        <v>181</v>
      </c>
      <c r="BE1313" s="241">
        <f>IF(N1313="základní",J1313,0)</f>
        <v>0</v>
      </c>
      <c r="BF1313" s="241">
        <f>IF(N1313="snížená",J1313,0)</f>
        <v>0</v>
      </c>
      <c r="BG1313" s="241">
        <f>IF(N1313="zákl. přenesená",J1313,0)</f>
        <v>0</v>
      </c>
      <c r="BH1313" s="241">
        <f>IF(N1313="sníž. přenesená",J1313,0)</f>
        <v>0</v>
      </c>
      <c r="BI1313" s="241">
        <f>IF(N1313="nulová",J1313,0)</f>
        <v>0</v>
      </c>
      <c r="BJ1313" s="18" t="s">
        <v>84</v>
      </c>
      <c r="BK1313" s="241">
        <f>ROUND(I1313*H1313,2)</f>
        <v>0</v>
      </c>
      <c r="BL1313" s="18" t="s">
        <v>278</v>
      </c>
      <c r="BM1313" s="240" t="s">
        <v>2641</v>
      </c>
    </row>
    <row r="1314" s="14" customFormat="1">
      <c r="A1314" s="14"/>
      <c r="B1314" s="254"/>
      <c r="C1314" s="255"/>
      <c r="D1314" s="244" t="s">
        <v>189</v>
      </c>
      <c r="E1314" s="256" t="s">
        <v>1</v>
      </c>
      <c r="F1314" s="257" t="s">
        <v>1866</v>
      </c>
      <c r="G1314" s="255"/>
      <c r="H1314" s="256" t="s">
        <v>1</v>
      </c>
      <c r="I1314" s="258"/>
      <c r="J1314" s="255"/>
      <c r="K1314" s="255"/>
      <c r="L1314" s="259"/>
      <c r="M1314" s="260"/>
      <c r="N1314" s="261"/>
      <c r="O1314" s="261"/>
      <c r="P1314" s="261"/>
      <c r="Q1314" s="261"/>
      <c r="R1314" s="261"/>
      <c r="S1314" s="261"/>
      <c r="T1314" s="26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3" t="s">
        <v>189</v>
      </c>
      <c r="AU1314" s="263" t="s">
        <v>86</v>
      </c>
      <c r="AV1314" s="14" t="s">
        <v>84</v>
      </c>
      <c r="AW1314" s="14" t="s">
        <v>33</v>
      </c>
      <c r="AX1314" s="14" t="s">
        <v>78</v>
      </c>
      <c r="AY1314" s="263" t="s">
        <v>181</v>
      </c>
    </row>
    <row r="1315" s="14" customFormat="1">
      <c r="A1315" s="14"/>
      <c r="B1315" s="254"/>
      <c r="C1315" s="255"/>
      <c r="D1315" s="244" t="s">
        <v>189</v>
      </c>
      <c r="E1315" s="256" t="s">
        <v>1</v>
      </c>
      <c r="F1315" s="257" t="s">
        <v>2642</v>
      </c>
      <c r="G1315" s="255"/>
      <c r="H1315" s="256" t="s">
        <v>1</v>
      </c>
      <c r="I1315" s="258"/>
      <c r="J1315" s="255"/>
      <c r="K1315" s="255"/>
      <c r="L1315" s="259"/>
      <c r="M1315" s="260"/>
      <c r="N1315" s="261"/>
      <c r="O1315" s="261"/>
      <c r="P1315" s="261"/>
      <c r="Q1315" s="261"/>
      <c r="R1315" s="261"/>
      <c r="S1315" s="261"/>
      <c r="T1315" s="26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63" t="s">
        <v>189</v>
      </c>
      <c r="AU1315" s="263" t="s">
        <v>86</v>
      </c>
      <c r="AV1315" s="14" t="s">
        <v>84</v>
      </c>
      <c r="AW1315" s="14" t="s">
        <v>33</v>
      </c>
      <c r="AX1315" s="14" t="s">
        <v>78</v>
      </c>
      <c r="AY1315" s="263" t="s">
        <v>181</v>
      </c>
    </row>
    <row r="1316" s="13" customFormat="1">
      <c r="A1316" s="13"/>
      <c r="B1316" s="242"/>
      <c r="C1316" s="243"/>
      <c r="D1316" s="244" t="s">
        <v>189</v>
      </c>
      <c r="E1316" s="245" t="s">
        <v>1</v>
      </c>
      <c r="F1316" s="246" t="s">
        <v>2643</v>
      </c>
      <c r="G1316" s="243"/>
      <c r="H1316" s="247">
        <v>8.5500000000000007</v>
      </c>
      <c r="I1316" s="248"/>
      <c r="J1316" s="243"/>
      <c r="K1316" s="243"/>
      <c r="L1316" s="249"/>
      <c r="M1316" s="250"/>
      <c r="N1316" s="251"/>
      <c r="O1316" s="251"/>
      <c r="P1316" s="251"/>
      <c r="Q1316" s="251"/>
      <c r="R1316" s="251"/>
      <c r="S1316" s="251"/>
      <c r="T1316" s="25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3" t="s">
        <v>189</v>
      </c>
      <c r="AU1316" s="253" t="s">
        <v>86</v>
      </c>
      <c r="AV1316" s="13" t="s">
        <v>86</v>
      </c>
      <c r="AW1316" s="13" t="s">
        <v>33</v>
      </c>
      <c r="AX1316" s="13" t="s">
        <v>78</v>
      </c>
      <c r="AY1316" s="253" t="s">
        <v>181</v>
      </c>
    </row>
    <row r="1317" s="13" customFormat="1">
      <c r="A1317" s="13"/>
      <c r="B1317" s="242"/>
      <c r="C1317" s="243"/>
      <c r="D1317" s="244" t="s">
        <v>189</v>
      </c>
      <c r="E1317" s="245" t="s">
        <v>1</v>
      </c>
      <c r="F1317" s="246" t="s">
        <v>2644</v>
      </c>
      <c r="G1317" s="243"/>
      <c r="H1317" s="247">
        <v>2.5390000000000001</v>
      </c>
      <c r="I1317" s="248"/>
      <c r="J1317" s="243"/>
      <c r="K1317" s="243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3" t="s">
        <v>189</v>
      </c>
      <c r="AU1317" s="253" t="s">
        <v>86</v>
      </c>
      <c r="AV1317" s="13" t="s">
        <v>86</v>
      </c>
      <c r="AW1317" s="13" t="s">
        <v>33</v>
      </c>
      <c r="AX1317" s="13" t="s">
        <v>78</v>
      </c>
      <c r="AY1317" s="253" t="s">
        <v>181</v>
      </c>
    </row>
    <row r="1318" s="15" customFormat="1">
      <c r="A1318" s="15"/>
      <c r="B1318" s="264"/>
      <c r="C1318" s="265"/>
      <c r="D1318" s="244" t="s">
        <v>189</v>
      </c>
      <c r="E1318" s="266" t="s">
        <v>1</v>
      </c>
      <c r="F1318" s="267" t="s">
        <v>206</v>
      </c>
      <c r="G1318" s="265"/>
      <c r="H1318" s="268">
        <v>11.089</v>
      </c>
      <c r="I1318" s="269"/>
      <c r="J1318" s="265"/>
      <c r="K1318" s="265"/>
      <c r="L1318" s="270"/>
      <c r="M1318" s="271"/>
      <c r="N1318" s="272"/>
      <c r="O1318" s="272"/>
      <c r="P1318" s="272"/>
      <c r="Q1318" s="272"/>
      <c r="R1318" s="272"/>
      <c r="S1318" s="272"/>
      <c r="T1318" s="273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74" t="s">
        <v>189</v>
      </c>
      <c r="AU1318" s="274" t="s">
        <v>86</v>
      </c>
      <c r="AV1318" s="15" t="s">
        <v>187</v>
      </c>
      <c r="AW1318" s="15" t="s">
        <v>33</v>
      </c>
      <c r="AX1318" s="15" t="s">
        <v>84</v>
      </c>
      <c r="AY1318" s="274" t="s">
        <v>181</v>
      </c>
    </row>
    <row r="1319" s="12" customFormat="1" ht="22.8" customHeight="1">
      <c r="A1319" s="12"/>
      <c r="B1319" s="212"/>
      <c r="C1319" s="213"/>
      <c r="D1319" s="214" t="s">
        <v>77</v>
      </c>
      <c r="E1319" s="226" t="s">
        <v>1871</v>
      </c>
      <c r="F1319" s="226" t="s">
        <v>1872</v>
      </c>
      <c r="G1319" s="213"/>
      <c r="H1319" s="213"/>
      <c r="I1319" s="216"/>
      <c r="J1319" s="227">
        <f>BK1319</f>
        <v>0</v>
      </c>
      <c r="K1319" s="213"/>
      <c r="L1319" s="218"/>
      <c r="M1319" s="219"/>
      <c r="N1319" s="220"/>
      <c r="O1319" s="220"/>
      <c r="P1319" s="221">
        <f>SUM(P1320:P1349)</f>
        <v>0</v>
      </c>
      <c r="Q1319" s="220"/>
      <c r="R1319" s="221">
        <f>SUM(R1320:R1349)</f>
        <v>0.051574999999999996</v>
      </c>
      <c r="S1319" s="220"/>
      <c r="T1319" s="222">
        <f>SUM(T1320:T1349)</f>
        <v>0</v>
      </c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R1319" s="223" t="s">
        <v>86</v>
      </c>
      <c r="AT1319" s="224" t="s">
        <v>77</v>
      </c>
      <c r="AU1319" s="224" t="s">
        <v>84</v>
      </c>
      <c r="AY1319" s="223" t="s">
        <v>181</v>
      </c>
      <c r="BK1319" s="225">
        <f>SUM(BK1320:BK1349)</f>
        <v>0</v>
      </c>
    </row>
    <row r="1320" s="2" customFormat="1" ht="24.15" customHeight="1">
      <c r="A1320" s="39"/>
      <c r="B1320" s="40"/>
      <c r="C1320" s="228" t="s">
        <v>1578</v>
      </c>
      <c r="D1320" s="228" t="s">
        <v>183</v>
      </c>
      <c r="E1320" s="229" t="s">
        <v>1874</v>
      </c>
      <c r="F1320" s="230" t="s">
        <v>1875</v>
      </c>
      <c r="G1320" s="231" t="s">
        <v>359</v>
      </c>
      <c r="H1320" s="232">
        <v>4</v>
      </c>
      <c r="I1320" s="233"/>
      <c r="J1320" s="234">
        <f>ROUND(I1320*H1320,2)</f>
        <v>0</v>
      </c>
      <c r="K1320" s="235"/>
      <c r="L1320" s="45"/>
      <c r="M1320" s="236" t="s">
        <v>1</v>
      </c>
      <c r="N1320" s="237" t="s">
        <v>43</v>
      </c>
      <c r="O1320" s="92"/>
      <c r="P1320" s="238">
        <f>O1320*H1320</f>
        <v>0</v>
      </c>
      <c r="Q1320" s="238">
        <v>0</v>
      </c>
      <c r="R1320" s="238">
        <f>Q1320*H1320</f>
        <v>0</v>
      </c>
      <c r="S1320" s="238">
        <v>0</v>
      </c>
      <c r="T1320" s="239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40" t="s">
        <v>278</v>
      </c>
      <c r="AT1320" s="240" t="s">
        <v>183</v>
      </c>
      <c r="AU1320" s="240" t="s">
        <v>86</v>
      </c>
      <c r="AY1320" s="18" t="s">
        <v>181</v>
      </c>
      <c r="BE1320" s="241">
        <f>IF(N1320="základní",J1320,0)</f>
        <v>0</v>
      </c>
      <c r="BF1320" s="241">
        <f>IF(N1320="snížená",J1320,0)</f>
        <v>0</v>
      </c>
      <c r="BG1320" s="241">
        <f>IF(N1320="zákl. přenesená",J1320,0)</f>
        <v>0</v>
      </c>
      <c r="BH1320" s="241">
        <f>IF(N1320="sníž. přenesená",J1320,0)</f>
        <v>0</v>
      </c>
      <c r="BI1320" s="241">
        <f>IF(N1320="nulová",J1320,0)</f>
        <v>0</v>
      </c>
      <c r="BJ1320" s="18" t="s">
        <v>84</v>
      </c>
      <c r="BK1320" s="241">
        <f>ROUND(I1320*H1320,2)</f>
        <v>0</v>
      </c>
      <c r="BL1320" s="18" t="s">
        <v>278</v>
      </c>
      <c r="BM1320" s="240" t="s">
        <v>2645</v>
      </c>
    </row>
    <row r="1321" s="13" customFormat="1">
      <c r="A1321" s="13"/>
      <c r="B1321" s="242"/>
      <c r="C1321" s="243"/>
      <c r="D1321" s="244" t="s">
        <v>189</v>
      </c>
      <c r="E1321" s="245" t="s">
        <v>1</v>
      </c>
      <c r="F1321" s="246" t="s">
        <v>1877</v>
      </c>
      <c r="G1321" s="243"/>
      <c r="H1321" s="247">
        <v>1</v>
      </c>
      <c r="I1321" s="248"/>
      <c r="J1321" s="243"/>
      <c r="K1321" s="243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3" t="s">
        <v>189</v>
      </c>
      <c r="AU1321" s="253" t="s">
        <v>86</v>
      </c>
      <c r="AV1321" s="13" t="s">
        <v>86</v>
      </c>
      <c r="AW1321" s="13" t="s">
        <v>33</v>
      </c>
      <c r="AX1321" s="13" t="s">
        <v>78</v>
      </c>
      <c r="AY1321" s="253" t="s">
        <v>181</v>
      </c>
    </row>
    <row r="1322" s="13" customFormat="1">
      <c r="A1322" s="13"/>
      <c r="B1322" s="242"/>
      <c r="C1322" s="243"/>
      <c r="D1322" s="244" t="s">
        <v>189</v>
      </c>
      <c r="E1322" s="245" t="s">
        <v>1</v>
      </c>
      <c r="F1322" s="246" t="s">
        <v>2646</v>
      </c>
      <c r="G1322" s="243"/>
      <c r="H1322" s="247">
        <v>1</v>
      </c>
      <c r="I1322" s="248"/>
      <c r="J1322" s="243"/>
      <c r="K1322" s="243"/>
      <c r="L1322" s="249"/>
      <c r="M1322" s="250"/>
      <c r="N1322" s="251"/>
      <c r="O1322" s="251"/>
      <c r="P1322" s="251"/>
      <c r="Q1322" s="251"/>
      <c r="R1322" s="251"/>
      <c r="S1322" s="251"/>
      <c r="T1322" s="25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3" t="s">
        <v>189</v>
      </c>
      <c r="AU1322" s="253" t="s">
        <v>86</v>
      </c>
      <c r="AV1322" s="13" t="s">
        <v>86</v>
      </c>
      <c r="AW1322" s="13" t="s">
        <v>33</v>
      </c>
      <c r="AX1322" s="13" t="s">
        <v>78</v>
      </c>
      <c r="AY1322" s="253" t="s">
        <v>181</v>
      </c>
    </row>
    <row r="1323" s="13" customFormat="1">
      <c r="A1323" s="13"/>
      <c r="B1323" s="242"/>
      <c r="C1323" s="243"/>
      <c r="D1323" s="244" t="s">
        <v>189</v>
      </c>
      <c r="E1323" s="245" t="s">
        <v>1</v>
      </c>
      <c r="F1323" s="246" t="s">
        <v>2647</v>
      </c>
      <c r="G1323" s="243"/>
      <c r="H1323" s="247">
        <v>2</v>
      </c>
      <c r="I1323" s="248"/>
      <c r="J1323" s="243"/>
      <c r="K1323" s="243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3" t="s">
        <v>189</v>
      </c>
      <c r="AU1323" s="253" t="s">
        <v>86</v>
      </c>
      <c r="AV1323" s="13" t="s">
        <v>86</v>
      </c>
      <c r="AW1323" s="13" t="s">
        <v>33</v>
      </c>
      <c r="AX1323" s="13" t="s">
        <v>78</v>
      </c>
      <c r="AY1323" s="253" t="s">
        <v>181</v>
      </c>
    </row>
    <row r="1324" s="15" customFormat="1">
      <c r="A1324" s="15"/>
      <c r="B1324" s="264"/>
      <c r="C1324" s="265"/>
      <c r="D1324" s="244" t="s">
        <v>189</v>
      </c>
      <c r="E1324" s="266" t="s">
        <v>1</v>
      </c>
      <c r="F1324" s="267" t="s">
        <v>206</v>
      </c>
      <c r="G1324" s="265"/>
      <c r="H1324" s="268">
        <v>4</v>
      </c>
      <c r="I1324" s="269"/>
      <c r="J1324" s="265"/>
      <c r="K1324" s="265"/>
      <c r="L1324" s="270"/>
      <c r="M1324" s="271"/>
      <c r="N1324" s="272"/>
      <c r="O1324" s="272"/>
      <c r="P1324" s="272"/>
      <c r="Q1324" s="272"/>
      <c r="R1324" s="272"/>
      <c r="S1324" s="272"/>
      <c r="T1324" s="273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74" t="s">
        <v>189</v>
      </c>
      <c r="AU1324" s="274" t="s">
        <v>86</v>
      </c>
      <c r="AV1324" s="15" t="s">
        <v>187</v>
      </c>
      <c r="AW1324" s="15" t="s">
        <v>33</v>
      </c>
      <c r="AX1324" s="15" t="s">
        <v>84</v>
      </c>
      <c r="AY1324" s="274" t="s">
        <v>181</v>
      </c>
    </row>
    <row r="1325" s="2" customFormat="1" ht="16.5" customHeight="1">
      <c r="A1325" s="39"/>
      <c r="B1325" s="40"/>
      <c r="C1325" s="275" t="s">
        <v>1583</v>
      </c>
      <c r="D1325" s="275" t="s">
        <v>363</v>
      </c>
      <c r="E1325" s="276" t="s">
        <v>1880</v>
      </c>
      <c r="F1325" s="277" t="s">
        <v>1881</v>
      </c>
      <c r="G1325" s="278" t="s">
        <v>186</v>
      </c>
      <c r="H1325" s="279">
        <v>4.875</v>
      </c>
      <c r="I1325" s="280"/>
      <c r="J1325" s="281">
        <f>ROUND(I1325*H1325,2)</f>
        <v>0</v>
      </c>
      <c r="K1325" s="282"/>
      <c r="L1325" s="283"/>
      <c r="M1325" s="284" t="s">
        <v>1</v>
      </c>
      <c r="N1325" s="285" t="s">
        <v>43</v>
      </c>
      <c r="O1325" s="92"/>
      <c r="P1325" s="238">
        <f>O1325*H1325</f>
        <v>0</v>
      </c>
      <c r="Q1325" s="238">
        <v>0.001</v>
      </c>
      <c r="R1325" s="238">
        <f>Q1325*H1325</f>
        <v>0.004875</v>
      </c>
      <c r="S1325" s="238">
        <v>0</v>
      </c>
      <c r="T1325" s="239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40" t="s">
        <v>369</v>
      </c>
      <c r="AT1325" s="240" t="s">
        <v>363</v>
      </c>
      <c r="AU1325" s="240" t="s">
        <v>86</v>
      </c>
      <c r="AY1325" s="18" t="s">
        <v>181</v>
      </c>
      <c r="BE1325" s="241">
        <f>IF(N1325="základní",J1325,0)</f>
        <v>0</v>
      </c>
      <c r="BF1325" s="241">
        <f>IF(N1325="snížená",J1325,0)</f>
        <v>0</v>
      </c>
      <c r="BG1325" s="241">
        <f>IF(N1325="zákl. přenesená",J1325,0)</f>
        <v>0</v>
      </c>
      <c r="BH1325" s="241">
        <f>IF(N1325="sníž. přenesená",J1325,0)</f>
        <v>0</v>
      </c>
      <c r="BI1325" s="241">
        <f>IF(N1325="nulová",J1325,0)</f>
        <v>0</v>
      </c>
      <c r="BJ1325" s="18" t="s">
        <v>84</v>
      </c>
      <c r="BK1325" s="241">
        <f>ROUND(I1325*H1325,2)</f>
        <v>0</v>
      </c>
      <c r="BL1325" s="18" t="s">
        <v>278</v>
      </c>
      <c r="BM1325" s="240" t="s">
        <v>2648</v>
      </c>
    </row>
    <row r="1326" s="13" customFormat="1">
      <c r="A1326" s="13"/>
      <c r="B1326" s="242"/>
      <c r="C1326" s="243"/>
      <c r="D1326" s="244" t="s">
        <v>189</v>
      </c>
      <c r="E1326" s="245" t="s">
        <v>1</v>
      </c>
      <c r="F1326" s="246" t="s">
        <v>2649</v>
      </c>
      <c r="G1326" s="243"/>
      <c r="H1326" s="247">
        <v>2.2749999999999999</v>
      </c>
      <c r="I1326" s="248"/>
      <c r="J1326" s="243"/>
      <c r="K1326" s="243"/>
      <c r="L1326" s="249"/>
      <c r="M1326" s="250"/>
      <c r="N1326" s="251"/>
      <c r="O1326" s="251"/>
      <c r="P1326" s="251"/>
      <c r="Q1326" s="251"/>
      <c r="R1326" s="251"/>
      <c r="S1326" s="251"/>
      <c r="T1326" s="252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3" t="s">
        <v>189</v>
      </c>
      <c r="AU1326" s="253" t="s">
        <v>86</v>
      </c>
      <c r="AV1326" s="13" t="s">
        <v>86</v>
      </c>
      <c r="AW1326" s="13" t="s">
        <v>33</v>
      </c>
      <c r="AX1326" s="13" t="s">
        <v>78</v>
      </c>
      <c r="AY1326" s="253" t="s">
        <v>181</v>
      </c>
    </row>
    <row r="1327" s="13" customFormat="1">
      <c r="A1327" s="13"/>
      <c r="B1327" s="242"/>
      <c r="C1327" s="243"/>
      <c r="D1327" s="244" t="s">
        <v>189</v>
      </c>
      <c r="E1327" s="245" t="s">
        <v>1</v>
      </c>
      <c r="F1327" s="246" t="s">
        <v>2650</v>
      </c>
      <c r="G1327" s="243"/>
      <c r="H1327" s="247">
        <v>2.6000000000000001</v>
      </c>
      <c r="I1327" s="248"/>
      <c r="J1327" s="243"/>
      <c r="K1327" s="243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3" t="s">
        <v>189</v>
      </c>
      <c r="AU1327" s="253" t="s">
        <v>86</v>
      </c>
      <c r="AV1327" s="13" t="s">
        <v>86</v>
      </c>
      <c r="AW1327" s="13" t="s">
        <v>33</v>
      </c>
      <c r="AX1327" s="13" t="s">
        <v>78</v>
      </c>
      <c r="AY1327" s="253" t="s">
        <v>181</v>
      </c>
    </row>
    <row r="1328" s="15" customFormat="1">
      <c r="A1328" s="15"/>
      <c r="B1328" s="264"/>
      <c r="C1328" s="265"/>
      <c r="D1328" s="244" t="s">
        <v>189</v>
      </c>
      <c r="E1328" s="266" t="s">
        <v>1</v>
      </c>
      <c r="F1328" s="267" t="s">
        <v>206</v>
      </c>
      <c r="G1328" s="265"/>
      <c r="H1328" s="268">
        <v>4.875</v>
      </c>
      <c r="I1328" s="269"/>
      <c r="J1328" s="265"/>
      <c r="K1328" s="265"/>
      <c r="L1328" s="270"/>
      <c r="M1328" s="271"/>
      <c r="N1328" s="272"/>
      <c r="O1328" s="272"/>
      <c r="P1328" s="272"/>
      <c r="Q1328" s="272"/>
      <c r="R1328" s="272"/>
      <c r="S1328" s="272"/>
      <c r="T1328" s="273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74" t="s">
        <v>189</v>
      </c>
      <c r="AU1328" s="274" t="s">
        <v>86</v>
      </c>
      <c r="AV1328" s="15" t="s">
        <v>187</v>
      </c>
      <c r="AW1328" s="15" t="s">
        <v>33</v>
      </c>
      <c r="AX1328" s="15" t="s">
        <v>84</v>
      </c>
      <c r="AY1328" s="274" t="s">
        <v>181</v>
      </c>
    </row>
    <row r="1329" s="2" customFormat="1" ht="16.5" customHeight="1">
      <c r="A1329" s="39"/>
      <c r="B1329" s="40"/>
      <c r="C1329" s="275" t="s">
        <v>1587</v>
      </c>
      <c r="D1329" s="275" t="s">
        <v>363</v>
      </c>
      <c r="E1329" s="276" t="s">
        <v>2651</v>
      </c>
      <c r="F1329" s="277" t="s">
        <v>2652</v>
      </c>
      <c r="G1329" s="278" t="s">
        <v>186</v>
      </c>
      <c r="H1329" s="279">
        <v>7.0199999999999996</v>
      </c>
      <c r="I1329" s="280"/>
      <c r="J1329" s="281">
        <f>ROUND(I1329*H1329,2)</f>
        <v>0</v>
      </c>
      <c r="K1329" s="282"/>
      <c r="L1329" s="283"/>
      <c r="M1329" s="284" t="s">
        <v>1</v>
      </c>
      <c r="N1329" s="285" t="s">
        <v>43</v>
      </c>
      <c r="O1329" s="92"/>
      <c r="P1329" s="238">
        <f>O1329*H1329</f>
        <v>0</v>
      </c>
      <c r="Q1329" s="238">
        <v>0.001</v>
      </c>
      <c r="R1329" s="238">
        <f>Q1329*H1329</f>
        <v>0.0070199999999999993</v>
      </c>
      <c r="S1329" s="238">
        <v>0</v>
      </c>
      <c r="T1329" s="239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40" t="s">
        <v>369</v>
      </c>
      <c r="AT1329" s="240" t="s">
        <v>363</v>
      </c>
      <c r="AU1329" s="240" t="s">
        <v>86</v>
      </c>
      <c r="AY1329" s="18" t="s">
        <v>181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8" t="s">
        <v>84</v>
      </c>
      <c r="BK1329" s="241">
        <f>ROUND(I1329*H1329,2)</f>
        <v>0</v>
      </c>
      <c r="BL1329" s="18" t="s">
        <v>278</v>
      </c>
      <c r="BM1329" s="240" t="s">
        <v>2653</v>
      </c>
    </row>
    <row r="1330" s="13" customFormat="1">
      <c r="A1330" s="13"/>
      <c r="B1330" s="242"/>
      <c r="C1330" s="243"/>
      <c r="D1330" s="244" t="s">
        <v>189</v>
      </c>
      <c r="E1330" s="245" t="s">
        <v>1</v>
      </c>
      <c r="F1330" s="246" t="s">
        <v>2654</v>
      </c>
      <c r="G1330" s="243"/>
      <c r="H1330" s="247">
        <v>7.0199999999999996</v>
      </c>
      <c r="I1330" s="248"/>
      <c r="J1330" s="243"/>
      <c r="K1330" s="243"/>
      <c r="L1330" s="249"/>
      <c r="M1330" s="250"/>
      <c r="N1330" s="251"/>
      <c r="O1330" s="251"/>
      <c r="P1330" s="251"/>
      <c r="Q1330" s="251"/>
      <c r="R1330" s="251"/>
      <c r="S1330" s="251"/>
      <c r="T1330" s="252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3" t="s">
        <v>189</v>
      </c>
      <c r="AU1330" s="253" t="s">
        <v>86</v>
      </c>
      <c r="AV1330" s="13" t="s">
        <v>86</v>
      </c>
      <c r="AW1330" s="13" t="s">
        <v>33</v>
      </c>
      <c r="AX1330" s="13" t="s">
        <v>84</v>
      </c>
      <c r="AY1330" s="253" t="s">
        <v>181</v>
      </c>
    </row>
    <row r="1331" s="2" customFormat="1" ht="21.75" customHeight="1">
      <c r="A1331" s="39"/>
      <c r="B1331" s="40"/>
      <c r="C1331" s="275" t="s">
        <v>1594</v>
      </c>
      <c r="D1331" s="275" t="s">
        <v>363</v>
      </c>
      <c r="E1331" s="276" t="s">
        <v>1886</v>
      </c>
      <c r="F1331" s="277" t="s">
        <v>1887</v>
      </c>
      <c r="G1331" s="278" t="s">
        <v>359</v>
      </c>
      <c r="H1331" s="279">
        <v>2</v>
      </c>
      <c r="I1331" s="280"/>
      <c r="J1331" s="281">
        <f>ROUND(I1331*H1331,2)</f>
        <v>0</v>
      </c>
      <c r="K1331" s="282"/>
      <c r="L1331" s="283"/>
      <c r="M1331" s="284" t="s">
        <v>1</v>
      </c>
      <c r="N1331" s="285" t="s">
        <v>43</v>
      </c>
      <c r="O1331" s="92"/>
      <c r="P1331" s="238">
        <f>O1331*H1331</f>
        <v>0</v>
      </c>
      <c r="Q1331" s="238">
        <v>0.001</v>
      </c>
      <c r="R1331" s="238">
        <f>Q1331*H1331</f>
        <v>0.002</v>
      </c>
      <c r="S1331" s="238">
        <v>0</v>
      </c>
      <c r="T1331" s="239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40" t="s">
        <v>369</v>
      </c>
      <c r="AT1331" s="240" t="s">
        <v>363</v>
      </c>
      <c r="AU1331" s="240" t="s">
        <v>86</v>
      </c>
      <c r="AY1331" s="18" t="s">
        <v>181</v>
      </c>
      <c r="BE1331" s="241">
        <f>IF(N1331="základní",J1331,0)</f>
        <v>0</v>
      </c>
      <c r="BF1331" s="241">
        <f>IF(N1331="snížená",J1331,0)</f>
        <v>0</v>
      </c>
      <c r="BG1331" s="241">
        <f>IF(N1331="zákl. přenesená",J1331,0)</f>
        <v>0</v>
      </c>
      <c r="BH1331" s="241">
        <f>IF(N1331="sníž. přenesená",J1331,0)</f>
        <v>0</v>
      </c>
      <c r="BI1331" s="241">
        <f>IF(N1331="nulová",J1331,0)</f>
        <v>0</v>
      </c>
      <c r="BJ1331" s="18" t="s">
        <v>84</v>
      </c>
      <c r="BK1331" s="241">
        <f>ROUND(I1331*H1331,2)</f>
        <v>0</v>
      </c>
      <c r="BL1331" s="18" t="s">
        <v>278</v>
      </c>
      <c r="BM1331" s="240" t="s">
        <v>2655</v>
      </c>
    </row>
    <row r="1332" s="13" customFormat="1">
      <c r="A1332" s="13"/>
      <c r="B1332" s="242"/>
      <c r="C1332" s="243"/>
      <c r="D1332" s="244" t="s">
        <v>189</v>
      </c>
      <c r="E1332" s="245" t="s">
        <v>1</v>
      </c>
      <c r="F1332" s="246" t="s">
        <v>1877</v>
      </c>
      <c r="G1332" s="243"/>
      <c r="H1332" s="247">
        <v>1</v>
      </c>
      <c r="I1332" s="248"/>
      <c r="J1332" s="243"/>
      <c r="K1332" s="243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3" t="s">
        <v>189</v>
      </c>
      <c r="AU1332" s="253" t="s">
        <v>86</v>
      </c>
      <c r="AV1332" s="13" t="s">
        <v>86</v>
      </c>
      <c r="AW1332" s="13" t="s">
        <v>33</v>
      </c>
      <c r="AX1332" s="13" t="s">
        <v>78</v>
      </c>
      <c r="AY1332" s="253" t="s">
        <v>181</v>
      </c>
    </row>
    <row r="1333" s="13" customFormat="1">
      <c r="A1333" s="13"/>
      <c r="B1333" s="242"/>
      <c r="C1333" s="243"/>
      <c r="D1333" s="244" t="s">
        <v>189</v>
      </c>
      <c r="E1333" s="245" t="s">
        <v>1</v>
      </c>
      <c r="F1333" s="246" t="s">
        <v>2646</v>
      </c>
      <c r="G1333" s="243"/>
      <c r="H1333" s="247">
        <v>1</v>
      </c>
      <c r="I1333" s="248"/>
      <c r="J1333" s="243"/>
      <c r="K1333" s="243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3" t="s">
        <v>189</v>
      </c>
      <c r="AU1333" s="253" t="s">
        <v>86</v>
      </c>
      <c r="AV1333" s="13" t="s">
        <v>86</v>
      </c>
      <c r="AW1333" s="13" t="s">
        <v>33</v>
      </c>
      <c r="AX1333" s="13" t="s">
        <v>78</v>
      </c>
      <c r="AY1333" s="253" t="s">
        <v>181</v>
      </c>
    </row>
    <row r="1334" s="15" customFormat="1">
      <c r="A1334" s="15"/>
      <c r="B1334" s="264"/>
      <c r="C1334" s="265"/>
      <c r="D1334" s="244" t="s">
        <v>189</v>
      </c>
      <c r="E1334" s="266" t="s">
        <v>1</v>
      </c>
      <c r="F1334" s="267" t="s">
        <v>206</v>
      </c>
      <c r="G1334" s="265"/>
      <c r="H1334" s="268">
        <v>2</v>
      </c>
      <c r="I1334" s="269"/>
      <c r="J1334" s="265"/>
      <c r="K1334" s="265"/>
      <c r="L1334" s="270"/>
      <c r="M1334" s="271"/>
      <c r="N1334" s="272"/>
      <c r="O1334" s="272"/>
      <c r="P1334" s="272"/>
      <c r="Q1334" s="272"/>
      <c r="R1334" s="272"/>
      <c r="S1334" s="272"/>
      <c r="T1334" s="273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74" t="s">
        <v>189</v>
      </c>
      <c r="AU1334" s="274" t="s">
        <v>86</v>
      </c>
      <c r="AV1334" s="15" t="s">
        <v>187</v>
      </c>
      <c r="AW1334" s="15" t="s">
        <v>33</v>
      </c>
      <c r="AX1334" s="15" t="s">
        <v>84</v>
      </c>
      <c r="AY1334" s="274" t="s">
        <v>181</v>
      </c>
    </row>
    <row r="1335" s="2" customFormat="1" ht="21.75" customHeight="1">
      <c r="A1335" s="39"/>
      <c r="B1335" s="40"/>
      <c r="C1335" s="275" t="s">
        <v>1599</v>
      </c>
      <c r="D1335" s="275" t="s">
        <v>363</v>
      </c>
      <c r="E1335" s="276" t="s">
        <v>2656</v>
      </c>
      <c r="F1335" s="277" t="s">
        <v>2657</v>
      </c>
      <c r="G1335" s="278" t="s">
        <v>359</v>
      </c>
      <c r="H1335" s="279">
        <v>2</v>
      </c>
      <c r="I1335" s="280"/>
      <c r="J1335" s="281">
        <f>ROUND(I1335*H1335,2)</f>
        <v>0</v>
      </c>
      <c r="K1335" s="282"/>
      <c r="L1335" s="283"/>
      <c r="M1335" s="284" t="s">
        <v>1</v>
      </c>
      <c r="N1335" s="285" t="s">
        <v>43</v>
      </c>
      <c r="O1335" s="92"/>
      <c r="P1335" s="238">
        <f>O1335*H1335</f>
        <v>0</v>
      </c>
      <c r="Q1335" s="238">
        <v>0.001</v>
      </c>
      <c r="R1335" s="238">
        <f>Q1335*H1335</f>
        <v>0.002</v>
      </c>
      <c r="S1335" s="238">
        <v>0</v>
      </c>
      <c r="T1335" s="239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40" t="s">
        <v>369</v>
      </c>
      <c r="AT1335" s="240" t="s">
        <v>363</v>
      </c>
      <c r="AU1335" s="240" t="s">
        <v>86</v>
      </c>
      <c r="AY1335" s="18" t="s">
        <v>181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8" t="s">
        <v>84</v>
      </c>
      <c r="BK1335" s="241">
        <f>ROUND(I1335*H1335,2)</f>
        <v>0</v>
      </c>
      <c r="BL1335" s="18" t="s">
        <v>278</v>
      </c>
      <c r="BM1335" s="240" t="s">
        <v>2658</v>
      </c>
    </row>
    <row r="1336" s="13" customFormat="1">
      <c r="A1336" s="13"/>
      <c r="B1336" s="242"/>
      <c r="C1336" s="243"/>
      <c r="D1336" s="244" t="s">
        <v>189</v>
      </c>
      <c r="E1336" s="245" t="s">
        <v>1</v>
      </c>
      <c r="F1336" s="246" t="s">
        <v>2647</v>
      </c>
      <c r="G1336" s="243"/>
      <c r="H1336" s="247">
        <v>2</v>
      </c>
      <c r="I1336" s="248"/>
      <c r="J1336" s="243"/>
      <c r="K1336" s="243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3" t="s">
        <v>189</v>
      </c>
      <c r="AU1336" s="253" t="s">
        <v>86</v>
      </c>
      <c r="AV1336" s="13" t="s">
        <v>86</v>
      </c>
      <c r="AW1336" s="13" t="s">
        <v>33</v>
      </c>
      <c r="AX1336" s="13" t="s">
        <v>84</v>
      </c>
      <c r="AY1336" s="253" t="s">
        <v>181</v>
      </c>
    </row>
    <row r="1337" s="2" customFormat="1" ht="24.15" customHeight="1">
      <c r="A1337" s="39"/>
      <c r="B1337" s="40"/>
      <c r="C1337" s="228" t="s">
        <v>1604</v>
      </c>
      <c r="D1337" s="228" t="s">
        <v>183</v>
      </c>
      <c r="E1337" s="229" t="s">
        <v>2659</v>
      </c>
      <c r="F1337" s="230" t="s">
        <v>2660</v>
      </c>
      <c r="G1337" s="231" t="s">
        <v>359</v>
      </c>
      <c r="H1337" s="232">
        <v>3</v>
      </c>
      <c r="I1337" s="233"/>
      <c r="J1337" s="234">
        <f>ROUND(I1337*H1337,2)</f>
        <v>0</v>
      </c>
      <c r="K1337" s="235"/>
      <c r="L1337" s="45"/>
      <c r="M1337" s="236" t="s">
        <v>1</v>
      </c>
      <c r="N1337" s="237" t="s">
        <v>43</v>
      </c>
      <c r="O1337" s="92"/>
      <c r="P1337" s="238">
        <f>O1337*H1337</f>
        <v>0</v>
      </c>
      <c r="Q1337" s="238">
        <v>0</v>
      </c>
      <c r="R1337" s="238">
        <f>Q1337*H1337</f>
        <v>0</v>
      </c>
      <c r="S1337" s="238">
        <v>0</v>
      </c>
      <c r="T1337" s="239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40" t="s">
        <v>278</v>
      </c>
      <c r="AT1337" s="240" t="s">
        <v>183</v>
      </c>
      <c r="AU1337" s="240" t="s">
        <v>86</v>
      </c>
      <c r="AY1337" s="18" t="s">
        <v>181</v>
      </c>
      <c r="BE1337" s="241">
        <f>IF(N1337="základní",J1337,0)</f>
        <v>0</v>
      </c>
      <c r="BF1337" s="241">
        <f>IF(N1337="snížená",J1337,0)</f>
        <v>0</v>
      </c>
      <c r="BG1337" s="241">
        <f>IF(N1337="zákl. přenesená",J1337,0)</f>
        <v>0</v>
      </c>
      <c r="BH1337" s="241">
        <f>IF(N1337="sníž. přenesená",J1337,0)</f>
        <v>0</v>
      </c>
      <c r="BI1337" s="241">
        <f>IF(N1337="nulová",J1337,0)</f>
        <v>0</v>
      </c>
      <c r="BJ1337" s="18" t="s">
        <v>84</v>
      </c>
      <c r="BK1337" s="241">
        <f>ROUND(I1337*H1337,2)</f>
        <v>0</v>
      </c>
      <c r="BL1337" s="18" t="s">
        <v>278</v>
      </c>
      <c r="BM1337" s="240" t="s">
        <v>2661</v>
      </c>
    </row>
    <row r="1338" s="13" customFormat="1">
      <c r="A1338" s="13"/>
      <c r="B1338" s="242"/>
      <c r="C1338" s="243"/>
      <c r="D1338" s="244" t="s">
        <v>189</v>
      </c>
      <c r="E1338" s="245" t="s">
        <v>1</v>
      </c>
      <c r="F1338" s="246" t="s">
        <v>2662</v>
      </c>
      <c r="G1338" s="243"/>
      <c r="H1338" s="247">
        <v>3</v>
      </c>
      <c r="I1338" s="248"/>
      <c r="J1338" s="243"/>
      <c r="K1338" s="243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3" t="s">
        <v>189</v>
      </c>
      <c r="AU1338" s="253" t="s">
        <v>86</v>
      </c>
      <c r="AV1338" s="13" t="s">
        <v>86</v>
      </c>
      <c r="AW1338" s="13" t="s">
        <v>33</v>
      </c>
      <c r="AX1338" s="13" t="s">
        <v>84</v>
      </c>
      <c r="AY1338" s="253" t="s">
        <v>181</v>
      </c>
    </row>
    <row r="1339" s="2" customFormat="1" ht="16.5" customHeight="1">
      <c r="A1339" s="39"/>
      <c r="B1339" s="40"/>
      <c r="C1339" s="275" t="s">
        <v>1608</v>
      </c>
      <c r="D1339" s="275" t="s">
        <v>363</v>
      </c>
      <c r="E1339" s="276" t="s">
        <v>2663</v>
      </c>
      <c r="F1339" s="277" t="s">
        <v>2664</v>
      </c>
      <c r="G1339" s="278" t="s">
        <v>186</v>
      </c>
      <c r="H1339" s="279">
        <v>15.6</v>
      </c>
      <c r="I1339" s="280"/>
      <c r="J1339" s="281">
        <f>ROUND(I1339*H1339,2)</f>
        <v>0</v>
      </c>
      <c r="K1339" s="282"/>
      <c r="L1339" s="283"/>
      <c r="M1339" s="284" t="s">
        <v>1</v>
      </c>
      <c r="N1339" s="285" t="s">
        <v>43</v>
      </c>
      <c r="O1339" s="92"/>
      <c r="P1339" s="238">
        <f>O1339*H1339</f>
        <v>0</v>
      </c>
      <c r="Q1339" s="238">
        <v>0.001</v>
      </c>
      <c r="R1339" s="238">
        <f>Q1339*H1339</f>
        <v>0.015599999999999999</v>
      </c>
      <c r="S1339" s="238">
        <v>0</v>
      </c>
      <c r="T1339" s="239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40" t="s">
        <v>369</v>
      </c>
      <c r="AT1339" s="240" t="s">
        <v>363</v>
      </c>
      <c r="AU1339" s="240" t="s">
        <v>86</v>
      </c>
      <c r="AY1339" s="18" t="s">
        <v>181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8" t="s">
        <v>84</v>
      </c>
      <c r="BK1339" s="241">
        <f>ROUND(I1339*H1339,2)</f>
        <v>0</v>
      </c>
      <c r="BL1339" s="18" t="s">
        <v>278</v>
      </c>
      <c r="BM1339" s="240" t="s">
        <v>2665</v>
      </c>
    </row>
    <row r="1340" s="13" customFormat="1">
      <c r="A1340" s="13"/>
      <c r="B1340" s="242"/>
      <c r="C1340" s="243"/>
      <c r="D1340" s="244" t="s">
        <v>189</v>
      </c>
      <c r="E1340" s="245" t="s">
        <v>1</v>
      </c>
      <c r="F1340" s="246" t="s">
        <v>2666</v>
      </c>
      <c r="G1340" s="243"/>
      <c r="H1340" s="247">
        <v>15.6</v>
      </c>
      <c r="I1340" s="248"/>
      <c r="J1340" s="243"/>
      <c r="K1340" s="243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3" t="s">
        <v>189</v>
      </c>
      <c r="AU1340" s="253" t="s">
        <v>86</v>
      </c>
      <c r="AV1340" s="13" t="s">
        <v>86</v>
      </c>
      <c r="AW1340" s="13" t="s">
        <v>33</v>
      </c>
      <c r="AX1340" s="13" t="s">
        <v>84</v>
      </c>
      <c r="AY1340" s="253" t="s">
        <v>181</v>
      </c>
    </row>
    <row r="1341" s="2" customFormat="1" ht="21.75" customHeight="1">
      <c r="A1341" s="39"/>
      <c r="B1341" s="40"/>
      <c r="C1341" s="275" t="s">
        <v>1613</v>
      </c>
      <c r="D1341" s="275" t="s">
        <v>363</v>
      </c>
      <c r="E1341" s="276" t="s">
        <v>2667</v>
      </c>
      <c r="F1341" s="277" t="s">
        <v>2668</v>
      </c>
      <c r="G1341" s="278" t="s">
        <v>359</v>
      </c>
      <c r="H1341" s="279">
        <v>3</v>
      </c>
      <c r="I1341" s="280"/>
      <c r="J1341" s="281">
        <f>ROUND(I1341*H1341,2)</f>
        <v>0</v>
      </c>
      <c r="K1341" s="282"/>
      <c r="L1341" s="283"/>
      <c r="M1341" s="284" t="s">
        <v>1</v>
      </c>
      <c r="N1341" s="285" t="s">
        <v>43</v>
      </c>
      <c r="O1341" s="92"/>
      <c r="P1341" s="238">
        <f>O1341*H1341</f>
        <v>0</v>
      </c>
      <c r="Q1341" s="238">
        <v>0.001</v>
      </c>
      <c r="R1341" s="238">
        <f>Q1341*H1341</f>
        <v>0.0030000000000000001</v>
      </c>
      <c r="S1341" s="238">
        <v>0</v>
      </c>
      <c r="T1341" s="239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40" t="s">
        <v>369</v>
      </c>
      <c r="AT1341" s="240" t="s">
        <v>363</v>
      </c>
      <c r="AU1341" s="240" t="s">
        <v>86</v>
      </c>
      <c r="AY1341" s="18" t="s">
        <v>181</v>
      </c>
      <c r="BE1341" s="241">
        <f>IF(N1341="základní",J1341,0)</f>
        <v>0</v>
      </c>
      <c r="BF1341" s="241">
        <f>IF(N1341="snížená",J1341,0)</f>
        <v>0</v>
      </c>
      <c r="BG1341" s="241">
        <f>IF(N1341="zákl. přenesená",J1341,0)</f>
        <v>0</v>
      </c>
      <c r="BH1341" s="241">
        <f>IF(N1341="sníž. přenesená",J1341,0)</f>
        <v>0</v>
      </c>
      <c r="BI1341" s="241">
        <f>IF(N1341="nulová",J1341,0)</f>
        <v>0</v>
      </c>
      <c r="BJ1341" s="18" t="s">
        <v>84</v>
      </c>
      <c r="BK1341" s="241">
        <f>ROUND(I1341*H1341,2)</f>
        <v>0</v>
      </c>
      <c r="BL1341" s="18" t="s">
        <v>278</v>
      </c>
      <c r="BM1341" s="240" t="s">
        <v>2669</v>
      </c>
    </row>
    <row r="1342" s="13" customFormat="1">
      <c r="A1342" s="13"/>
      <c r="B1342" s="242"/>
      <c r="C1342" s="243"/>
      <c r="D1342" s="244" t="s">
        <v>189</v>
      </c>
      <c r="E1342" s="245" t="s">
        <v>1</v>
      </c>
      <c r="F1342" s="246" t="s">
        <v>2662</v>
      </c>
      <c r="G1342" s="243"/>
      <c r="H1342" s="247">
        <v>3</v>
      </c>
      <c r="I1342" s="248"/>
      <c r="J1342" s="243"/>
      <c r="K1342" s="243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3" t="s">
        <v>189</v>
      </c>
      <c r="AU1342" s="253" t="s">
        <v>86</v>
      </c>
      <c r="AV1342" s="13" t="s">
        <v>86</v>
      </c>
      <c r="AW1342" s="13" t="s">
        <v>33</v>
      </c>
      <c r="AX1342" s="13" t="s">
        <v>84</v>
      </c>
      <c r="AY1342" s="253" t="s">
        <v>181</v>
      </c>
    </row>
    <row r="1343" s="2" customFormat="1" ht="24.15" customHeight="1">
      <c r="A1343" s="39"/>
      <c r="B1343" s="40"/>
      <c r="C1343" s="228" t="s">
        <v>1618</v>
      </c>
      <c r="D1343" s="228" t="s">
        <v>183</v>
      </c>
      <c r="E1343" s="229" t="s">
        <v>1894</v>
      </c>
      <c r="F1343" s="230" t="s">
        <v>1895</v>
      </c>
      <c r="G1343" s="231" t="s">
        <v>359</v>
      </c>
      <c r="H1343" s="232">
        <v>2</v>
      </c>
      <c r="I1343" s="233"/>
      <c r="J1343" s="234">
        <f>ROUND(I1343*H1343,2)</f>
        <v>0</v>
      </c>
      <c r="K1343" s="235"/>
      <c r="L1343" s="45"/>
      <c r="M1343" s="236" t="s">
        <v>1</v>
      </c>
      <c r="N1343" s="237" t="s">
        <v>43</v>
      </c>
      <c r="O1343" s="92"/>
      <c r="P1343" s="238">
        <f>O1343*H1343</f>
        <v>0</v>
      </c>
      <c r="Q1343" s="238">
        <v>0</v>
      </c>
      <c r="R1343" s="238">
        <f>Q1343*H1343</f>
        <v>0</v>
      </c>
      <c r="S1343" s="238">
        <v>0</v>
      </c>
      <c r="T1343" s="239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40" t="s">
        <v>278</v>
      </c>
      <c r="AT1343" s="240" t="s">
        <v>183</v>
      </c>
      <c r="AU1343" s="240" t="s">
        <v>86</v>
      </c>
      <c r="AY1343" s="18" t="s">
        <v>181</v>
      </c>
      <c r="BE1343" s="241">
        <f>IF(N1343="základní",J1343,0)</f>
        <v>0</v>
      </c>
      <c r="BF1343" s="241">
        <f>IF(N1343="snížená",J1343,0)</f>
        <v>0</v>
      </c>
      <c r="BG1343" s="241">
        <f>IF(N1343="zákl. přenesená",J1343,0)</f>
        <v>0</v>
      </c>
      <c r="BH1343" s="241">
        <f>IF(N1343="sníž. přenesená",J1343,0)</f>
        <v>0</v>
      </c>
      <c r="BI1343" s="241">
        <f>IF(N1343="nulová",J1343,0)</f>
        <v>0</v>
      </c>
      <c r="BJ1343" s="18" t="s">
        <v>84</v>
      </c>
      <c r="BK1343" s="241">
        <f>ROUND(I1343*H1343,2)</f>
        <v>0</v>
      </c>
      <c r="BL1343" s="18" t="s">
        <v>278</v>
      </c>
      <c r="BM1343" s="240" t="s">
        <v>2670</v>
      </c>
    </row>
    <row r="1344" s="13" customFormat="1">
      <c r="A1344" s="13"/>
      <c r="B1344" s="242"/>
      <c r="C1344" s="243"/>
      <c r="D1344" s="244" t="s">
        <v>189</v>
      </c>
      <c r="E1344" s="245" t="s">
        <v>1</v>
      </c>
      <c r="F1344" s="246" t="s">
        <v>2671</v>
      </c>
      <c r="G1344" s="243"/>
      <c r="H1344" s="247">
        <v>2</v>
      </c>
      <c r="I1344" s="248"/>
      <c r="J1344" s="243"/>
      <c r="K1344" s="243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3" t="s">
        <v>189</v>
      </c>
      <c r="AU1344" s="253" t="s">
        <v>86</v>
      </c>
      <c r="AV1344" s="13" t="s">
        <v>86</v>
      </c>
      <c r="AW1344" s="13" t="s">
        <v>33</v>
      </c>
      <c r="AX1344" s="13" t="s">
        <v>84</v>
      </c>
      <c r="AY1344" s="253" t="s">
        <v>181</v>
      </c>
    </row>
    <row r="1345" s="2" customFormat="1" ht="16.5" customHeight="1">
      <c r="A1345" s="39"/>
      <c r="B1345" s="40"/>
      <c r="C1345" s="275" t="s">
        <v>1623</v>
      </c>
      <c r="D1345" s="275" t="s">
        <v>363</v>
      </c>
      <c r="E1345" s="276" t="s">
        <v>2672</v>
      </c>
      <c r="F1345" s="277" t="s">
        <v>2673</v>
      </c>
      <c r="G1345" s="278" t="s">
        <v>186</v>
      </c>
      <c r="H1345" s="279">
        <v>15.08</v>
      </c>
      <c r="I1345" s="280"/>
      <c r="J1345" s="281">
        <f>ROUND(I1345*H1345,2)</f>
        <v>0</v>
      </c>
      <c r="K1345" s="282"/>
      <c r="L1345" s="283"/>
      <c r="M1345" s="284" t="s">
        <v>1</v>
      </c>
      <c r="N1345" s="285" t="s">
        <v>43</v>
      </c>
      <c r="O1345" s="92"/>
      <c r="P1345" s="238">
        <f>O1345*H1345</f>
        <v>0</v>
      </c>
      <c r="Q1345" s="238">
        <v>0.001</v>
      </c>
      <c r="R1345" s="238">
        <f>Q1345*H1345</f>
        <v>0.01508</v>
      </c>
      <c r="S1345" s="238">
        <v>0</v>
      </c>
      <c r="T1345" s="239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40" t="s">
        <v>369</v>
      </c>
      <c r="AT1345" s="240" t="s">
        <v>363</v>
      </c>
      <c r="AU1345" s="240" t="s">
        <v>86</v>
      </c>
      <c r="AY1345" s="18" t="s">
        <v>181</v>
      </c>
      <c r="BE1345" s="241">
        <f>IF(N1345="základní",J1345,0)</f>
        <v>0</v>
      </c>
      <c r="BF1345" s="241">
        <f>IF(N1345="snížená",J1345,0)</f>
        <v>0</v>
      </c>
      <c r="BG1345" s="241">
        <f>IF(N1345="zákl. přenesená",J1345,0)</f>
        <v>0</v>
      </c>
      <c r="BH1345" s="241">
        <f>IF(N1345="sníž. přenesená",J1345,0)</f>
        <v>0</v>
      </c>
      <c r="BI1345" s="241">
        <f>IF(N1345="nulová",J1345,0)</f>
        <v>0</v>
      </c>
      <c r="BJ1345" s="18" t="s">
        <v>84</v>
      </c>
      <c r="BK1345" s="241">
        <f>ROUND(I1345*H1345,2)</f>
        <v>0</v>
      </c>
      <c r="BL1345" s="18" t="s">
        <v>278</v>
      </c>
      <c r="BM1345" s="240" t="s">
        <v>2674</v>
      </c>
    </row>
    <row r="1346" s="13" customFormat="1">
      <c r="A1346" s="13"/>
      <c r="B1346" s="242"/>
      <c r="C1346" s="243"/>
      <c r="D1346" s="244" t="s">
        <v>189</v>
      </c>
      <c r="E1346" s="245" t="s">
        <v>1</v>
      </c>
      <c r="F1346" s="246" t="s">
        <v>2675</v>
      </c>
      <c r="G1346" s="243"/>
      <c r="H1346" s="247">
        <v>15.08</v>
      </c>
      <c r="I1346" s="248"/>
      <c r="J1346" s="243"/>
      <c r="K1346" s="243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3" t="s">
        <v>189</v>
      </c>
      <c r="AU1346" s="253" t="s">
        <v>86</v>
      </c>
      <c r="AV1346" s="13" t="s">
        <v>86</v>
      </c>
      <c r="AW1346" s="13" t="s">
        <v>33</v>
      </c>
      <c r="AX1346" s="13" t="s">
        <v>84</v>
      </c>
      <c r="AY1346" s="253" t="s">
        <v>181</v>
      </c>
    </row>
    <row r="1347" s="2" customFormat="1" ht="21.75" customHeight="1">
      <c r="A1347" s="39"/>
      <c r="B1347" s="40"/>
      <c r="C1347" s="275" t="s">
        <v>1629</v>
      </c>
      <c r="D1347" s="275" t="s">
        <v>363</v>
      </c>
      <c r="E1347" s="276" t="s">
        <v>1904</v>
      </c>
      <c r="F1347" s="277" t="s">
        <v>1905</v>
      </c>
      <c r="G1347" s="278" t="s">
        <v>359</v>
      </c>
      <c r="H1347" s="279">
        <v>2</v>
      </c>
      <c r="I1347" s="280"/>
      <c r="J1347" s="281">
        <f>ROUND(I1347*H1347,2)</f>
        <v>0</v>
      </c>
      <c r="K1347" s="282"/>
      <c r="L1347" s="283"/>
      <c r="M1347" s="284" t="s">
        <v>1</v>
      </c>
      <c r="N1347" s="285" t="s">
        <v>43</v>
      </c>
      <c r="O1347" s="92"/>
      <c r="P1347" s="238">
        <f>O1347*H1347</f>
        <v>0</v>
      </c>
      <c r="Q1347" s="238">
        <v>0.001</v>
      </c>
      <c r="R1347" s="238">
        <f>Q1347*H1347</f>
        <v>0.002</v>
      </c>
      <c r="S1347" s="238">
        <v>0</v>
      </c>
      <c r="T1347" s="239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40" t="s">
        <v>369</v>
      </c>
      <c r="AT1347" s="240" t="s">
        <v>363</v>
      </c>
      <c r="AU1347" s="240" t="s">
        <v>86</v>
      </c>
      <c r="AY1347" s="18" t="s">
        <v>181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8" t="s">
        <v>84</v>
      </c>
      <c r="BK1347" s="241">
        <f>ROUND(I1347*H1347,2)</f>
        <v>0</v>
      </c>
      <c r="BL1347" s="18" t="s">
        <v>278</v>
      </c>
      <c r="BM1347" s="240" t="s">
        <v>2676</v>
      </c>
    </row>
    <row r="1348" s="13" customFormat="1">
      <c r="A1348" s="13"/>
      <c r="B1348" s="242"/>
      <c r="C1348" s="243"/>
      <c r="D1348" s="244" t="s">
        <v>189</v>
      </c>
      <c r="E1348" s="245" t="s">
        <v>1</v>
      </c>
      <c r="F1348" s="246" t="s">
        <v>2671</v>
      </c>
      <c r="G1348" s="243"/>
      <c r="H1348" s="247">
        <v>2</v>
      </c>
      <c r="I1348" s="248"/>
      <c r="J1348" s="243"/>
      <c r="K1348" s="243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3" t="s">
        <v>189</v>
      </c>
      <c r="AU1348" s="253" t="s">
        <v>86</v>
      </c>
      <c r="AV1348" s="13" t="s">
        <v>86</v>
      </c>
      <c r="AW1348" s="13" t="s">
        <v>33</v>
      </c>
      <c r="AX1348" s="13" t="s">
        <v>84</v>
      </c>
      <c r="AY1348" s="253" t="s">
        <v>181</v>
      </c>
    </row>
    <row r="1349" s="2" customFormat="1" ht="16.5" customHeight="1">
      <c r="A1349" s="39"/>
      <c r="B1349" s="40"/>
      <c r="C1349" s="228" t="s">
        <v>1634</v>
      </c>
      <c r="D1349" s="228" t="s">
        <v>183</v>
      </c>
      <c r="E1349" s="229" t="s">
        <v>1922</v>
      </c>
      <c r="F1349" s="230" t="s">
        <v>1923</v>
      </c>
      <c r="G1349" s="231" t="s">
        <v>783</v>
      </c>
      <c r="H1349" s="286"/>
      <c r="I1349" s="233"/>
      <c r="J1349" s="234">
        <f>ROUND(I1349*H1349,2)</f>
        <v>0</v>
      </c>
      <c r="K1349" s="235"/>
      <c r="L1349" s="45"/>
      <c r="M1349" s="236" t="s">
        <v>1</v>
      </c>
      <c r="N1349" s="237" t="s">
        <v>43</v>
      </c>
      <c r="O1349" s="92"/>
      <c r="P1349" s="238">
        <f>O1349*H1349</f>
        <v>0</v>
      </c>
      <c r="Q1349" s="238">
        <v>0</v>
      </c>
      <c r="R1349" s="238">
        <f>Q1349*H1349</f>
        <v>0</v>
      </c>
      <c r="S1349" s="238">
        <v>0</v>
      </c>
      <c r="T1349" s="239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40" t="s">
        <v>278</v>
      </c>
      <c r="AT1349" s="240" t="s">
        <v>183</v>
      </c>
      <c r="AU1349" s="240" t="s">
        <v>86</v>
      </c>
      <c r="AY1349" s="18" t="s">
        <v>181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8" t="s">
        <v>84</v>
      </c>
      <c r="BK1349" s="241">
        <f>ROUND(I1349*H1349,2)</f>
        <v>0</v>
      </c>
      <c r="BL1349" s="18" t="s">
        <v>278</v>
      </c>
      <c r="BM1349" s="240" t="s">
        <v>2677</v>
      </c>
    </row>
    <row r="1350" s="12" customFormat="1" ht="22.8" customHeight="1">
      <c r="A1350" s="12"/>
      <c r="B1350" s="212"/>
      <c r="C1350" s="213"/>
      <c r="D1350" s="214" t="s">
        <v>77</v>
      </c>
      <c r="E1350" s="226" t="s">
        <v>1925</v>
      </c>
      <c r="F1350" s="226" t="s">
        <v>1926</v>
      </c>
      <c r="G1350" s="213"/>
      <c r="H1350" s="213"/>
      <c r="I1350" s="216"/>
      <c r="J1350" s="227">
        <f>BK1350</f>
        <v>0</v>
      </c>
      <c r="K1350" s="213"/>
      <c r="L1350" s="218"/>
      <c r="M1350" s="219"/>
      <c r="N1350" s="220"/>
      <c r="O1350" s="220"/>
      <c r="P1350" s="221">
        <f>SUM(P1351:P1356)</f>
        <v>0</v>
      </c>
      <c r="Q1350" s="220"/>
      <c r="R1350" s="221">
        <f>SUM(R1351:R1356)</f>
        <v>0</v>
      </c>
      <c r="S1350" s="220"/>
      <c r="T1350" s="222">
        <f>SUM(T1351:T1356)</f>
        <v>0</v>
      </c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R1350" s="223" t="s">
        <v>86</v>
      </c>
      <c r="AT1350" s="224" t="s">
        <v>77</v>
      </c>
      <c r="AU1350" s="224" t="s">
        <v>84</v>
      </c>
      <c r="AY1350" s="223" t="s">
        <v>181</v>
      </c>
      <c r="BK1350" s="225">
        <f>SUM(BK1351:BK1356)</f>
        <v>0</v>
      </c>
    </row>
    <row r="1351" s="2" customFormat="1" ht="24.15" customHeight="1">
      <c r="A1351" s="39"/>
      <c r="B1351" s="40"/>
      <c r="C1351" s="228" t="s">
        <v>1641</v>
      </c>
      <c r="D1351" s="228" t="s">
        <v>183</v>
      </c>
      <c r="E1351" s="229" t="s">
        <v>1928</v>
      </c>
      <c r="F1351" s="230" t="s">
        <v>1929</v>
      </c>
      <c r="G1351" s="231" t="s">
        <v>359</v>
      </c>
      <c r="H1351" s="232">
        <v>1</v>
      </c>
      <c r="I1351" s="233"/>
      <c r="J1351" s="234">
        <f>ROUND(I1351*H1351,2)</f>
        <v>0</v>
      </c>
      <c r="K1351" s="235"/>
      <c r="L1351" s="45"/>
      <c r="M1351" s="236" t="s">
        <v>1</v>
      </c>
      <c r="N1351" s="237" t="s">
        <v>43</v>
      </c>
      <c r="O1351" s="92"/>
      <c r="P1351" s="238">
        <f>O1351*H1351</f>
        <v>0</v>
      </c>
      <c r="Q1351" s="238">
        <v>0</v>
      </c>
      <c r="R1351" s="238">
        <f>Q1351*H1351</f>
        <v>0</v>
      </c>
      <c r="S1351" s="238">
        <v>0</v>
      </c>
      <c r="T1351" s="239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40" t="s">
        <v>278</v>
      </c>
      <c r="AT1351" s="240" t="s">
        <v>183</v>
      </c>
      <c r="AU1351" s="240" t="s">
        <v>86</v>
      </c>
      <c r="AY1351" s="18" t="s">
        <v>181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8" t="s">
        <v>84</v>
      </c>
      <c r="BK1351" s="241">
        <f>ROUND(I1351*H1351,2)</f>
        <v>0</v>
      </c>
      <c r="BL1351" s="18" t="s">
        <v>278</v>
      </c>
      <c r="BM1351" s="240" t="s">
        <v>2678</v>
      </c>
    </row>
    <row r="1352" s="14" customFormat="1">
      <c r="A1352" s="14"/>
      <c r="B1352" s="254"/>
      <c r="C1352" s="255"/>
      <c r="D1352" s="244" t="s">
        <v>189</v>
      </c>
      <c r="E1352" s="256" t="s">
        <v>1</v>
      </c>
      <c r="F1352" s="257" t="s">
        <v>1931</v>
      </c>
      <c r="G1352" s="255"/>
      <c r="H1352" s="256" t="s">
        <v>1</v>
      </c>
      <c r="I1352" s="258"/>
      <c r="J1352" s="255"/>
      <c r="K1352" s="255"/>
      <c r="L1352" s="259"/>
      <c r="M1352" s="260"/>
      <c r="N1352" s="261"/>
      <c r="O1352" s="261"/>
      <c r="P1352" s="261"/>
      <c r="Q1352" s="261"/>
      <c r="R1352" s="261"/>
      <c r="S1352" s="261"/>
      <c r="T1352" s="26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3" t="s">
        <v>189</v>
      </c>
      <c r="AU1352" s="263" t="s">
        <v>86</v>
      </c>
      <c r="AV1352" s="14" t="s">
        <v>84</v>
      </c>
      <c r="AW1352" s="14" t="s">
        <v>33</v>
      </c>
      <c r="AX1352" s="14" t="s">
        <v>78</v>
      </c>
      <c r="AY1352" s="263" t="s">
        <v>181</v>
      </c>
    </row>
    <row r="1353" s="13" customFormat="1">
      <c r="A1353" s="13"/>
      <c r="B1353" s="242"/>
      <c r="C1353" s="243"/>
      <c r="D1353" s="244" t="s">
        <v>189</v>
      </c>
      <c r="E1353" s="245" t="s">
        <v>1</v>
      </c>
      <c r="F1353" s="246" t="s">
        <v>999</v>
      </c>
      <c r="G1353" s="243"/>
      <c r="H1353" s="247">
        <v>1</v>
      </c>
      <c r="I1353" s="248"/>
      <c r="J1353" s="243"/>
      <c r="K1353" s="243"/>
      <c r="L1353" s="249"/>
      <c r="M1353" s="250"/>
      <c r="N1353" s="251"/>
      <c r="O1353" s="251"/>
      <c r="P1353" s="251"/>
      <c r="Q1353" s="251"/>
      <c r="R1353" s="251"/>
      <c r="S1353" s="251"/>
      <c r="T1353" s="252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3" t="s">
        <v>189</v>
      </c>
      <c r="AU1353" s="253" t="s">
        <v>86</v>
      </c>
      <c r="AV1353" s="13" t="s">
        <v>86</v>
      </c>
      <c r="AW1353" s="13" t="s">
        <v>33</v>
      </c>
      <c r="AX1353" s="13" t="s">
        <v>84</v>
      </c>
      <c r="AY1353" s="253" t="s">
        <v>181</v>
      </c>
    </row>
    <row r="1354" s="2" customFormat="1" ht="37.8" customHeight="1">
      <c r="A1354" s="39"/>
      <c r="B1354" s="40"/>
      <c r="C1354" s="228" t="s">
        <v>1653</v>
      </c>
      <c r="D1354" s="228" t="s">
        <v>183</v>
      </c>
      <c r="E1354" s="229" t="s">
        <v>1934</v>
      </c>
      <c r="F1354" s="230" t="s">
        <v>2679</v>
      </c>
      <c r="G1354" s="231" t="s">
        <v>359</v>
      </c>
      <c r="H1354" s="232">
        <v>1</v>
      </c>
      <c r="I1354" s="233"/>
      <c r="J1354" s="234">
        <f>ROUND(I1354*H1354,2)</f>
        <v>0</v>
      </c>
      <c r="K1354" s="235"/>
      <c r="L1354" s="45"/>
      <c r="M1354" s="236" t="s">
        <v>1</v>
      </c>
      <c r="N1354" s="237" t="s">
        <v>43</v>
      </c>
      <c r="O1354" s="92"/>
      <c r="P1354" s="238">
        <f>O1354*H1354</f>
        <v>0</v>
      </c>
      <c r="Q1354" s="238">
        <v>0</v>
      </c>
      <c r="R1354" s="238">
        <f>Q1354*H1354</f>
        <v>0</v>
      </c>
      <c r="S1354" s="238">
        <v>0</v>
      </c>
      <c r="T1354" s="239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40" t="s">
        <v>278</v>
      </c>
      <c r="AT1354" s="240" t="s">
        <v>183</v>
      </c>
      <c r="AU1354" s="240" t="s">
        <v>86</v>
      </c>
      <c r="AY1354" s="18" t="s">
        <v>181</v>
      </c>
      <c r="BE1354" s="241">
        <f>IF(N1354="základní",J1354,0)</f>
        <v>0</v>
      </c>
      <c r="BF1354" s="241">
        <f>IF(N1354="snížená",J1354,0)</f>
        <v>0</v>
      </c>
      <c r="BG1354" s="241">
        <f>IF(N1354="zákl. přenesená",J1354,0)</f>
        <v>0</v>
      </c>
      <c r="BH1354" s="241">
        <f>IF(N1354="sníž. přenesená",J1354,0)</f>
        <v>0</v>
      </c>
      <c r="BI1354" s="241">
        <f>IF(N1354="nulová",J1354,0)</f>
        <v>0</v>
      </c>
      <c r="BJ1354" s="18" t="s">
        <v>84</v>
      </c>
      <c r="BK1354" s="241">
        <f>ROUND(I1354*H1354,2)</f>
        <v>0</v>
      </c>
      <c r="BL1354" s="18" t="s">
        <v>278</v>
      </c>
      <c r="BM1354" s="240" t="s">
        <v>2680</v>
      </c>
    </row>
    <row r="1355" s="14" customFormat="1">
      <c r="A1355" s="14"/>
      <c r="B1355" s="254"/>
      <c r="C1355" s="255"/>
      <c r="D1355" s="244" t="s">
        <v>189</v>
      </c>
      <c r="E1355" s="256" t="s">
        <v>1</v>
      </c>
      <c r="F1355" s="257" t="s">
        <v>1931</v>
      </c>
      <c r="G1355" s="255"/>
      <c r="H1355" s="256" t="s">
        <v>1</v>
      </c>
      <c r="I1355" s="258"/>
      <c r="J1355" s="255"/>
      <c r="K1355" s="255"/>
      <c r="L1355" s="259"/>
      <c r="M1355" s="260"/>
      <c r="N1355" s="261"/>
      <c r="O1355" s="261"/>
      <c r="P1355" s="261"/>
      <c r="Q1355" s="261"/>
      <c r="R1355" s="261"/>
      <c r="S1355" s="261"/>
      <c r="T1355" s="262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3" t="s">
        <v>189</v>
      </c>
      <c r="AU1355" s="263" t="s">
        <v>86</v>
      </c>
      <c r="AV1355" s="14" t="s">
        <v>84</v>
      </c>
      <c r="AW1355" s="14" t="s">
        <v>33</v>
      </c>
      <c r="AX1355" s="14" t="s">
        <v>78</v>
      </c>
      <c r="AY1355" s="263" t="s">
        <v>181</v>
      </c>
    </row>
    <row r="1356" s="13" customFormat="1">
      <c r="A1356" s="13"/>
      <c r="B1356" s="242"/>
      <c r="C1356" s="243"/>
      <c r="D1356" s="244" t="s">
        <v>189</v>
      </c>
      <c r="E1356" s="245" t="s">
        <v>1</v>
      </c>
      <c r="F1356" s="246" t="s">
        <v>2681</v>
      </c>
      <c r="G1356" s="243"/>
      <c r="H1356" s="247">
        <v>1</v>
      </c>
      <c r="I1356" s="248"/>
      <c r="J1356" s="243"/>
      <c r="K1356" s="243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3" t="s">
        <v>189</v>
      </c>
      <c r="AU1356" s="253" t="s">
        <v>86</v>
      </c>
      <c r="AV1356" s="13" t="s">
        <v>86</v>
      </c>
      <c r="AW1356" s="13" t="s">
        <v>33</v>
      </c>
      <c r="AX1356" s="13" t="s">
        <v>84</v>
      </c>
      <c r="AY1356" s="253" t="s">
        <v>181</v>
      </c>
    </row>
    <row r="1357" s="12" customFormat="1" ht="25.92" customHeight="1">
      <c r="A1357" s="12"/>
      <c r="B1357" s="212"/>
      <c r="C1357" s="213"/>
      <c r="D1357" s="214" t="s">
        <v>77</v>
      </c>
      <c r="E1357" s="215" t="s">
        <v>363</v>
      </c>
      <c r="F1357" s="215" t="s">
        <v>1938</v>
      </c>
      <c r="G1357" s="213"/>
      <c r="H1357" s="213"/>
      <c r="I1357" s="216"/>
      <c r="J1357" s="217">
        <f>BK1357</f>
        <v>0</v>
      </c>
      <c r="K1357" s="213"/>
      <c r="L1357" s="218"/>
      <c r="M1357" s="219"/>
      <c r="N1357" s="220"/>
      <c r="O1357" s="220"/>
      <c r="P1357" s="221">
        <f>P1358+P1360</f>
        <v>0</v>
      </c>
      <c r="Q1357" s="220"/>
      <c r="R1357" s="221">
        <f>R1358+R1360</f>
        <v>0.00050000000000000001</v>
      </c>
      <c r="S1357" s="220"/>
      <c r="T1357" s="222">
        <f>T1358+T1360</f>
        <v>0</v>
      </c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R1357" s="223" t="s">
        <v>197</v>
      </c>
      <c r="AT1357" s="224" t="s">
        <v>77</v>
      </c>
      <c r="AU1357" s="224" t="s">
        <v>78</v>
      </c>
      <c r="AY1357" s="223" t="s">
        <v>181</v>
      </c>
      <c r="BK1357" s="225">
        <f>BK1358+BK1360</f>
        <v>0</v>
      </c>
    </row>
    <row r="1358" s="12" customFormat="1" ht="22.8" customHeight="1">
      <c r="A1358" s="12"/>
      <c r="B1358" s="212"/>
      <c r="C1358" s="213"/>
      <c r="D1358" s="214" t="s">
        <v>77</v>
      </c>
      <c r="E1358" s="226" t="s">
        <v>1939</v>
      </c>
      <c r="F1358" s="226" t="s">
        <v>1940</v>
      </c>
      <c r="G1358" s="213"/>
      <c r="H1358" s="213"/>
      <c r="I1358" s="216"/>
      <c r="J1358" s="227">
        <f>BK1358</f>
        <v>0</v>
      </c>
      <c r="K1358" s="213"/>
      <c r="L1358" s="218"/>
      <c r="M1358" s="219"/>
      <c r="N1358" s="220"/>
      <c r="O1358" s="220"/>
      <c r="P1358" s="221">
        <f>P1359</f>
        <v>0</v>
      </c>
      <c r="Q1358" s="220"/>
      <c r="R1358" s="221">
        <f>R1359</f>
        <v>0</v>
      </c>
      <c r="S1358" s="220"/>
      <c r="T1358" s="222">
        <f>T1359</f>
        <v>0</v>
      </c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R1358" s="223" t="s">
        <v>197</v>
      </c>
      <c r="AT1358" s="224" t="s">
        <v>77</v>
      </c>
      <c r="AU1358" s="224" t="s">
        <v>84</v>
      </c>
      <c r="AY1358" s="223" t="s">
        <v>181</v>
      </c>
      <c r="BK1358" s="225">
        <f>BK1359</f>
        <v>0</v>
      </c>
    </row>
    <row r="1359" s="2" customFormat="1" ht="16.5" customHeight="1">
      <c r="A1359" s="39"/>
      <c r="B1359" s="40"/>
      <c r="C1359" s="228" t="s">
        <v>1660</v>
      </c>
      <c r="D1359" s="228" t="s">
        <v>183</v>
      </c>
      <c r="E1359" s="229" t="s">
        <v>1942</v>
      </c>
      <c r="F1359" s="230" t="s">
        <v>1943</v>
      </c>
      <c r="G1359" s="231" t="s">
        <v>993</v>
      </c>
      <c r="H1359" s="232">
        <v>1</v>
      </c>
      <c r="I1359" s="233"/>
      <c r="J1359" s="234">
        <f>ROUND(I1359*H1359,2)</f>
        <v>0</v>
      </c>
      <c r="K1359" s="235"/>
      <c r="L1359" s="45"/>
      <c r="M1359" s="236" t="s">
        <v>1</v>
      </c>
      <c r="N1359" s="237" t="s">
        <v>43</v>
      </c>
      <c r="O1359" s="92"/>
      <c r="P1359" s="238">
        <f>O1359*H1359</f>
        <v>0</v>
      </c>
      <c r="Q1359" s="238">
        <v>0</v>
      </c>
      <c r="R1359" s="238">
        <f>Q1359*H1359</f>
        <v>0</v>
      </c>
      <c r="S1359" s="238">
        <v>0</v>
      </c>
      <c r="T1359" s="239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40" t="s">
        <v>593</v>
      </c>
      <c r="AT1359" s="240" t="s">
        <v>183</v>
      </c>
      <c r="AU1359" s="240" t="s">
        <v>86</v>
      </c>
      <c r="AY1359" s="18" t="s">
        <v>181</v>
      </c>
      <c r="BE1359" s="241">
        <f>IF(N1359="základní",J1359,0)</f>
        <v>0</v>
      </c>
      <c r="BF1359" s="241">
        <f>IF(N1359="snížená",J1359,0)</f>
        <v>0</v>
      </c>
      <c r="BG1359" s="241">
        <f>IF(N1359="zákl. přenesená",J1359,0)</f>
        <v>0</v>
      </c>
      <c r="BH1359" s="241">
        <f>IF(N1359="sníž. přenesená",J1359,0)</f>
        <v>0</v>
      </c>
      <c r="BI1359" s="241">
        <f>IF(N1359="nulová",J1359,0)</f>
        <v>0</v>
      </c>
      <c r="BJ1359" s="18" t="s">
        <v>84</v>
      </c>
      <c r="BK1359" s="241">
        <f>ROUND(I1359*H1359,2)</f>
        <v>0</v>
      </c>
      <c r="BL1359" s="18" t="s">
        <v>593</v>
      </c>
      <c r="BM1359" s="240" t="s">
        <v>2682</v>
      </c>
    </row>
    <row r="1360" s="12" customFormat="1" ht="22.8" customHeight="1">
      <c r="A1360" s="12"/>
      <c r="B1360" s="212"/>
      <c r="C1360" s="213"/>
      <c r="D1360" s="214" t="s">
        <v>77</v>
      </c>
      <c r="E1360" s="226" t="s">
        <v>1945</v>
      </c>
      <c r="F1360" s="226" t="s">
        <v>1946</v>
      </c>
      <c r="G1360" s="213"/>
      <c r="H1360" s="213"/>
      <c r="I1360" s="216"/>
      <c r="J1360" s="227">
        <f>BK1360</f>
        <v>0</v>
      </c>
      <c r="K1360" s="213"/>
      <c r="L1360" s="218"/>
      <c r="M1360" s="219"/>
      <c r="N1360" s="220"/>
      <c r="O1360" s="220"/>
      <c r="P1360" s="221">
        <f>SUM(P1361:P1366)</f>
        <v>0</v>
      </c>
      <c r="Q1360" s="220"/>
      <c r="R1360" s="221">
        <f>SUM(R1361:R1366)</f>
        <v>0.00050000000000000001</v>
      </c>
      <c r="S1360" s="220"/>
      <c r="T1360" s="222">
        <f>SUM(T1361:T1366)</f>
        <v>0</v>
      </c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R1360" s="223" t="s">
        <v>197</v>
      </c>
      <c r="AT1360" s="224" t="s">
        <v>77</v>
      </c>
      <c r="AU1360" s="224" t="s">
        <v>84</v>
      </c>
      <c r="AY1360" s="223" t="s">
        <v>181</v>
      </c>
      <c r="BK1360" s="225">
        <f>SUM(BK1361:BK1366)</f>
        <v>0</v>
      </c>
    </row>
    <row r="1361" s="2" customFormat="1" ht="16.5" customHeight="1">
      <c r="A1361" s="39"/>
      <c r="B1361" s="40"/>
      <c r="C1361" s="228" t="s">
        <v>1665</v>
      </c>
      <c r="D1361" s="228" t="s">
        <v>183</v>
      </c>
      <c r="E1361" s="229" t="s">
        <v>1948</v>
      </c>
      <c r="F1361" s="230" t="s">
        <v>1949</v>
      </c>
      <c r="G1361" s="231" t="s">
        <v>993</v>
      </c>
      <c r="H1361" s="232">
        <v>1</v>
      </c>
      <c r="I1361" s="233"/>
      <c r="J1361" s="234">
        <f>ROUND(I1361*H1361,2)</f>
        <v>0</v>
      </c>
      <c r="K1361" s="235"/>
      <c r="L1361" s="45"/>
      <c r="M1361" s="236" t="s">
        <v>1</v>
      </c>
      <c r="N1361" s="237" t="s">
        <v>43</v>
      </c>
      <c r="O1361" s="92"/>
      <c r="P1361" s="238">
        <f>O1361*H1361</f>
        <v>0</v>
      </c>
      <c r="Q1361" s="238">
        <v>0</v>
      </c>
      <c r="R1361" s="238">
        <f>Q1361*H1361</f>
        <v>0</v>
      </c>
      <c r="S1361" s="238">
        <v>0</v>
      </c>
      <c r="T1361" s="239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40" t="s">
        <v>593</v>
      </c>
      <c r="AT1361" s="240" t="s">
        <v>183</v>
      </c>
      <c r="AU1361" s="240" t="s">
        <v>86</v>
      </c>
      <c r="AY1361" s="18" t="s">
        <v>181</v>
      </c>
      <c r="BE1361" s="241">
        <f>IF(N1361="základní",J1361,0)</f>
        <v>0</v>
      </c>
      <c r="BF1361" s="241">
        <f>IF(N1361="snížená",J1361,0)</f>
        <v>0</v>
      </c>
      <c r="BG1361" s="241">
        <f>IF(N1361="zákl. přenesená",J1361,0)</f>
        <v>0</v>
      </c>
      <c r="BH1361" s="241">
        <f>IF(N1361="sníž. přenesená",J1361,0)</f>
        <v>0</v>
      </c>
      <c r="BI1361" s="241">
        <f>IF(N1361="nulová",J1361,0)</f>
        <v>0</v>
      </c>
      <c r="BJ1361" s="18" t="s">
        <v>84</v>
      </c>
      <c r="BK1361" s="241">
        <f>ROUND(I1361*H1361,2)</f>
        <v>0</v>
      </c>
      <c r="BL1361" s="18" t="s">
        <v>593</v>
      </c>
      <c r="BM1361" s="240" t="s">
        <v>2683</v>
      </c>
    </row>
    <row r="1362" s="2" customFormat="1" ht="16.5" customHeight="1">
      <c r="A1362" s="39"/>
      <c r="B1362" s="40"/>
      <c r="C1362" s="228" t="s">
        <v>1670</v>
      </c>
      <c r="D1362" s="228" t="s">
        <v>183</v>
      </c>
      <c r="E1362" s="229" t="s">
        <v>1952</v>
      </c>
      <c r="F1362" s="230" t="s">
        <v>1953</v>
      </c>
      <c r="G1362" s="231" t="s">
        <v>359</v>
      </c>
      <c r="H1362" s="232">
        <v>1</v>
      </c>
      <c r="I1362" s="233"/>
      <c r="J1362" s="234">
        <f>ROUND(I1362*H1362,2)</f>
        <v>0</v>
      </c>
      <c r="K1362" s="235"/>
      <c r="L1362" s="45"/>
      <c r="M1362" s="236" t="s">
        <v>1</v>
      </c>
      <c r="N1362" s="237" t="s">
        <v>43</v>
      </c>
      <c r="O1362" s="92"/>
      <c r="P1362" s="238">
        <f>O1362*H1362</f>
        <v>0</v>
      </c>
      <c r="Q1362" s="238">
        <v>0</v>
      </c>
      <c r="R1362" s="238">
        <f>Q1362*H1362</f>
        <v>0</v>
      </c>
      <c r="S1362" s="238">
        <v>0</v>
      </c>
      <c r="T1362" s="239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40" t="s">
        <v>593</v>
      </c>
      <c r="AT1362" s="240" t="s">
        <v>183</v>
      </c>
      <c r="AU1362" s="240" t="s">
        <v>86</v>
      </c>
      <c r="AY1362" s="18" t="s">
        <v>181</v>
      </c>
      <c r="BE1362" s="241">
        <f>IF(N1362="základní",J1362,0)</f>
        <v>0</v>
      </c>
      <c r="BF1362" s="241">
        <f>IF(N1362="snížená",J1362,0)</f>
        <v>0</v>
      </c>
      <c r="BG1362" s="241">
        <f>IF(N1362="zákl. přenesená",J1362,0)</f>
        <v>0</v>
      </c>
      <c r="BH1362" s="241">
        <f>IF(N1362="sníž. přenesená",J1362,0)</f>
        <v>0</v>
      </c>
      <c r="BI1362" s="241">
        <f>IF(N1362="nulová",J1362,0)</f>
        <v>0</v>
      </c>
      <c r="BJ1362" s="18" t="s">
        <v>84</v>
      </c>
      <c r="BK1362" s="241">
        <f>ROUND(I1362*H1362,2)</f>
        <v>0</v>
      </c>
      <c r="BL1362" s="18" t="s">
        <v>593</v>
      </c>
      <c r="BM1362" s="240" t="s">
        <v>2684</v>
      </c>
    </row>
    <row r="1363" s="13" customFormat="1">
      <c r="A1363" s="13"/>
      <c r="B1363" s="242"/>
      <c r="C1363" s="243"/>
      <c r="D1363" s="244" t="s">
        <v>189</v>
      </c>
      <c r="E1363" s="245" t="s">
        <v>1</v>
      </c>
      <c r="F1363" s="246" t="s">
        <v>2685</v>
      </c>
      <c r="G1363" s="243"/>
      <c r="H1363" s="247">
        <v>1</v>
      </c>
      <c r="I1363" s="248"/>
      <c r="J1363" s="243"/>
      <c r="K1363" s="243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3" t="s">
        <v>189</v>
      </c>
      <c r="AU1363" s="253" t="s">
        <v>86</v>
      </c>
      <c r="AV1363" s="13" t="s">
        <v>86</v>
      </c>
      <c r="AW1363" s="13" t="s">
        <v>33</v>
      </c>
      <c r="AX1363" s="13" t="s">
        <v>84</v>
      </c>
      <c r="AY1363" s="253" t="s">
        <v>181</v>
      </c>
    </row>
    <row r="1364" s="2" customFormat="1" ht="24.15" customHeight="1">
      <c r="A1364" s="39"/>
      <c r="B1364" s="40"/>
      <c r="C1364" s="275" t="s">
        <v>1675</v>
      </c>
      <c r="D1364" s="275" t="s">
        <v>363</v>
      </c>
      <c r="E1364" s="276" t="s">
        <v>1957</v>
      </c>
      <c r="F1364" s="277" t="s">
        <v>1958</v>
      </c>
      <c r="G1364" s="278" t="s">
        <v>359</v>
      </c>
      <c r="H1364" s="279">
        <v>1</v>
      </c>
      <c r="I1364" s="280"/>
      <c r="J1364" s="281">
        <f>ROUND(I1364*H1364,2)</f>
        <v>0</v>
      </c>
      <c r="K1364" s="282"/>
      <c r="L1364" s="283"/>
      <c r="M1364" s="284" t="s">
        <v>1</v>
      </c>
      <c r="N1364" s="285" t="s">
        <v>43</v>
      </c>
      <c r="O1364" s="92"/>
      <c r="P1364" s="238">
        <f>O1364*H1364</f>
        <v>0</v>
      </c>
      <c r="Q1364" s="238">
        <v>0.00050000000000000001</v>
      </c>
      <c r="R1364" s="238">
        <f>Q1364*H1364</f>
        <v>0.00050000000000000001</v>
      </c>
      <c r="S1364" s="238">
        <v>0</v>
      </c>
      <c r="T1364" s="239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40" t="s">
        <v>1685</v>
      </c>
      <c r="AT1364" s="240" t="s">
        <v>363</v>
      </c>
      <c r="AU1364" s="240" t="s">
        <v>86</v>
      </c>
      <c r="AY1364" s="18" t="s">
        <v>181</v>
      </c>
      <c r="BE1364" s="241">
        <f>IF(N1364="základní",J1364,0)</f>
        <v>0</v>
      </c>
      <c r="BF1364" s="241">
        <f>IF(N1364="snížená",J1364,0)</f>
        <v>0</v>
      </c>
      <c r="BG1364" s="241">
        <f>IF(N1364="zákl. přenesená",J1364,0)</f>
        <v>0</v>
      </c>
      <c r="BH1364" s="241">
        <f>IF(N1364="sníž. přenesená",J1364,0)</f>
        <v>0</v>
      </c>
      <c r="BI1364" s="241">
        <f>IF(N1364="nulová",J1364,0)</f>
        <v>0</v>
      </c>
      <c r="BJ1364" s="18" t="s">
        <v>84</v>
      </c>
      <c r="BK1364" s="241">
        <f>ROUND(I1364*H1364,2)</f>
        <v>0</v>
      </c>
      <c r="BL1364" s="18" t="s">
        <v>593</v>
      </c>
      <c r="BM1364" s="240" t="s">
        <v>2686</v>
      </c>
    </row>
    <row r="1365" s="14" customFormat="1">
      <c r="A1365" s="14"/>
      <c r="B1365" s="254"/>
      <c r="C1365" s="255"/>
      <c r="D1365" s="244" t="s">
        <v>189</v>
      </c>
      <c r="E1365" s="256" t="s">
        <v>1</v>
      </c>
      <c r="F1365" s="257" t="s">
        <v>1004</v>
      </c>
      <c r="G1365" s="255"/>
      <c r="H1365" s="256" t="s">
        <v>1</v>
      </c>
      <c r="I1365" s="258"/>
      <c r="J1365" s="255"/>
      <c r="K1365" s="255"/>
      <c r="L1365" s="259"/>
      <c r="M1365" s="260"/>
      <c r="N1365" s="261"/>
      <c r="O1365" s="261"/>
      <c r="P1365" s="261"/>
      <c r="Q1365" s="261"/>
      <c r="R1365" s="261"/>
      <c r="S1365" s="261"/>
      <c r="T1365" s="262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3" t="s">
        <v>189</v>
      </c>
      <c r="AU1365" s="263" t="s">
        <v>86</v>
      </c>
      <c r="AV1365" s="14" t="s">
        <v>84</v>
      </c>
      <c r="AW1365" s="14" t="s">
        <v>33</v>
      </c>
      <c r="AX1365" s="14" t="s">
        <v>78</v>
      </c>
      <c r="AY1365" s="263" t="s">
        <v>181</v>
      </c>
    </row>
    <row r="1366" s="13" customFormat="1">
      <c r="A1366" s="13"/>
      <c r="B1366" s="242"/>
      <c r="C1366" s="243"/>
      <c r="D1366" s="244" t="s">
        <v>189</v>
      </c>
      <c r="E1366" s="245" t="s">
        <v>1</v>
      </c>
      <c r="F1366" s="246" t="s">
        <v>2687</v>
      </c>
      <c r="G1366" s="243"/>
      <c r="H1366" s="247">
        <v>1</v>
      </c>
      <c r="I1366" s="248"/>
      <c r="J1366" s="243"/>
      <c r="K1366" s="243"/>
      <c r="L1366" s="249"/>
      <c r="M1366" s="298"/>
      <c r="N1366" s="299"/>
      <c r="O1366" s="299"/>
      <c r="P1366" s="299"/>
      <c r="Q1366" s="299"/>
      <c r="R1366" s="299"/>
      <c r="S1366" s="299"/>
      <c r="T1366" s="300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3" t="s">
        <v>189</v>
      </c>
      <c r="AU1366" s="253" t="s">
        <v>86</v>
      </c>
      <c r="AV1366" s="13" t="s">
        <v>86</v>
      </c>
      <c r="AW1366" s="13" t="s">
        <v>33</v>
      </c>
      <c r="AX1366" s="13" t="s">
        <v>84</v>
      </c>
      <c r="AY1366" s="253" t="s">
        <v>181</v>
      </c>
    </row>
    <row r="1367" s="2" customFormat="1" ht="6.96" customHeight="1">
      <c r="A1367" s="39"/>
      <c r="B1367" s="67"/>
      <c r="C1367" s="68"/>
      <c r="D1367" s="68"/>
      <c r="E1367" s="68"/>
      <c r="F1367" s="68"/>
      <c r="G1367" s="68"/>
      <c r="H1367" s="68"/>
      <c r="I1367" s="68"/>
      <c r="J1367" s="68"/>
      <c r="K1367" s="68"/>
      <c r="L1367" s="45"/>
      <c r="M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</sheetData>
  <sheetProtection sheet="1" autoFilter="0" formatColumns="0" formatRows="0" objects="1" scenarios="1" spinCount="100000" saltValue="dQRRXdj6v/ATWxMbEBJWpHRj5wYVu+HK8Bx+kyA4Qt0cknf6Nxp7yAThFo8NA62zaH5RrBC0/bhPQkc8xqniSQ==" hashValue="s5eheCLNbGlQDnxx3MZu9ijGa8SUbYEO7h2/X84DliE6zm5OHqykJFwTkqIpQH7EorJ0GM7rb5Z/ZaWibul0Og==" algorithmName="SHA-512" password="CC35"/>
  <autoFilter ref="C152:K13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1:H141"/>
    <mergeCell ref="E143:H143"/>
    <mergeCell ref="E145:H14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122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SOCIÁLNÍ REHABILITACE NOVÉ MĚSTO NAD METUJÍ</v>
      </c>
      <c r="F7" s="151"/>
      <c r="G7" s="151"/>
      <c r="H7" s="151"/>
      <c r="L7" s="21"/>
    </row>
    <row r="8" s="1" customFormat="1" ht="12" customHeight="1">
      <c r="B8" s="21"/>
      <c r="D8" s="151" t="s">
        <v>123</v>
      </c>
      <c r="L8" s="21"/>
    </row>
    <row r="9" s="2" customFormat="1" ht="16.5" customHeight="1">
      <c r="A9" s="39"/>
      <c r="B9" s="45"/>
      <c r="C9" s="39"/>
      <c r="D9" s="39"/>
      <c r="E9" s="152" t="s">
        <v>124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2688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22. 11. 2024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ROUND(J153,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ROUND((SUM(BE153:BE1351)),  2)</f>
        <v>0</v>
      </c>
      <c r="G35" s="39"/>
      <c r="H35" s="39"/>
      <c r="I35" s="165">
        <v>0.20999999999999999</v>
      </c>
      <c r="J35" s="164">
        <f>ROUND(((SUM(BE153:BE1351))*I35),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ROUND((SUM(BF153:BF1351)),  2)</f>
        <v>0</v>
      </c>
      <c r="G36" s="39"/>
      <c r="H36" s="39"/>
      <c r="I36" s="165">
        <v>0.12</v>
      </c>
      <c r="J36" s="164">
        <f>ROUND(((SUM(BF153:BF1351))*I36),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ROUND((SUM(BG153:BG1351)),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ROUND((SUM(BH153:BH1351)),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ROUND((SUM(BI153:BI1351)),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SOCIÁLNÍ REHABILITACE NOVÉ MĚSTO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003 - SO 03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P.Č. 961, 2340, K.Ú. NOVÉ MĚSTO NAD METUJÍ</v>
      </c>
      <c r="G91" s="41"/>
      <c r="H91" s="41"/>
      <c r="I91" s="33" t="s">
        <v>22</v>
      </c>
      <c r="J91" s="80" t="str">
        <f>IF(J14="","",J14)</f>
        <v>22. 11. 2024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ATELIER ARCHITEKTURY A URBANISMU,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JIŘÍ KOCIÁN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128</v>
      </c>
      <c r="D96" s="186"/>
      <c r="E96" s="186"/>
      <c r="F96" s="186"/>
      <c r="G96" s="186"/>
      <c r="H96" s="186"/>
      <c r="I96" s="186"/>
      <c r="J96" s="187" t="s">
        <v>129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130</v>
      </c>
      <c r="D98" s="41"/>
      <c r="E98" s="41"/>
      <c r="F98" s="41"/>
      <c r="G98" s="41"/>
      <c r="H98" s="41"/>
      <c r="I98" s="41"/>
      <c r="J98" s="111">
        <f>J153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131</v>
      </c>
    </row>
    <row r="99" s="9" customFormat="1" ht="24.96" customHeight="1">
      <c r="A99" s="9"/>
      <c r="B99" s="189"/>
      <c r="C99" s="190"/>
      <c r="D99" s="191" t="s">
        <v>132</v>
      </c>
      <c r="E99" s="192"/>
      <c r="F99" s="192"/>
      <c r="G99" s="192"/>
      <c r="H99" s="192"/>
      <c r="I99" s="192"/>
      <c r="J99" s="193">
        <f>J154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133</v>
      </c>
      <c r="E100" s="197"/>
      <c r="F100" s="197"/>
      <c r="G100" s="197"/>
      <c r="H100" s="197"/>
      <c r="I100" s="197"/>
      <c r="J100" s="198">
        <f>J155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134</v>
      </c>
      <c r="E101" s="197"/>
      <c r="F101" s="197"/>
      <c r="G101" s="197"/>
      <c r="H101" s="197"/>
      <c r="I101" s="197"/>
      <c r="J101" s="198">
        <f>J185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135</v>
      </c>
      <c r="E102" s="197"/>
      <c r="F102" s="197"/>
      <c r="G102" s="197"/>
      <c r="H102" s="197"/>
      <c r="I102" s="197"/>
      <c r="J102" s="198">
        <f>J192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136</v>
      </c>
      <c r="E103" s="197"/>
      <c r="F103" s="197"/>
      <c r="G103" s="197"/>
      <c r="H103" s="197"/>
      <c r="I103" s="197"/>
      <c r="J103" s="198">
        <f>J257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137</v>
      </c>
      <c r="E104" s="197"/>
      <c r="F104" s="197"/>
      <c r="G104" s="197"/>
      <c r="H104" s="197"/>
      <c r="I104" s="197"/>
      <c r="J104" s="198">
        <f>J302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138</v>
      </c>
      <c r="E105" s="197"/>
      <c r="F105" s="197"/>
      <c r="G105" s="197"/>
      <c r="H105" s="197"/>
      <c r="I105" s="197"/>
      <c r="J105" s="198">
        <f>J312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139</v>
      </c>
      <c r="E106" s="197"/>
      <c r="F106" s="197"/>
      <c r="G106" s="197"/>
      <c r="H106" s="197"/>
      <c r="I106" s="197"/>
      <c r="J106" s="198">
        <f>J340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140</v>
      </c>
      <c r="E107" s="197"/>
      <c r="F107" s="197"/>
      <c r="G107" s="197"/>
      <c r="H107" s="197"/>
      <c r="I107" s="197"/>
      <c r="J107" s="198">
        <f>J386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141</v>
      </c>
      <c r="E108" s="197"/>
      <c r="F108" s="197"/>
      <c r="G108" s="197"/>
      <c r="H108" s="197"/>
      <c r="I108" s="197"/>
      <c r="J108" s="198">
        <f>J558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142</v>
      </c>
      <c r="E109" s="197"/>
      <c r="F109" s="197"/>
      <c r="G109" s="197"/>
      <c r="H109" s="197"/>
      <c r="I109" s="197"/>
      <c r="J109" s="198">
        <f>J585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143</v>
      </c>
      <c r="E110" s="197"/>
      <c r="F110" s="197"/>
      <c r="G110" s="197"/>
      <c r="H110" s="197"/>
      <c r="I110" s="197"/>
      <c r="J110" s="198">
        <f>J618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144</v>
      </c>
      <c r="E111" s="197"/>
      <c r="F111" s="197"/>
      <c r="G111" s="197"/>
      <c r="H111" s="197"/>
      <c r="I111" s="197"/>
      <c r="J111" s="198">
        <f>J634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89"/>
      <c r="C112" s="190"/>
      <c r="D112" s="191" t="s">
        <v>145</v>
      </c>
      <c r="E112" s="192"/>
      <c r="F112" s="192"/>
      <c r="G112" s="192"/>
      <c r="H112" s="192"/>
      <c r="I112" s="192"/>
      <c r="J112" s="193">
        <f>J636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5"/>
      <c r="C113" s="134"/>
      <c r="D113" s="196" t="s">
        <v>146</v>
      </c>
      <c r="E113" s="197"/>
      <c r="F113" s="197"/>
      <c r="G113" s="197"/>
      <c r="H113" s="197"/>
      <c r="I113" s="197"/>
      <c r="J113" s="198">
        <f>J637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147</v>
      </c>
      <c r="E114" s="197"/>
      <c r="F114" s="197"/>
      <c r="G114" s="197"/>
      <c r="H114" s="197"/>
      <c r="I114" s="197"/>
      <c r="J114" s="198">
        <f>J668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148</v>
      </c>
      <c r="E115" s="197"/>
      <c r="F115" s="197"/>
      <c r="G115" s="197"/>
      <c r="H115" s="197"/>
      <c r="I115" s="197"/>
      <c r="J115" s="198">
        <f>J742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149</v>
      </c>
      <c r="E116" s="197"/>
      <c r="F116" s="197"/>
      <c r="G116" s="197"/>
      <c r="H116" s="197"/>
      <c r="I116" s="197"/>
      <c r="J116" s="198">
        <f>J854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150</v>
      </c>
      <c r="E117" s="197"/>
      <c r="F117" s="197"/>
      <c r="G117" s="197"/>
      <c r="H117" s="197"/>
      <c r="I117" s="197"/>
      <c r="J117" s="198">
        <f>J866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151</v>
      </c>
      <c r="E118" s="197"/>
      <c r="F118" s="197"/>
      <c r="G118" s="197"/>
      <c r="H118" s="197"/>
      <c r="I118" s="197"/>
      <c r="J118" s="198">
        <f>J868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152</v>
      </c>
      <c r="E119" s="197"/>
      <c r="F119" s="197"/>
      <c r="G119" s="197"/>
      <c r="H119" s="197"/>
      <c r="I119" s="197"/>
      <c r="J119" s="198">
        <f>J891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153</v>
      </c>
      <c r="E120" s="197"/>
      <c r="F120" s="197"/>
      <c r="G120" s="197"/>
      <c r="H120" s="197"/>
      <c r="I120" s="197"/>
      <c r="J120" s="198">
        <f>J916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155</v>
      </c>
      <c r="E121" s="197"/>
      <c r="F121" s="197"/>
      <c r="G121" s="197"/>
      <c r="H121" s="197"/>
      <c r="I121" s="197"/>
      <c r="J121" s="198">
        <f>J928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156</v>
      </c>
      <c r="E122" s="197"/>
      <c r="F122" s="197"/>
      <c r="G122" s="197"/>
      <c r="H122" s="197"/>
      <c r="I122" s="197"/>
      <c r="J122" s="198">
        <f>J1119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157</v>
      </c>
      <c r="E123" s="197"/>
      <c r="F123" s="197"/>
      <c r="G123" s="197"/>
      <c r="H123" s="197"/>
      <c r="I123" s="197"/>
      <c r="J123" s="198">
        <f>J1136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158</v>
      </c>
      <c r="E124" s="197"/>
      <c r="F124" s="197"/>
      <c r="G124" s="197"/>
      <c r="H124" s="197"/>
      <c r="I124" s="197"/>
      <c r="J124" s="198">
        <f>J1172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159</v>
      </c>
      <c r="E125" s="197"/>
      <c r="F125" s="197"/>
      <c r="G125" s="197"/>
      <c r="H125" s="197"/>
      <c r="I125" s="197"/>
      <c r="J125" s="198">
        <f>J1225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160</v>
      </c>
      <c r="E126" s="197"/>
      <c r="F126" s="197"/>
      <c r="G126" s="197"/>
      <c r="H126" s="197"/>
      <c r="I126" s="197"/>
      <c r="J126" s="198">
        <f>J1251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161</v>
      </c>
      <c r="E127" s="197"/>
      <c r="F127" s="197"/>
      <c r="G127" s="197"/>
      <c r="H127" s="197"/>
      <c r="I127" s="197"/>
      <c r="J127" s="198">
        <f>J1309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162</v>
      </c>
      <c r="E128" s="197"/>
      <c r="F128" s="197"/>
      <c r="G128" s="197"/>
      <c r="H128" s="197"/>
      <c r="I128" s="197"/>
      <c r="J128" s="198">
        <f>J1335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9" customFormat="1" ht="24.96" customHeight="1">
      <c r="A129" s="9"/>
      <c r="B129" s="189"/>
      <c r="C129" s="190"/>
      <c r="D129" s="191" t="s">
        <v>163</v>
      </c>
      <c r="E129" s="192"/>
      <c r="F129" s="192"/>
      <c r="G129" s="192"/>
      <c r="H129" s="192"/>
      <c r="I129" s="192"/>
      <c r="J129" s="193">
        <f>J1342</f>
        <v>0</v>
      </c>
      <c r="K129" s="190"/>
      <c r="L129" s="194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95"/>
      <c r="C130" s="134"/>
      <c r="D130" s="196" t="s">
        <v>164</v>
      </c>
      <c r="E130" s="197"/>
      <c r="F130" s="197"/>
      <c r="G130" s="197"/>
      <c r="H130" s="197"/>
      <c r="I130" s="197"/>
      <c r="J130" s="198">
        <f>J1343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5"/>
      <c r="C131" s="134"/>
      <c r="D131" s="196" t="s">
        <v>165</v>
      </c>
      <c r="E131" s="197"/>
      <c r="F131" s="197"/>
      <c r="G131" s="197"/>
      <c r="H131" s="197"/>
      <c r="I131" s="197"/>
      <c r="J131" s="198">
        <f>J1345</f>
        <v>0</v>
      </c>
      <c r="K131" s="134"/>
      <c r="L131" s="19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4" t="s">
        <v>166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184" t="str">
        <f>E7</f>
        <v>SOCIÁLNÍ REHABILITACE NOVÉ MĚSTO NAD METUJÍ</v>
      </c>
      <c r="F141" s="33"/>
      <c r="G141" s="33"/>
      <c r="H141" s="33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" customFormat="1" ht="12" customHeight="1">
      <c r="B142" s="22"/>
      <c r="C142" s="33" t="s">
        <v>123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="2" customFormat="1" ht="16.5" customHeight="1">
      <c r="A143" s="39"/>
      <c r="B143" s="40"/>
      <c r="C143" s="41"/>
      <c r="D143" s="41"/>
      <c r="E143" s="184" t="s">
        <v>124</v>
      </c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2" customHeight="1">
      <c r="A144" s="39"/>
      <c r="B144" s="40"/>
      <c r="C144" s="33" t="s">
        <v>125</v>
      </c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6.5" customHeight="1">
      <c r="A145" s="39"/>
      <c r="B145" s="40"/>
      <c r="C145" s="41"/>
      <c r="D145" s="41"/>
      <c r="E145" s="77" t="str">
        <f>E11</f>
        <v xml:space="preserve">003 - SO 03 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6.96" customHeight="1">
      <c r="A146" s="39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2" customHeight="1">
      <c r="A147" s="39"/>
      <c r="B147" s="40"/>
      <c r="C147" s="33" t="s">
        <v>20</v>
      </c>
      <c r="D147" s="41"/>
      <c r="E147" s="41"/>
      <c r="F147" s="28" t="str">
        <f>F14</f>
        <v>P.Č. 961, 2340, K.Ú. NOVÉ MĚSTO NAD METUJÍ</v>
      </c>
      <c r="G147" s="41"/>
      <c r="H147" s="41"/>
      <c r="I147" s="33" t="s">
        <v>22</v>
      </c>
      <c r="J147" s="80" t="str">
        <f>IF(J14="","",J14)</f>
        <v>22. 11. 2024</v>
      </c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40.05" customHeight="1">
      <c r="A149" s="39"/>
      <c r="B149" s="40"/>
      <c r="C149" s="33" t="s">
        <v>24</v>
      </c>
      <c r="D149" s="41"/>
      <c r="E149" s="41"/>
      <c r="F149" s="28" t="str">
        <f>E17</f>
        <v>KRÁLOVÉHRADECKÝ KRAJ</v>
      </c>
      <c r="G149" s="41"/>
      <c r="H149" s="41"/>
      <c r="I149" s="33" t="s">
        <v>30</v>
      </c>
      <c r="J149" s="37" t="str">
        <f>E23</f>
        <v>ATELIER ARCHITEKTURY A URBANISMU, s.r.o.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5.15" customHeight="1">
      <c r="A150" s="39"/>
      <c r="B150" s="40"/>
      <c r="C150" s="33" t="s">
        <v>28</v>
      </c>
      <c r="D150" s="41"/>
      <c r="E150" s="41"/>
      <c r="F150" s="28" t="str">
        <f>IF(E20="","",E20)</f>
        <v>Vyplň údaj</v>
      </c>
      <c r="G150" s="41"/>
      <c r="H150" s="41"/>
      <c r="I150" s="33" t="s">
        <v>34</v>
      </c>
      <c r="J150" s="37" t="str">
        <f>E26</f>
        <v>JIŘÍ KOCIÁN</v>
      </c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0.32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11" customFormat="1" ht="29.28" customHeight="1">
      <c r="A152" s="200"/>
      <c r="B152" s="201"/>
      <c r="C152" s="202" t="s">
        <v>167</v>
      </c>
      <c r="D152" s="203" t="s">
        <v>63</v>
      </c>
      <c r="E152" s="203" t="s">
        <v>59</v>
      </c>
      <c r="F152" s="203" t="s">
        <v>60</v>
      </c>
      <c r="G152" s="203" t="s">
        <v>168</v>
      </c>
      <c r="H152" s="203" t="s">
        <v>169</v>
      </c>
      <c r="I152" s="203" t="s">
        <v>170</v>
      </c>
      <c r="J152" s="204" t="s">
        <v>129</v>
      </c>
      <c r="K152" s="205" t="s">
        <v>171</v>
      </c>
      <c r="L152" s="206"/>
      <c r="M152" s="101" t="s">
        <v>1</v>
      </c>
      <c r="N152" s="102" t="s">
        <v>42</v>
      </c>
      <c r="O152" s="102" t="s">
        <v>172</v>
      </c>
      <c r="P152" s="102" t="s">
        <v>173</v>
      </c>
      <c r="Q152" s="102" t="s">
        <v>174</v>
      </c>
      <c r="R152" s="102" t="s">
        <v>175</v>
      </c>
      <c r="S152" s="102" t="s">
        <v>176</v>
      </c>
      <c r="T152" s="103" t="s">
        <v>177</v>
      </c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</row>
    <row r="153" s="2" customFormat="1" ht="22.8" customHeight="1">
      <c r="A153" s="39"/>
      <c r="B153" s="40"/>
      <c r="C153" s="108" t="s">
        <v>178</v>
      </c>
      <c r="D153" s="41"/>
      <c r="E153" s="41"/>
      <c r="F153" s="41"/>
      <c r="G153" s="41"/>
      <c r="H153" s="41"/>
      <c r="I153" s="41"/>
      <c r="J153" s="207">
        <f>BK153</f>
        <v>0</v>
      </c>
      <c r="K153" s="41"/>
      <c r="L153" s="45"/>
      <c r="M153" s="104"/>
      <c r="N153" s="208"/>
      <c r="O153" s="105"/>
      <c r="P153" s="209">
        <f>P154+P636+P1342</f>
        <v>0</v>
      </c>
      <c r="Q153" s="105"/>
      <c r="R153" s="209">
        <f>R154+R636+R1342</f>
        <v>410.60314497999997</v>
      </c>
      <c r="S153" s="105"/>
      <c r="T153" s="210">
        <f>T154+T636+T1342</f>
        <v>0.00041232999999999998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77</v>
      </c>
      <c r="AU153" s="18" t="s">
        <v>131</v>
      </c>
      <c r="BK153" s="211">
        <f>BK154+BK636+BK1342</f>
        <v>0</v>
      </c>
    </row>
    <row r="154" s="12" customFormat="1" ht="25.92" customHeight="1">
      <c r="A154" s="12"/>
      <c r="B154" s="212"/>
      <c r="C154" s="213"/>
      <c r="D154" s="214" t="s">
        <v>77</v>
      </c>
      <c r="E154" s="215" t="s">
        <v>179</v>
      </c>
      <c r="F154" s="215" t="s">
        <v>180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P155+P185+P192+P257+P302+P312+P340+P386+P558+P585+P618+P634</f>
        <v>0</v>
      </c>
      <c r="Q154" s="220"/>
      <c r="R154" s="221">
        <f>R155+R185+R192+R257+R302+R312+R340+R386+R558+R585+R618+R634</f>
        <v>387.90979788999999</v>
      </c>
      <c r="S154" s="220"/>
      <c r="T154" s="222">
        <f>T155+T185+T192+T257+T302+T312+T340+T386+T558+T585+T618+T634</f>
        <v>0.00041232999999999998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77</v>
      </c>
      <c r="AU154" s="224" t="s">
        <v>78</v>
      </c>
      <c r="AY154" s="223" t="s">
        <v>181</v>
      </c>
      <c r="BK154" s="225">
        <f>BK155+BK185+BK192+BK257+BK302+BK312+BK340+BK386+BK558+BK585+BK618+BK634</f>
        <v>0</v>
      </c>
    </row>
    <row r="155" s="12" customFormat="1" ht="22.8" customHeight="1">
      <c r="A155" s="12"/>
      <c r="B155" s="212"/>
      <c r="C155" s="213"/>
      <c r="D155" s="214" t="s">
        <v>77</v>
      </c>
      <c r="E155" s="226" t="s">
        <v>84</v>
      </c>
      <c r="F155" s="226" t="s">
        <v>182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SUM(P156:P184)</f>
        <v>0</v>
      </c>
      <c r="Q155" s="220"/>
      <c r="R155" s="221">
        <f>SUM(R156:R184)</f>
        <v>0</v>
      </c>
      <c r="S155" s="220"/>
      <c r="T155" s="222">
        <f>SUM(T156:T184)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84</v>
      </c>
      <c r="AT155" s="224" t="s">
        <v>77</v>
      </c>
      <c r="AU155" s="224" t="s">
        <v>84</v>
      </c>
      <c r="AY155" s="223" t="s">
        <v>181</v>
      </c>
      <c r="BK155" s="225">
        <f>SUM(BK156:BK184)</f>
        <v>0</v>
      </c>
    </row>
    <row r="156" s="2" customFormat="1" ht="16.5" customHeight="1">
      <c r="A156" s="39"/>
      <c r="B156" s="40"/>
      <c r="C156" s="228" t="s">
        <v>84</v>
      </c>
      <c r="D156" s="228" t="s">
        <v>183</v>
      </c>
      <c r="E156" s="229" t="s">
        <v>184</v>
      </c>
      <c r="F156" s="230" t="s">
        <v>185</v>
      </c>
      <c r="G156" s="231" t="s">
        <v>186</v>
      </c>
      <c r="H156" s="232">
        <v>300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43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187</v>
      </c>
      <c r="AT156" s="240" t="s">
        <v>183</v>
      </c>
      <c r="AU156" s="240" t="s">
        <v>86</v>
      </c>
      <c r="AY156" s="18" t="s">
        <v>181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84</v>
      </c>
      <c r="BK156" s="241">
        <f>ROUND(I156*H156,2)</f>
        <v>0</v>
      </c>
      <c r="BL156" s="18" t="s">
        <v>187</v>
      </c>
      <c r="BM156" s="240" t="s">
        <v>2689</v>
      </c>
    </row>
    <row r="157" s="13" customFormat="1">
      <c r="A157" s="13"/>
      <c r="B157" s="242"/>
      <c r="C157" s="243"/>
      <c r="D157" s="244" t="s">
        <v>189</v>
      </c>
      <c r="E157" s="245" t="s">
        <v>1</v>
      </c>
      <c r="F157" s="246" t="s">
        <v>1963</v>
      </c>
      <c r="G157" s="243"/>
      <c r="H157" s="247">
        <v>300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189</v>
      </c>
      <c r="AU157" s="253" t="s">
        <v>86</v>
      </c>
      <c r="AV157" s="13" t="s">
        <v>86</v>
      </c>
      <c r="AW157" s="13" t="s">
        <v>33</v>
      </c>
      <c r="AX157" s="13" t="s">
        <v>84</v>
      </c>
      <c r="AY157" s="253" t="s">
        <v>181</v>
      </c>
    </row>
    <row r="158" s="2" customFormat="1" ht="21.75" customHeight="1">
      <c r="A158" s="39"/>
      <c r="B158" s="40"/>
      <c r="C158" s="228" t="s">
        <v>86</v>
      </c>
      <c r="D158" s="228" t="s">
        <v>183</v>
      </c>
      <c r="E158" s="229" t="s">
        <v>191</v>
      </c>
      <c r="F158" s="230" t="s">
        <v>192</v>
      </c>
      <c r="G158" s="231" t="s">
        <v>193</v>
      </c>
      <c r="H158" s="232">
        <v>135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43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187</v>
      </c>
      <c r="AT158" s="240" t="s">
        <v>183</v>
      </c>
      <c r="AU158" s="240" t="s">
        <v>86</v>
      </c>
      <c r="AY158" s="18" t="s">
        <v>181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84</v>
      </c>
      <c r="BK158" s="241">
        <f>ROUND(I158*H158,2)</f>
        <v>0</v>
      </c>
      <c r="BL158" s="18" t="s">
        <v>187</v>
      </c>
      <c r="BM158" s="240" t="s">
        <v>2690</v>
      </c>
    </row>
    <row r="159" s="14" customFormat="1">
      <c r="A159" s="14"/>
      <c r="B159" s="254"/>
      <c r="C159" s="255"/>
      <c r="D159" s="244" t="s">
        <v>189</v>
      </c>
      <c r="E159" s="256" t="s">
        <v>1</v>
      </c>
      <c r="F159" s="257" t="s">
        <v>195</v>
      </c>
      <c r="G159" s="255"/>
      <c r="H159" s="256" t="s">
        <v>1</v>
      </c>
      <c r="I159" s="258"/>
      <c r="J159" s="255"/>
      <c r="K159" s="255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189</v>
      </c>
      <c r="AU159" s="263" t="s">
        <v>86</v>
      </c>
      <c r="AV159" s="14" t="s">
        <v>84</v>
      </c>
      <c r="AW159" s="14" t="s">
        <v>33</v>
      </c>
      <c r="AX159" s="14" t="s">
        <v>78</v>
      </c>
      <c r="AY159" s="263" t="s">
        <v>181</v>
      </c>
    </row>
    <row r="160" s="13" customFormat="1">
      <c r="A160" s="13"/>
      <c r="B160" s="242"/>
      <c r="C160" s="243"/>
      <c r="D160" s="244" t="s">
        <v>189</v>
      </c>
      <c r="E160" s="245" t="s">
        <v>1</v>
      </c>
      <c r="F160" s="246" t="s">
        <v>1965</v>
      </c>
      <c r="G160" s="243"/>
      <c r="H160" s="247">
        <v>135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189</v>
      </c>
      <c r="AU160" s="253" t="s">
        <v>86</v>
      </c>
      <c r="AV160" s="13" t="s">
        <v>86</v>
      </c>
      <c r="AW160" s="13" t="s">
        <v>33</v>
      </c>
      <c r="AX160" s="13" t="s">
        <v>84</v>
      </c>
      <c r="AY160" s="253" t="s">
        <v>181</v>
      </c>
    </row>
    <row r="161" s="2" customFormat="1" ht="21.75" customHeight="1">
      <c r="A161" s="39"/>
      <c r="B161" s="40"/>
      <c r="C161" s="228" t="s">
        <v>197</v>
      </c>
      <c r="D161" s="228" t="s">
        <v>183</v>
      </c>
      <c r="E161" s="229" t="s">
        <v>198</v>
      </c>
      <c r="F161" s="230" t="s">
        <v>199</v>
      </c>
      <c r="G161" s="231" t="s">
        <v>193</v>
      </c>
      <c r="H161" s="232">
        <v>76.596999999999994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43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187</v>
      </c>
      <c r="AT161" s="240" t="s">
        <v>183</v>
      </c>
      <c r="AU161" s="240" t="s">
        <v>86</v>
      </c>
      <c r="AY161" s="18" t="s">
        <v>181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84</v>
      </c>
      <c r="BK161" s="241">
        <f>ROUND(I161*H161,2)</f>
        <v>0</v>
      </c>
      <c r="BL161" s="18" t="s">
        <v>187</v>
      </c>
      <c r="BM161" s="240" t="s">
        <v>2691</v>
      </c>
    </row>
    <row r="162" s="14" customFormat="1">
      <c r="A162" s="14"/>
      <c r="B162" s="254"/>
      <c r="C162" s="255"/>
      <c r="D162" s="244" t="s">
        <v>189</v>
      </c>
      <c r="E162" s="256" t="s">
        <v>1</v>
      </c>
      <c r="F162" s="257" t="s">
        <v>201</v>
      </c>
      <c r="G162" s="255"/>
      <c r="H162" s="256" t="s">
        <v>1</v>
      </c>
      <c r="I162" s="258"/>
      <c r="J162" s="255"/>
      <c r="K162" s="255"/>
      <c r="L162" s="259"/>
      <c r="M162" s="260"/>
      <c r="N162" s="261"/>
      <c r="O162" s="261"/>
      <c r="P162" s="261"/>
      <c r="Q162" s="261"/>
      <c r="R162" s="261"/>
      <c r="S162" s="261"/>
      <c r="T162" s="26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3" t="s">
        <v>189</v>
      </c>
      <c r="AU162" s="263" t="s">
        <v>86</v>
      </c>
      <c r="AV162" s="14" t="s">
        <v>84</v>
      </c>
      <c r="AW162" s="14" t="s">
        <v>33</v>
      </c>
      <c r="AX162" s="14" t="s">
        <v>78</v>
      </c>
      <c r="AY162" s="263" t="s">
        <v>181</v>
      </c>
    </row>
    <row r="163" s="13" customFormat="1">
      <c r="A163" s="13"/>
      <c r="B163" s="242"/>
      <c r="C163" s="243"/>
      <c r="D163" s="244" t="s">
        <v>189</v>
      </c>
      <c r="E163" s="245" t="s">
        <v>1</v>
      </c>
      <c r="F163" s="246" t="s">
        <v>1967</v>
      </c>
      <c r="G163" s="243"/>
      <c r="H163" s="247">
        <v>65.335999999999999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189</v>
      </c>
      <c r="AU163" s="253" t="s">
        <v>86</v>
      </c>
      <c r="AV163" s="13" t="s">
        <v>86</v>
      </c>
      <c r="AW163" s="13" t="s">
        <v>33</v>
      </c>
      <c r="AX163" s="13" t="s">
        <v>78</v>
      </c>
      <c r="AY163" s="253" t="s">
        <v>181</v>
      </c>
    </row>
    <row r="164" s="13" customFormat="1">
      <c r="A164" s="13"/>
      <c r="B164" s="242"/>
      <c r="C164" s="243"/>
      <c r="D164" s="244" t="s">
        <v>189</v>
      </c>
      <c r="E164" s="245" t="s">
        <v>1</v>
      </c>
      <c r="F164" s="246" t="s">
        <v>1968</v>
      </c>
      <c r="G164" s="243"/>
      <c r="H164" s="247">
        <v>0.97099999999999997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189</v>
      </c>
      <c r="AU164" s="253" t="s">
        <v>86</v>
      </c>
      <c r="AV164" s="13" t="s">
        <v>86</v>
      </c>
      <c r="AW164" s="13" t="s">
        <v>33</v>
      </c>
      <c r="AX164" s="13" t="s">
        <v>78</v>
      </c>
      <c r="AY164" s="253" t="s">
        <v>181</v>
      </c>
    </row>
    <row r="165" s="14" customFormat="1">
      <c r="A165" s="14"/>
      <c r="B165" s="254"/>
      <c r="C165" s="255"/>
      <c r="D165" s="244" t="s">
        <v>189</v>
      </c>
      <c r="E165" s="256" t="s">
        <v>1</v>
      </c>
      <c r="F165" s="257" t="s">
        <v>204</v>
      </c>
      <c r="G165" s="255"/>
      <c r="H165" s="256" t="s">
        <v>1</v>
      </c>
      <c r="I165" s="258"/>
      <c r="J165" s="255"/>
      <c r="K165" s="255"/>
      <c r="L165" s="259"/>
      <c r="M165" s="260"/>
      <c r="N165" s="261"/>
      <c r="O165" s="261"/>
      <c r="P165" s="261"/>
      <c r="Q165" s="261"/>
      <c r="R165" s="261"/>
      <c r="S165" s="261"/>
      <c r="T165" s="26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3" t="s">
        <v>189</v>
      </c>
      <c r="AU165" s="263" t="s">
        <v>86</v>
      </c>
      <c r="AV165" s="14" t="s">
        <v>84</v>
      </c>
      <c r="AW165" s="14" t="s">
        <v>33</v>
      </c>
      <c r="AX165" s="14" t="s">
        <v>78</v>
      </c>
      <c r="AY165" s="263" t="s">
        <v>181</v>
      </c>
    </row>
    <row r="166" s="13" customFormat="1">
      <c r="A166" s="13"/>
      <c r="B166" s="242"/>
      <c r="C166" s="243"/>
      <c r="D166" s="244" t="s">
        <v>189</v>
      </c>
      <c r="E166" s="245" t="s">
        <v>1</v>
      </c>
      <c r="F166" s="246" t="s">
        <v>1969</v>
      </c>
      <c r="G166" s="243"/>
      <c r="H166" s="247">
        <v>10.289999999999999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189</v>
      </c>
      <c r="AU166" s="253" t="s">
        <v>86</v>
      </c>
      <c r="AV166" s="13" t="s">
        <v>86</v>
      </c>
      <c r="AW166" s="13" t="s">
        <v>33</v>
      </c>
      <c r="AX166" s="13" t="s">
        <v>78</v>
      </c>
      <c r="AY166" s="253" t="s">
        <v>181</v>
      </c>
    </row>
    <row r="167" s="15" customFormat="1">
      <c r="A167" s="15"/>
      <c r="B167" s="264"/>
      <c r="C167" s="265"/>
      <c r="D167" s="244" t="s">
        <v>189</v>
      </c>
      <c r="E167" s="266" t="s">
        <v>1</v>
      </c>
      <c r="F167" s="267" t="s">
        <v>206</v>
      </c>
      <c r="G167" s="265"/>
      <c r="H167" s="268">
        <v>76.596999999999994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4" t="s">
        <v>189</v>
      </c>
      <c r="AU167" s="274" t="s">
        <v>86</v>
      </c>
      <c r="AV167" s="15" t="s">
        <v>187</v>
      </c>
      <c r="AW167" s="15" t="s">
        <v>33</v>
      </c>
      <c r="AX167" s="15" t="s">
        <v>84</v>
      </c>
      <c r="AY167" s="274" t="s">
        <v>181</v>
      </c>
    </row>
    <row r="168" s="2" customFormat="1" ht="21.75" customHeight="1">
      <c r="A168" s="39"/>
      <c r="B168" s="40"/>
      <c r="C168" s="228" t="s">
        <v>187</v>
      </c>
      <c r="D168" s="228" t="s">
        <v>183</v>
      </c>
      <c r="E168" s="229" t="s">
        <v>207</v>
      </c>
      <c r="F168" s="230" t="s">
        <v>208</v>
      </c>
      <c r="G168" s="231" t="s">
        <v>193</v>
      </c>
      <c r="H168" s="232">
        <v>281.59699999999998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43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187</v>
      </c>
      <c r="AT168" s="240" t="s">
        <v>183</v>
      </c>
      <c r="AU168" s="240" t="s">
        <v>86</v>
      </c>
      <c r="AY168" s="18" t="s">
        <v>181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84</v>
      </c>
      <c r="BK168" s="241">
        <f>ROUND(I168*H168,2)</f>
        <v>0</v>
      </c>
      <c r="BL168" s="18" t="s">
        <v>187</v>
      </c>
      <c r="BM168" s="240" t="s">
        <v>2692</v>
      </c>
    </row>
    <row r="169" s="13" customFormat="1">
      <c r="A169" s="13"/>
      <c r="B169" s="242"/>
      <c r="C169" s="243"/>
      <c r="D169" s="244" t="s">
        <v>189</v>
      </c>
      <c r="E169" s="245" t="s">
        <v>1</v>
      </c>
      <c r="F169" s="246" t="s">
        <v>1971</v>
      </c>
      <c r="G169" s="243"/>
      <c r="H169" s="247">
        <v>15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189</v>
      </c>
      <c r="AU169" s="253" t="s">
        <v>86</v>
      </c>
      <c r="AV169" s="13" t="s">
        <v>86</v>
      </c>
      <c r="AW169" s="13" t="s">
        <v>33</v>
      </c>
      <c r="AX169" s="13" t="s">
        <v>78</v>
      </c>
      <c r="AY169" s="253" t="s">
        <v>181</v>
      </c>
    </row>
    <row r="170" s="13" customFormat="1">
      <c r="A170" s="13"/>
      <c r="B170" s="242"/>
      <c r="C170" s="243"/>
      <c r="D170" s="244" t="s">
        <v>189</v>
      </c>
      <c r="E170" s="245" t="s">
        <v>1</v>
      </c>
      <c r="F170" s="246" t="s">
        <v>1972</v>
      </c>
      <c r="G170" s="243"/>
      <c r="H170" s="247">
        <v>211.59700000000001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189</v>
      </c>
      <c r="AU170" s="253" t="s">
        <v>86</v>
      </c>
      <c r="AV170" s="13" t="s">
        <v>86</v>
      </c>
      <c r="AW170" s="13" t="s">
        <v>33</v>
      </c>
      <c r="AX170" s="13" t="s">
        <v>78</v>
      </c>
      <c r="AY170" s="253" t="s">
        <v>181</v>
      </c>
    </row>
    <row r="171" s="13" customFormat="1">
      <c r="A171" s="13"/>
      <c r="B171" s="242"/>
      <c r="C171" s="243"/>
      <c r="D171" s="244" t="s">
        <v>189</v>
      </c>
      <c r="E171" s="245" t="s">
        <v>1</v>
      </c>
      <c r="F171" s="246" t="s">
        <v>1973</v>
      </c>
      <c r="G171" s="243"/>
      <c r="H171" s="247">
        <v>55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189</v>
      </c>
      <c r="AU171" s="253" t="s">
        <v>86</v>
      </c>
      <c r="AV171" s="13" t="s">
        <v>86</v>
      </c>
      <c r="AW171" s="13" t="s">
        <v>33</v>
      </c>
      <c r="AX171" s="13" t="s">
        <v>78</v>
      </c>
      <c r="AY171" s="253" t="s">
        <v>181</v>
      </c>
    </row>
    <row r="172" s="15" customFormat="1">
      <c r="A172" s="15"/>
      <c r="B172" s="264"/>
      <c r="C172" s="265"/>
      <c r="D172" s="244" t="s">
        <v>189</v>
      </c>
      <c r="E172" s="266" t="s">
        <v>1</v>
      </c>
      <c r="F172" s="267" t="s">
        <v>206</v>
      </c>
      <c r="G172" s="265"/>
      <c r="H172" s="268">
        <v>281.59699999999998</v>
      </c>
      <c r="I172" s="269"/>
      <c r="J172" s="265"/>
      <c r="K172" s="265"/>
      <c r="L172" s="270"/>
      <c r="M172" s="271"/>
      <c r="N172" s="272"/>
      <c r="O172" s="272"/>
      <c r="P172" s="272"/>
      <c r="Q172" s="272"/>
      <c r="R172" s="272"/>
      <c r="S172" s="272"/>
      <c r="T172" s="27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4" t="s">
        <v>189</v>
      </c>
      <c r="AU172" s="274" t="s">
        <v>86</v>
      </c>
      <c r="AV172" s="15" t="s">
        <v>187</v>
      </c>
      <c r="AW172" s="15" t="s">
        <v>33</v>
      </c>
      <c r="AX172" s="15" t="s">
        <v>84</v>
      </c>
      <c r="AY172" s="274" t="s">
        <v>181</v>
      </c>
    </row>
    <row r="173" s="2" customFormat="1" ht="21.75" customHeight="1">
      <c r="A173" s="39"/>
      <c r="B173" s="40"/>
      <c r="C173" s="228" t="s">
        <v>213</v>
      </c>
      <c r="D173" s="228" t="s">
        <v>183</v>
      </c>
      <c r="E173" s="229" t="s">
        <v>214</v>
      </c>
      <c r="F173" s="230" t="s">
        <v>215</v>
      </c>
      <c r="G173" s="231" t="s">
        <v>193</v>
      </c>
      <c r="H173" s="232">
        <v>156.59700000000001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43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187</v>
      </c>
      <c r="AT173" s="240" t="s">
        <v>183</v>
      </c>
      <c r="AU173" s="240" t="s">
        <v>86</v>
      </c>
      <c r="AY173" s="18" t="s">
        <v>181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84</v>
      </c>
      <c r="BK173" s="241">
        <f>ROUND(I173*H173,2)</f>
        <v>0</v>
      </c>
      <c r="BL173" s="18" t="s">
        <v>187</v>
      </c>
      <c r="BM173" s="240" t="s">
        <v>2693</v>
      </c>
    </row>
    <row r="174" s="13" customFormat="1">
      <c r="A174" s="13"/>
      <c r="B174" s="242"/>
      <c r="C174" s="243"/>
      <c r="D174" s="244" t="s">
        <v>189</v>
      </c>
      <c r="E174" s="245" t="s">
        <v>1</v>
      </c>
      <c r="F174" s="246" t="s">
        <v>1975</v>
      </c>
      <c r="G174" s="243"/>
      <c r="H174" s="247">
        <v>156.59700000000001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189</v>
      </c>
      <c r="AU174" s="253" t="s">
        <v>86</v>
      </c>
      <c r="AV174" s="13" t="s">
        <v>86</v>
      </c>
      <c r="AW174" s="13" t="s">
        <v>33</v>
      </c>
      <c r="AX174" s="13" t="s">
        <v>84</v>
      </c>
      <c r="AY174" s="253" t="s">
        <v>181</v>
      </c>
    </row>
    <row r="175" s="2" customFormat="1" ht="16.5" customHeight="1">
      <c r="A175" s="39"/>
      <c r="B175" s="40"/>
      <c r="C175" s="228" t="s">
        <v>218</v>
      </c>
      <c r="D175" s="228" t="s">
        <v>183</v>
      </c>
      <c r="E175" s="229" t="s">
        <v>219</v>
      </c>
      <c r="F175" s="230" t="s">
        <v>220</v>
      </c>
      <c r="G175" s="231" t="s">
        <v>193</v>
      </c>
      <c r="H175" s="232">
        <v>55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43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187</v>
      </c>
      <c r="AT175" s="240" t="s">
        <v>183</v>
      </c>
      <c r="AU175" s="240" t="s">
        <v>86</v>
      </c>
      <c r="AY175" s="18" t="s">
        <v>181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84</v>
      </c>
      <c r="BK175" s="241">
        <f>ROUND(I175*H175,2)</f>
        <v>0</v>
      </c>
      <c r="BL175" s="18" t="s">
        <v>187</v>
      </c>
      <c r="BM175" s="240" t="s">
        <v>2694</v>
      </c>
    </row>
    <row r="176" s="13" customFormat="1">
      <c r="A176" s="13"/>
      <c r="B176" s="242"/>
      <c r="C176" s="243"/>
      <c r="D176" s="244" t="s">
        <v>189</v>
      </c>
      <c r="E176" s="245" t="s">
        <v>1</v>
      </c>
      <c r="F176" s="246" t="s">
        <v>1977</v>
      </c>
      <c r="G176" s="243"/>
      <c r="H176" s="247">
        <v>55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189</v>
      </c>
      <c r="AU176" s="253" t="s">
        <v>86</v>
      </c>
      <c r="AV176" s="13" t="s">
        <v>86</v>
      </c>
      <c r="AW176" s="13" t="s">
        <v>33</v>
      </c>
      <c r="AX176" s="13" t="s">
        <v>84</v>
      </c>
      <c r="AY176" s="253" t="s">
        <v>181</v>
      </c>
    </row>
    <row r="177" s="2" customFormat="1" ht="16.5" customHeight="1">
      <c r="A177" s="39"/>
      <c r="B177" s="40"/>
      <c r="C177" s="228" t="s">
        <v>223</v>
      </c>
      <c r="D177" s="228" t="s">
        <v>183</v>
      </c>
      <c r="E177" s="229" t="s">
        <v>224</v>
      </c>
      <c r="F177" s="230" t="s">
        <v>225</v>
      </c>
      <c r="G177" s="231" t="s">
        <v>193</v>
      </c>
      <c r="H177" s="232">
        <v>156.59700000000001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43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187</v>
      </c>
      <c r="AT177" s="240" t="s">
        <v>183</v>
      </c>
      <c r="AU177" s="240" t="s">
        <v>86</v>
      </c>
      <c r="AY177" s="18" t="s">
        <v>181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84</v>
      </c>
      <c r="BK177" s="241">
        <f>ROUND(I177*H177,2)</f>
        <v>0</v>
      </c>
      <c r="BL177" s="18" t="s">
        <v>187</v>
      </c>
      <c r="BM177" s="240" t="s">
        <v>2695</v>
      </c>
    </row>
    <row r="178" s="13" customFormat="1">
      <c r="A178" s="13"/>
      <c r="B178" s="242"/>
      <c r="C178" s="243"/>
      <c r="D178" s="244" t="s">
        <v>189</v>
      </c>
      <c r="E178" s="245" t="s">
        <v>1</v>
      </c>
      <c r="F178" s="246" t="s">
        <v>1979</v>
      </c>
      <c r="G178" s="243"/>
      <c r="H178" s="247">
        <v>156.59700000000001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189</v>
      </c>
      <c r="AU178" s="253" t="s">
        <v>86</v>
      </c>
      <c r="AV178" s="13" t="s">
        <v>86</v>
      </c>
      <c r="AW178" s="13" t="s">
        <v>33</v>
      </c>
      <c r="AX178" s="13" t="s">
        <v>84</v>
      </c>
      <c r="AY178" s="253" t="s">
        <v>181</v>
      </c>
    </row>
    <row r="179" s="2" customFormat="1" ht="16.5" customHeight="1">
      <c r="A179" s="39"/>
      <c r="B179" s="40"/>
      <c r="C179" s="228" t="s">
        <v>228</v>
      </c>
      <c r="D179" s="228" t="s">
        <v>183</v>
      </c>
      <c r="E179" s="229" t="s">
        <v>229</v>
      </c>
      <c r="F179" s="230" t="s">
        <v>230</v>
      </c>
      <c r="G179" s="231" t="s">
        <v>186</v>
      </c>
      <c r="H179" s="232">
        <v>300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43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187</v>
      </c>
      <c r="AT179" s="240" t="s">
        <v>183</v>
      </c>
      <c r="AU179" s="240" t="s">
        <v>86</v>
      </c>
      <c r="AY179" s="18" t="s">
        <v>181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84</v>
      </c>
      <c r="BK179" s="241">
        <f>ROUND(I179*H179,2)</f>
        <v>0</v>
      </c>
      <c r="BL179" s="18" t="s">
        <v>187</v>
      </c>
      <c r="BM179" s="240" t="s">
        <v>2696</v>
      </c>
    </row>
    <row r="180" s="13" customFormat="1">
      <c r="A180" s="13"/>
      <c r="B180" s="242"/>
      <c r="C180" s="243"/>
      <c r="D180" s="244" t="s">
        <v>189</v>
      </c>
      <c r="E180" s="245" t="s">
        <v>1</v>
      </c>
      <c r="F180" s="246" t="s">
        <v>1963</v>
      </c>
      <c r="G180" s="243"/>
      <c r="H180" s="247">
        <v>300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189</v>
      </c>
      <c r="AU180" s="253" t="s">
        <v>86</v>
      </c>
      <c r="AV180" s="13" t="s">
        <v>86</v>
      </c>
      <c r="AW180" s="13" t="s">
        <v>33</v>
      </c>
      <c r="AX180" s="13" t="s">
        <v>84</v>
      </c>
      <c r="AY180" s="253" t="s">
        <v>181</v>
      </c>
    </row>
    <row r="181" s="2" customFormat="1" ht="16.5" customHeight="1">
      <c r="A181" s="39"/>
      <c r="B181" s="40"/>
      <c r="C181" s="228" t="s">
        <v>232</v>
      </c>
      <c r="D181" s="228" t="s">
        <v>183</v>
      </c>
      <c r="E181" s="229" t="s">
        <v>233</v>
      </c>
      <c r="F181" s="230" t="s">
        <v>234</v>
      </c>
      <c r="G181" s="231" t="s">
        <v>235</v>
      </c>
      <c r="H181" s="232">
        <v>281.875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43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187</v>
      </c>
      <c r="AT181" s="240" t="s">
        <v>183</v>
      </c>
      <c r="AU181" s="240" t="s">
        <v>86</v>
      </c>
      <c r="AY181" s="18" t="s">
        <v>181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84</v>
      </c>
      <c r="BK181" s="241">
        <f>ROUND(I181*H181,2)</f>
        <v>0</v>
      </c>
      <c r="BL181" s="18" t="s">
        <v>187</v>
      </c>
      <c r="BM181" s="240" t="s">
        <v>2697</v>
      </c>
    </row>
    <row r="182" s="13" customFormat="1">
      <c r="A182" s="13"/>
      <c r="B182" s="242"/>
      <c r="C182" s="243"/>
      <c r="D182" s="244" t="s">
        <v>189</v>
      </c>
      <c r="E182" s="245" t="s">
        <v>1</v>
      </c>
      <c r="F182" s="246" t="s">
        <v>1982</v>
      </c>
      <c r="G182" s="243"/>
      <c r="H182" s="247">
        <v>281.875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189</v>
      </c>
      <c r="AU182" s="253" t="s">
        <v>86</v>
      </c>
      <c r="AV182" s="13" t="s">
        <v>86</v>
      </c>
      <c r="AW182" s="13" t="s">
        <v>33</v>
      </c>
      <c r="AX182" s="13" t="s">
        <v>84</v>
      </c>
      <c r="AY182" s="253" t="s">
        <v>181</v>
      </c>
    </row>
    <row r="183" s="2" customFormat="1" ht="16.5" customHeight="1">
      <c r="A183" s="39"/>
      <c r="B183" s="40"/>
      <c r="C183" s="228" t="s">
        <v>238</v>
      </c>
      <c r="D183" s="228" t="s">
        <v>183</v>
      </c>
      <c r="E183" s="229" t="s">
        <v>239</v>
      </c>
      <c r="F183" s="230" t="s">
        <v>240</v>
      </c>
      <c r="G183" s="231" t="s">
        <v>193</v>
      </c>
      <c r="H183" s="232">
        <v>55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43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187</v>
      </c>
      <c r="AT183" s="240" t="s">
        <v>183</v>
      </c>
      <c r="AU183" s="240" t="s">
        <v>86</v>
      </c>
      <c r="AY183" s="18" t="s">
        <v>181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84</v>
      </c>
      <c r="BK183" s="241">
        <f>ROUND(I183*H183,2)</f>
        <v>0</v>
      </c>
      <c r="BL183" s="18" t="s">
        <v>187</v>
      </c>
      <c r="BM183" s="240" t="s">
        <v>2698</v>
      </c>
    </row>
    <row r="184" s="13" customFormat="1">
      <c r="A184" s="13"/>
      <c r="B184" s="242"/>
      <c r="C184" s="243"/>
      <c r="D184" s="244" t="s">
        <v>189</v>
      </c>
      <c r="E184" s="245" t="s">
        <v>1</v>
      </c>
      <c r="F184" s="246" t="s">
        <v>1984</v>
      </c>
      <c r="G184" s="243"/>
      <c r="H184" s="247">
        <v>55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189</v>
      </c>
      <c r="AU184" s="253" t="s">
        <v>86</v>
      </c>
      <c r="AV184" s="13" t="s">
        <v>86</v>
      </c>
      <c r="AW184" s="13" t="s">
        <v>33</v>
      </c>
      <c r="AX184" s="13" t="s">
        <v>84</v>
      </c>
      <c r="AY184" s="253" t="s">
        <v>181</v>
      </c>
    </row>
    <row r="185" s="12" customFormat="1" ht="22.8" customHeight="1">
      <c r="A185" s="12"/>
      <c r="B185" s="212"/>
      <c r="C185" s="213"/>
      <c r="D185" s="214" t="s">
        <v>77</v>
      </c>
      <c r="E185" s="226" t="s">
        <v>7</v>
      </c>
      <c r="F185" s="226" t="s">
        <v>243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SUM(P186:P191)</f>
        <v>0</v>
      </c>
      <c r="Q185" s="220"/>
      <c r="R185" s="221">
        <f>SUM(R186:R191)</f>
        <v>0.051667299999999999</v>
      </c>
      <c r="S185" s="220"/>
      <c r="T185" s="222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84</v>
      </c>
      <c r="AT185" s="224" t="s">
        <v>77</v>
      </c>
      <c r="AU185" s="224" t="s">
        <v>84</v>
      </c>
      <c r="AY185" s="223" t="s">
        <v>181</v>
      </c>
      <c r="BK185" s="225">
        <f>SUM(BK186:BK191)</f>
        <v>0</v>
      </c>
    </row>
    <row r="186" s="2" customFormat="1" ht="24.15" customHeight="1">
      <c r="A186" s="39"/>
      <c r="B186" s="40"/>
      <c r="C186" s="228" t="s">
        <v>244</v>
      </c>
      <c r="D186" s="228" t="s">
        <v>183</v>
      </c>
      <c r="E186" s="229" t="s">
        <v>245</v>
      </c>
      <c r="F186" s="230" t="s">
        <v>246</v>
      </c>
      <c r="G186" s="231" t="s">
        <v>247</v>
      </c>
      <c r="H186" s="232">
        <v>25.449999999999999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43</v>
      </c>
      <c r="O186" s="92"/>
      <c r="P186" s="238">
        <f>O186*H186</f>
        <v>0</v>
      </c>
      <c r="Q186" s="238">
        <v>0.00034000000000000002</v>
      </c>
      <c r="R186" s="238">
        <f>Q186*H186</f>
        <v>0.008653000000000001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187</v>
      </c>
      <c r="AT186" s="240" t="s">
        <v>183</v>
      </c>
      <c r="AU186" s="240" t="s">
        <v>86</v>
      </c>
      <c r="AY186" s="18" t="s">
        <v>181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84</v>
      </c>
      <c r="BK186" s="241">
        <f>ROUND(I186*H186,2)</f>
        <v>0</v>
      </c>
      <c r="BL186" s="18" t="s">
        <v>187</v>
      </c>
      <c r="BM186" s="240" t="s">
        <v>2699</v>
      </c>
    </row>
    <row r="187" s="13" customFormat="1">
      <c r="A187" s="13"/>
      <c r="B187" s="242"/>
      <c r="C187" s="243"/>
      <c r="D187" s="244" t="s">
        <v>189</v>
      </c>
      <c r="E187" s="245" t="s">
        <v>1</v>
      </c>
      <c r="F187" s="246" t="s">
        <v>1986</v>
      </c>
      <c r="G187" s="243"/>
      <c r="H187" s="247">
        <v>25.449999999999999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189</v>
      </c>
      <c r="AU187" s="253" t="s">
        <v>86</v>
      </c>
      <c r="AV187" s="13" t="s">
        <v>86</v>
      </c>
      <c r="AW187" s="13" t="s">
        <v>33</v>
      </c>
      <c r="AX187" s="13" t="s">
        <v>84</v>
      </c>
      <c r="AY187" s="253" t="s">
        <v>181</v>
      </c>
    </row>
    <row r="188" s="2" customFormat="1" ht="24.15" customHeight="1">
      <c r="A188" s="39"/>
      <c r="B188" s="40"/>
      <c r="C188" s="228" t="s">
        <v>8</v>
      </c>
      <c r="D188" s="228" t="s">
        <v>183</v>
      </c>
      <c r="E188" s="229" t="s">
        <v>250</v>
      </c>
      <c r="F188" s="230" t="s">
        <v>251</v>
      </c>
      <c r="G188" s="231" t="s">
        <v>247</v>
      </c>
      <c r="H188" s="232">
        <v>15.09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43</v>
      </c>
      <c r="O188" s="92"/>
      <c r="P188" s="238">
        <f>O188*H188</f>
        <v>0</v>
      </c>
      <c r="Q188" s="238">
        <v>0.0022699999999999999</v>
      </c>
      <c r="R188" s="238">
        <f>Q188*H188</f>
        <v>0.034254299999999994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187</v>
      </c>
      <c r="AT188" s="240" t="s">
        <v>183</v>
      </c>
      <c r="AU188" s="240" t="s">
        <v>86</v>
      </c>
      <c r="AY188" s="18" t="s">
        <v>181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84</v>
      </c>
      <c r="BK188" s="241">
        <f>ROUND(I188*H188,2)</f>
        <v>0</v>
      </c>
      <c r="BL188" s="18" t="s">
        <v>187</v>
      </c>
      <c r="BM188" s="240" t="s">
        <v>2700</v>
      </c>
    </row>
    <row r="189" s="13" customFormat="1">
      <c r="A189" s="13"/>
      <c r="B189" s="242"/>
      <c r="C189" s="243"/>
      <c r="D189" s="244" t="s">
        <v>189</v>
      </c>
      <c r="E189" s="245" t="s">
        <v>1</v>
      </c>
      <c r="F189" s="246" t="s">
        <v>1988</v>
      </c>
      <c r="G189" s="243"/>
      <c r="H189" s="247">
        <v>15.09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189</v>
      </c>
      <c r="AU189" s="253" t="s">
        <v>86</v>
      </c>
      <c r="AV189" s="13" t="s">
        <v>86</v>
      </c>
      <c r="AW189" s="13" t="s">
        <v>33</v>
      </c>
      <c r="AX189" s="13" t="s">
        <v>84</v>
      </c>
      <c r="AY189" s="253" t="s">
        <v>181</v>
      </c>
    </row>
    <row r="190" s="2" customFormat="1" ht="16.5" customHeight="1">
      <c r="A190" s="39"/>
      <c r="B190" s="40"/>
      <c r="C190" s="228" t="s">
        <v>254</v>
      </c>
      <c r="D190" s="228" t="s">
        <v>183</v>
      </c>
      <c r="E190" s="229" t="s">
        <v>255</v>
      </c>
      <c r="F190" s="230" t="s">
        <v>256</v>
      </c>
      <c r="G190" s="231" t="s">
        <v>247</v>
      </c>
      <c r="H190" s="232">
        <v>4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43</v>
      </c>
      <c r="O190" s="92"/>
      <c r="P190" s="238">
        <f>O190*H190</f>
        <v>0</v>
      </c>
      <c r="Q190" s="238">
        <v>0.0021900000000000001</v>
      </c>
      <c r="R190" s="238">
        <f>Q190*H190</f>
        <v>0.0087600000000000004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187</v>
      </c>
      <c r="AT190" s="240" t="s">
        <v>183</v>
      </c>
      <c r="AU190" s="240" t="s">
        <v>86</v>
      </c>
      <c r="AY190" s="18" t="s">
        <v>181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84</v>
      </c>
      <c r="BK190" s="241">
        <f>ROUND(I190*H190,2)</f>
        <v>0</v>
      </c>
      <c r="BL190" s="18" t="s">
        <v>187</v>
      </c>
      <c r="BM190" s="240" t="s">
        <v>2701</v>
      </c>
    </row>
    <row r="191" s="13" customFormat="1">
      <c r="A191" s="13"/>
      <c r="B191" s="242"/>
      <c r="C191" s="243"/>
      <c r="D191" s="244" t="s">
        <v>189</v>
      </c>
      <c r="E191" s="245" t="s">
        <v>1</v>
      </c>
      <c r="F191" s="246" t="s">
        <v>1990</v>
      </c>
      <c r="G191" s="243"/>
      <c r="H191" s="247">
        <v>4</v>
      </c>
      <c r="I191" s="248"/>
      <c r="J191" s="243"/>
      <c r="K191" s="243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189</v>
      </c>
      <c r="AU191" s="253" t="s">
        <v>86</v>
      </c>
      <c r="AV191" s="13" t="s">
        <v>86</v>
      </c>
      <c r="AW191" s="13" t="s">
        <v>33</v>
      </c>
      <c r="AX191" s="13" t="s">
        <v>84</v>
      </c>
      <c r="AY191" s="253" t="s">
        <v>181</v>
      </c>
    </row>
    <row r="192" s="12" customFormat="1" ht="22.8" customHeight="1">
      <c r="A192" s="12"/>
      <c r="B192" s="212"/>
      <c r="C192" s="213"/>
      <c r="D192" s="214" t="s">
        <v>77</v>
      </c>
      <c r="E192" s="226" t="s">
        <v>259</v>
      </c>
      <c r="F192" s="226" t="s">
        <v>260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SUM(P193:P256)</f>
        <v>0</v>
      </c>
      <c r="Q192" s="220"/>
      <c r="R192" s="221">
        <f>SUM(R193:R256)</f>
        <v>182.53948698999997</v>
      </c>
      <c r="S192" s="220"/>
      <c r="T192" s="222">
        <f>SUM(T193:T256)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84</v>
      </c>
      <c r="AT192" s="224" t="s">
        <v>77</v>
      </c>
      <c r="AU192" s="224" t="s">
        <v>84</v>
      </c>
      <c r="AY192" s="223" t="s">
        <v>181</v>
      </c>
      <c r="BK192" s="225">
        <f>SUM(BK193:BK256)</f>
        <v>0</v>
      </c>
    </row>
    <row r="193" s="2" customFormat="1" ht="16.5" customHeight="1">
      <c r="A193" s="39"/>
      <c r="B193" s="40"/>
      <c r="C193" s="228" t="s">
        <v>261</v>
      </c>
      <c r="D193" s="228" t="s">
        <v>183</v>
      </c>
      <c r="E193" s="229" t="s">
        <v>262</v>
      </c>
      <c r="F193" s="230" t="s">
        <v>263</v>
      </c>
      <c r="G193" s="231" t="s">
        <v>193</v>
      </c>
      <c r="H193" s="232">
        <v>27.748000000000001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43</v>
      </c>
      <c r="O193" s="92"/>
      <c r="P193" s="238">
        <f>O193*H193</f>
        <v>0</v>
      </c>
      <c r="Q193" s="238">
        <v>2.1600000000000001</v>
      </c>
      <c r="R193" s="238">
        <f>Q193*H193</f>
        <v>59.935680000000005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187</v>
      </c>
      <c r="AT193" s="240" t="s">
        <v>183</v>
      </c>
      <c r="AU193" s="240" t="s">
        <v>86</v>
      </c>
      <c r="AY193" s="18" t="s">
        <v>181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84</v>
      </c>
      <c r="BK193" s="241">
        <f>ROUND(I193*H193,2)</f>
        <v>0</v>
      </c>
      <c r="BL193" s="18" t="s">
        <v>187</v>
      </c>
      <c r="BM193" s="240" t="s">
        <v>2702</v>
      </c>
    </row>
    <row r="194" s="14" customFormat="1">
      <c r="A194" s="14"/>
      <c r="B194" s="254"/>
      <c r="C194" s="255"/>
      <c r="D194" s="244" t="s">
        <v>189</v>
      </c>
      <c r="E194" s="256" t="s">
        <v>1</v>
      </c>
      <c r="F194" s="257" t="s">
        <v>265</v>
      </c>
      <c r="G194" s="255"/>
      <c r="H194" s="256" t="s">
        <v>1</v>
      </c>
      <c r="I194" s="258"/>
      <c r="J194" s="255"/>
      <c r="K194" s="255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189</v>
      </c>
      <c r="AU194" s="263" t="s">
        <v>86</v>
      </c>
      <c r="AV194" s="14" t="s">
        <v>84</v>
      </c>
      <c r="AW194" s="14" t="s">
        <v>33</v>
      </c>
      <c r="AX194" s="14" t="s">
        <v>78</v>
      </c>
      <c r="AY194" s="263" t="s">
        <v>181</v>
      </c>
    </row>
    <row r="195" s="14" customFormat="1">
      <c r="A195" s="14"/>
      <c r="B195" s="254"/>
      <c r="C195" s="255"/>
      <c r="D195" s="244" t="s">
        <v>189</v>
      </c>
      <c r="E195" s="256" t="s">
        <v>1</v>
      </c>
      <c r="F195" s="257" t="s">
        <v>266</v>
      </c>
      <c r="G195" s="255"/>
      <c r="H195" s="256" t="s">
        <v>1</v>
      </c>
      <c r="I195" s="258"/>
      <c r="J195" s="255"/>
      <c r="K195" s="255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189</v>
      </c>
      <c r="AU195" s="263" t="s">
        <v>86</v>
      </c>
      <c r="AV195" s="14" t="s">
        <v>84</v>
      </c>
      <c r="AW195" s="14" t="s">
        <v>33</v>
      </c>
      <c r="AX195" s="14" t="s">
        <v>78</v>
      </c>
      <c r="AY195" s="263" t="s">
        <v>181</v>
      </c>
    </row>
    <row r="196" s="13" customFormat="1">
      <c r="A196" s="13"/>
      <c r="B196" s="242"/>
      <c r="C196" s="243"/>
      <c r="D196" s="244" t="s">
        <v>189</v>
      </c>
      <c r="E196" s="245" t="s">
        <v>1</v>
      </c>
      <c r="F196" s="246" t="s">
        <v>1992</v>
      </c>
      <c r="G196" s="243"/>
      <c r="H196" s="247">
        <v>15.51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189</v>
      </c>
      <c r="AU196" s="253" t="s">
        <v>86</v>
      </c>
      <c r="AV196" s="13" t="s">
        <v>86</v>
      </c>
      <c r="AW196" s="13" t="s">
        <v>33</v>
      </c>
      <c r="AX196" s="13" t="s">
        <v>78</v>
      </c>
      <c r="AY196" s="253" t="s">
        <v>181</v>
      </c>
    </row>
    <row r="197" s="13" customFormat="1">
      <c r="A197" s="13"/>
      <c r="B197" s="242"/>
      <c r="C197" s="243"/>
      <c r="D197" s="244" t="s">
        <v>189</v>
      </c>
      <c r="E197" s="245" t="s">
        <v>1</v>
      </c>
      <c r="F197" s="246" t="s">
        <v>1993</v>
      </c>
      <c r="G197" s="243"/>
      <c r="H197" s="247">
        <v>12.238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189</v>
      </c>
      <c r="AU197" s="253" t="s">
        <v>86</v>
      </c>
      <c r="AV197" s="13" t="s">
        <v>86</v>
      </c>
      <c r="AW197" s="13" t="s">
        <v>33</v>
      </c>
      <c r="AX197" s="13" t="s">
        <v>78</v>
      </c>
      <c r="AY197" s="253" t="s">
        <v>181</v>
      </c>
    </row>
    <row r="198" s="15" customFormat="1">
      <c r="A198" s="15"/>
      <c r="B198" s="264"/>
      <c r="C198" s="265"/>
      <c r="D198" s="244" t="s">
        <v>189</v>
      </c>
      <c r="E198" s="266" t="s">
        <v>1</v>
      </c>
      <c r="F198" s="267" t="s">
        <v>206</v>
      </c>
      <c r="G198" s="265"/>
      <c r="H198" s="268">
        <v>27.748000000000001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4" t="s">
        <v>189</v>
      </c>
      <c r="AU198" s="274" t="s">
        <v>86</v>
      </c>
      <c r="AV198" s="15" t="s">
        <v>187</v>
      </c>
      <c r="AW198" s="15" t="s">
        <v>33</v>
      </c>
      <c r="AX198" s="15" t="s">
        <v>84</v>
      </c>
      <c r="AY198" s="274" t="s">
        <v>181</v>
      </c>
    </row>
    <row r="199" s="2" customFormat="1" ht="16.5" customHeight="1">
      <c r="A199" s="39"/>
      <c r="B199" s="40"/>
      <c r="C199" s="228" t="s">
        <v>268</v>
      </c>
      <c r="D199" s="228" t="s">
        <v>183</v>
      </c>
      <c r="E199" s="229" t="s">
        <v>269</v>
      </c>
      <c r="F199" s="230" t="s">
        <v>270</v>
      </c>
      <c r="G199" s="231" t="s">
        <v>193</v>
      </c>
      <c r="H199" s="232">
        <v>4.891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43</v>
      </c>
      <c r="O199" s="92"/>
      <c r="P199" s="238">
        <f>O199*H199</f>
        <v>0</v>
      </c>
      <c r="Q199" s="238">
        <v>2.3010199999999998</v>
      </c>
      <c r="R199" s="238">
        <f>Q199*H199</f>
        <v>11.254288819999999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187</v>
      </c>
      <c r="AT199" s="240" t="s">
        <v>183</v>
      </c>
      <c r="AU199" s="240" t="s">
        <v>86</v>
      </c>
      <c r="AY199" s="18" t="s">
        <v>181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84</v>
      </c>
      <c r="BK199" s="241">
        <f>ROUND(I199*H199,2)</f>
        <v>0</v>
      </c>
      <c r="BL199" s="18" t="s">
        <v>187</v>
      </c>
      <c r="BM199" s="240" t="s">
        <v>2703</v>
      </c>
    </row>
    <row r="200" s="14" customFormat="1">
      <c r="A200" s="14"/>
      <c r="B200" s="254"/>
      <c r="C200" s="255"/>
      <c r="D200" s="244" t="s">
        <v>189</v>
      </c>
      <c r="E200" s="256" t="s">
        <v>1</v>
      </c>
      <c r="F200" s="257" t="s">
        <v>272</v>
      </c>
      <c r="G200" s="255"/>
      <c r="H200" s="256" t="s">
        <v>1</v>
      </c>
      <c r="I200" s="258"/>
      <c r="J200" s="255"/>
      <c r="K200" s="255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189</v>
      </c>
      <c r="AU200" s="263" t="s">
        <v>86</v>
      </c>
      <c r="AV200" s="14" t="s">
        <v>84</v>
      </c>
      <c r="AW200" s="14" t="s">
        <v>33</v>
      </c>
      <c r="AX200" s="14" t="s">
        <v>78</v>
      </c>
      <c r="AY200" s="263" t="s">
        <v>181</v>
      </c>
    </row>
    <row r="201" s="13" customFormat="1">
      <c r="A201" s="13"/>
      <c r="B201" s="242"/>
      <c r="C201" s="243"/>
      <c r="D201" s="244" t="s">
        <v>189</v>
      </c>
      <c r="E201" s="245" t="s">
        <v>1</v>
      </c>
      <c r="F201" s="246" t="s">
        <v>1995</v>
      </c>
      <c r="G201" s="243"/>
      <c r="H201" s="247">
        <v>4.4539999999999997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189</v>
      </c>
      <c r="AU201" s="253" t="s">
        <v>86</v>
      </c>
      <c r="AV201" s="13" t="s">
        <v>86</v>
      </c>
      <c r="AW201" s="13" t="s">
        <v>33</v>
      </c>
      <c r="AX201" s="13" t="s">
        <v>78</v>
      </c>
      <c r="AY201" s="253" t="s">
        <v>181</v>
      </c>
    </row>
    <row r="202" s="13" customFormat="1">
      <c r="A202" s="13"/>
      <c r="B202" s="242"/>
      <c r="C202" s="243"/>
      <c r="D202" s="244" t="s">
        <v>189</v>
      </c>
      <c r="E202" s="245" t="s">
        <v>1</v>
      </c>
      <c r="F202" s="246" t="s">
        <v>1996</v>
      </c>
      <c r="G202" s="243"/>
      <c r="H202" s="247">
        <v>0.094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189</v>
      </c>
      <c r="AU202" s="253" t="s">
        <v>86</v>
      </c>
      <c r="AV202" s="13" t="s">
        <v>86</v>
      </c>
      <c r="AW202" s="13" t="s">
        <v>33</v>
      </c>
      <c r="AX202" s="13" t="s">
        <v>78</v>
      </c>
      <c r="AY202" s="253" t="s">
        <v>181</v>
      </c>
    </row>
    <row r="203" s="14" customFormat="1">
      <c r="A203" s="14"/>
      <c r="B203" s="254"/>
      <c r="C203" s="255"/>
      <c r="D203" s="244" t="s">
        <v>189</v>
      </c>
      <c r="E203" s="256" t="s">
        <v>1</v>
      </c>
      <c r="F203" s="257" t="s">
        <v>276</v>
      </c>
      <c r="G203" s="255"/>
      <c r="H203" s="256" t="s">
        <v>1</v>
      </c>
      <c r="I203" s="258"/>
      <c r="J203" s="255"/>
      <c r="K203" s="255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189</v>
      </c>
      <c r="AU203" s="263" t="s">
        <v>86</v>
      </c>
      <c r="AV203" s="14" t="s">
        <v>84</v>
      </c>
      <c r="AW203" s="14" t="s">
        <v>33</v>
      </c>
      <c r="AX203" s="14" t="s">
        <v>78</v>
      </c>
      <c r="AY203" s="263" t="s">
        <v>181</v>
      </c>
    </row>
    <row r="204" s="13" customFormat="1">
      <c r="A204" s="13"/>
      <c r="B204" s="242"/>
      <c r="C204" s="243"/>
      <c r="D204" s="244" t="s">
        <v>189</v>
      </c>
      <c r="E204" s="245" t="s">
        <v>1</v>
      </c>
      <c r="F204" s="246" t="s">
        <v>1997</v>
      </c>
      <c r="G204" s="243"/>
      <c r="H204" s="247">
        <v>0.34300000000000003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189</v>
      </c>
      <c r="AU204" s="253" t="s">
        <v>86</v>
      </c>
      <c r="AV204" s="13" t="s">
        <v>86</v>
      </c>
      <c r="AW204" s="13" t="s">
        <v>33</v>
      </c>
      <c r="AX204" s="13" t="s">
        <v>78</v>
      </c>
      <c r="AY204" s="253" t="s">
        <v>181</v>
      </c>
    </row>
    <row r="205" s="15" customFormat="1">
      <c r="A205" s="15"/>
      <c r="B205" s="264"/>
      <c r="C205" s="265"/>
      <c r="D205" s="244" t="s">
        <v>189</v>
      </c>
      <c r="E205" s="266" t="s">
        <v>1</v>
      </c>
      <c r="F205" s="267" t="s">
        <v>206</v>
      </c>
      <c r="G205" s="265"/>
      <c r="H205" s="268">
        <v>4.891</v>
      </c>
      <c r="I205" s="269"/>
      <c r="J205" s="265"/>
      <c r="K205" s="265"/>
      <c r="L205" s="270"/>
      <c r="M205" s="271"/>
      <c r="N205" s="272"/>
      <c r="O205" s="272"/>
      <c r="P205" s="272"/>
      <c r="Q205" s="272"/>
      <c r="R205" s="272"/>
      <c r="S205" s="272"/>
      <c r="T205" s="27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4" t="s">
        <v>189</v>
      </c>
      <c r="AU205" s="274" t="s">
        <v>86</v>
      </c>
      <c r="AV205" s="15" t="s">
        <v>187</v>
      </c>
      <c r="AW205" s="15" t="s">
        <v>33</v>
      </c>
      <c r="AX205" s="15" t="s">
        <v>84</v>
      </c>
      <c r="AY205" s="274" t="s">
        <v>181</v>
      </c>
    </row>
    <row r="206" s="2" customFormat="1" ht="16.5" customHeight="1">
      <c r="A206" s="39"/>
      <c r="B206" s="40"/>
      <c r="C206" s="228" t="s">
        <v>278</v>
      </c>
      <c r="D206" s="228" t="s">
        <v>183</v>
      </c>
      <c r="E206" s="229" t="s">
        <v>279</v>
      </c>
      <c r="F206" s="230" t="s">
        <v>280</v>
      </c>
      <c r="G206" s="231" t="s">
        <v>193</v>
      </c>
      <c r="H206" s="232">
        <v>19.050000000000001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43</v>
      </c>
      <c r="O206" s="92"/>
      <c r="P206" s="238">
        <f>O206*H206</f>
        <v>0</v>
      </c>
      <c r="Q206" s="238">
        <v>2.5018699999999998</v>
      </c>
      <c r="R206" s="238">
        <f>Q206*H206</f>
        <v>47.6606235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187</v>
      </c>
      <c r="AT206" s="240" t="s">
        <v>183</v>
      </c>
      <c r="AU206" s="240" t="s">
        <v>86</v>
      </c>
      <c r="AY206" s="18" t="s">
        <v>181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84</v>
      </c>
      <c r="BK206" s="241">
        <f>ROUND(I206*H206,2)</f>
        <v>0</v>
      </c>
      <c r="BL206" s="18" t="s">
        <v>187</v>
      </c>
      <c r="BM206" s="240" t="s">
        <v>2704</v>
      </c>
    </row>
    <row r="207" s="14" customFormat="1">
      <c r="A207" s="14"/>
      <c r="B207" s="254"/>
      <c r="C207" s="255"/>
      <c r="D207" s="244" t="s">
        <v>189</v>
      </c>
      <c r="E207" s="256" t="s">
        <v>1</v>
      </c>
      <c r="F207" s="257" t="s">
        <v>265</v>
      </c>
      <c r="G207" s="255"/>
      <c r="H207" s="256" t="s">
        <v>1</v>
      </c>
      <c r="I207" s="258"/>
      <c r="J207" s="255"/>
      <c r="K207" s="255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189</v>
      </c>
      <c r="AU207" s="263" t="s">
        <v>86</v>
      </c>
      <c r="AV207" s="14" t="s">
        <v>84</v>
      </c>
      <c r="AW207" s="14" t="s">
        <v>33</v>
      </c>
      <c r="AX207" s="14" t="s">
        <v>78</v>
      </c>
      <c r="AY207" s="263" t="s">
        <v>181</v>
      </c>
    </row>
    <row r="208" s="14" customFormat="1">
      <c r="A208" s="14"/>
      <c r="B208" s="254"/>
      <c r="C208" s="255"/>
      <c r="D208" s="244" t="s">
        <v>189</v>
      </c>
      <c r="E208" s="256" t="s">
        <v>1</v>
      </c>
      <c r="F208" s="257" t="s">
        <v>282</v>
      </c>
      <c r="G208" s="255"/>
      <c r="H208" s="256" t="s">
        <v>1</v>
      </c>
      <c r="I208" s="258"/>
      <c r="J208" s="255"/>
      <c r="K208" s="255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189</v>
      </c>
      <c r="AU208" s="263" t="s">
        <v>86</v>
      </c>
      <c r="AV208" s="14" t="s">
        <v>84</v>
      </c>
      <c r="AW208" s="14" t="s">
        <v>33</v>
      </c>
      <c r="AX208" s="14" t="s">
        <v>78</v>
      </c>
      <c r="AY208" s="263" t="s">
        <v>181</v>
      </c>
    </row>
    <row r="209" s="13" customFormat="1">
      <c r="A209" s="13"/>
      <c r="B209" s="242"/>
      <c r="C209" s="243"/>
      <c r="D209" s="244" t="s">
        <v>189</v>
      </c>
      <c r="E209" s="245" t="s">
        <v>1</v>
      </c>
      <c r="F209" s="246" t="s">
        <v>1999</v>
      </c>
      <c r="G209" s="243"/>
      <c r="H209" s="247">
        <v>19.050000000000001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189</v>
      </c>
      <c r="AU209" s="253" t="s">
        <v>86</v>
      </c>
      <c r="AV209" s="13" t="s">
        <v>86</v>
      </c>
      <c r="AW209" s="13" t="s">
        <v>33</v>
      </c>
      <c r="AX209" s="13" t="s">
        <v>84</v>
      </c>
      <c r="AY209" s="253" t="s">
        <v>181</v>
      </c>
    </row>
    <row r="210" s="2" customFormat="1" ht="16.5" customHeight="1">
      <c r="A210" s="39"/>
      <c r="B210" s="40"/>
      <c r="C210" s="228" t="s">
        <v>284</v>
      </c>
      <c r="D210" s="228" t="s">
        <v>183</v>
      </c>
      <c r="E210" s="229" t="s">
        <v>285</v>
      </c>
      <c r="F210" s="230" t="s">
        <v>286</v>
      </c>
      <c r="G210" s="231" t="s">
        <v>186</v>
      </c>
      <c r="H210" s="232">
        <v>7.8300000000000001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43</v>
      </c>
      <c r="O210" s="92"/>
      <c r="P210" s="238">
        <f>O210*H210</f>
        <v>0</v>
      </c>
      <c r="Q210" s="238">
        <v>0.0029399999999999999</v>
      </c>
      <c r="R210" s="238">
        <f>Q210*H210</f>
        <v>0.023020200000000001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187</v>
      </c>
      <c r="AT210" s="240" t="s">
        <v>183</v>
      </c>
      <c r="AU210" s="240" t="s">
        <v>86</v>
      </c>
      <c r="AY210" s="18" t="s">
        <v>181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84</v>
      </c>
      <c r="BK210" s="241">
        <f>ROUND(I210*H210,2)</f>
        <v>0</v>
      </c>
      <c r="BL210" s="18" t="s">
        <v>187</v>
      </c>
      <c r="BM210" s="240" t="s">
        <v>2705</v>
      </c>
    </row>
    <row r="211" s="14" customFormat="1">
      <c r="A211" s="14"/>
      <c r="B211" s="254"/>
      <c r="C211" s="255"/>
      <c r="D211" s="244" t="s">
        <v>189</v>
      </c>
      <c r="E211" s="256" t="s">
        <v>1</v>
      </c>
      <c r="F211" s="257" t="s">
        <v>265</v>
      </c>
      <c r="G211" s="255"/>
      <c r="H211" s="256" t="s">
        <v>1</v>
      </c>
      <c r="I211" s="258"/>
      <c r="J211" s="255"/>
      <c r="K211" s="255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189</v>
      </c>
      <c r="AU211" s="263" t="s">
        <v>86</v>
      </c>
      <c r="AV211" s="14" t="s">
        <v>84</v>
      </c>
      <c r="AW211" s="14" t="s">
        <v>33</v>
      </c>
      <c r="AX211" s="14" t="s">
        <v>78</v>
      </c>
      <c r="AY211" s="263" t="s">
        <v>181</v>
      </c>
    </row>
    <row r="212" s="14" customFormat="1">
      <c r="A212" s="14"/>
      <c r="B212" s="254"/>
      <c r="C212" s="255"/>
      <c r="D212" s="244" t="s">
        <v>189</v>
      </c>
      <c r="E212" s="256" t="s">
        <v>1</v>
      </c>
      <c r="F212" s="257" t="s">
        <v>282</v>
      </c>
      <c r="G212" s="255"/>
      <c r="H212" s="256" t="s">
        <v>1</v>
      </c>
      <c r="I212" s="258"/>
      <c r="J212" s="255"/>
      <c r="K212" s="255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189</v>
      </c>
      <c r="AU212" s="263" t="s">
        <v>86</v>
      </c>
      <c r="AV212" s="14" t="s">
        <v>84</v>
      </c>
      <c r="AW212" s="14" t="s">
        <v>33</v>
      </c>
      <c r="AX212" s="14" t="s">
        <v>78</v>
      </c>
      <c r="AY212" s="263" t="s">
        <v>181</v>
      </c>
    </row>
    <row r="213" s="13" customFormat="1">
      <c r="A213" s="13"/>
      <c r="B213" s="242"/>
      <c r="C213" s="243"/>
      <c r="D213" s="244" t="s">
        <v>189</v>
      </c>
      <c r="E213" s="245" t="s">
        <v>1</v>
      </c>
      <c r="F213" s="246" t="s">
        <v>2001</v>
      </c>
      <c r="G213" s="243"/>
      <c r="H213" s="247">
        <v>7.8300000000000001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189</v>
      </c>
      <c r="AU213" s="253" t="s">
        <v>86</v>
      </c>
      <c r="AV213" s="13" t="s">
        <v>86</v>
      </c>
      <c r="AW213" s="13" t="s">
        <v>33</v>
      </c>
      <c r="AX213" s="13" t="s">
        <v>84</v>
      </c>
      <c r="AY213" s="253" t="s">
        <v>181</v>
      </c>
    </row>
    <row r="214" s="2" customFormat="1" ht="16.5" customHeight="1">
      <c r="A214" s="39"/>
      <c r="B214" s="40"/>
      <c r="C214" s="228" t="s">
        <v>289</v>
      </c>
      <c r="D214" s="228" t="s">
        <v>183</v>
      </c>
      <c r="E214" s="229" t="s">
        <v>290</v>
      </c>
      <c r="F214" s="230" t="s">
        <v>291</v>
      </c>
      <c r="G214" s="231" t="s">
        <v>186</v>
      </c>
      <c r="H214" s="232">
        <v>7.8300000000000001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43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187</v>
      </c>
      <c r="AT214" s="240" t="s">
        <v>183</v>
      </c>
      <c r="AU214" s="240" t="s">
        <v>86</v>
      </c>
      <c r="AY214" s="18" t="s">
        <v>181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84</v>
      </c>
      <c r="BK214" s="241">
        <f>ROUND(I214*H214,2)</f>
        <v>0</v>
      </c>
      <c r="BL214" s="18" t="s">
        <v>187</v>
      </c>
      <c r="BM214" s="240" t="s">
        <v>2706</v>
      </c>
    </row>
    <row r="215" s="2" customFormat="1" ht="16.5" customHeight="1">
      <c r="A215" s="39"/>
      <c r="B215" s="40"/>
      <c r="C215" s="228" t="s">
        <v>293</v>
      </c>
      <c r="D215" s="228" t="s">
        <v>183</v>
      </c>
      <c r="E215" s="229" t="s">
        <v>294</v>
      </c>
      <c r="F215" s="230" t="s">
        <v>295</v>
      </c>
      <c r="G215" s="231" t="s">
        <v>235</v>
      </c>
      <c r="H215" s="232">
        <v>0.307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43</v>
      </c>
      <c r="O215" s="92"/>
      <c r="P215" s="238">
        <f>O215*H215</f>
        <v>0</v>
      </c>
      <c r="Q215" s="238">
        <v>1.06277</v>
      </c>
      <c r="R215" s="238">
        <f>Q215*H215</f>
        <v>0.32627038999999997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187</v>
      </c>
      <c r="AT215" s="240" t="s">
        <v>183</v>
      </c>
      <c r="AU215" s="240" t="s">
        <v>86</v>
      </c>
      <c r="AY215" s="18" t="s">
        <v>181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84</v>
      </c>
      <c r="BK215" s="241">
        <f>ROUND(I215*H215,2)</f>
        <v>0</v>
      </c>
      <c r="BL215" s="18" t="s">
        <v>187</v>
      </c>
      <c r="BM215" s="240" t="s">
        <v>2707</v>
      </c>
    </row>
    <row r="216" s="14" customFormat="1">
      <c r="A216" s="14"/>
      <c r="B216" s="254"/>
      <c r="C216" s="255"/>
      <c r="D216" s="244" t="s">
        <v>189</v>
      </c>
      <c r="E216" s="256" t="s">
        <v>1</v>
      </c>
      <c r="F216" s="257" t="s">
        <v>297</v>
      </c>
      <c r="G216" s="255"/>
      <c r="H216" s="256" t="s">
        <v>1</v>
      </c>
      <c r="I216" s="258"/>
      <c r="J216" s="255"/>
      <c r="K216" s="255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189</v>
      </c>
      <c r="AU216" s="263" t="s">
        <v>86</v>
      </c>
      <c r="AV216" s="14" t="s">
        <v>84</v>
      </c>
      <c r="AW216" s="14" t="s">
        <v>33</v>
      </c>
      <c r="AX216" s="14" t="s">
        <v>78</v>
      </c>
      <c r="AY216" s="263" t="s">
        <v>181</v>
      </c>
    </row>
    <row r="217" s="14" customFormat="1">
      <c r="A217" s="14"/>
      <c r="B217" s="254"/>
      <c r="C217" s="255"/>
      <c r="D217" s="244" t="s">
        <v>189</v>
      </c>
      <c r="E217" s="256" t="s">
        <v>1</v>
      </c>
      <c r="F217" s="257" t="s">
        <v>265</v>
      </c>
      <c r="G217" s="255"/>
      <c r="H217" s="256" t="s">
        <v>1</v>
      </c>
      <c r="I217" s="258"/>
      <c r="J217" s="255"/>
      <c r="K217" s="255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189</v>
      </c>
      <c r="AU217" s="263" t="s">
        <v>86</v>
      </c>
      <c r="AV217" s="14" t="s">
        <v>84</v>
      </c>
      <c r="AW217" s="14" t="s">
        <v>33</v>
      </c>
      <c r="AX217" s="14" t="s">
        <v>78</v>
      </c>
      <c r="AY217" s="263" t="s">
        <v>181</v>
      </c>
    </row>
    <row r="218" s="14" customFormat="1">
      <c r="A218" s="14"/>
      <c r="B218" s="254"/>
      <c r="C218" s="255"/>
      <c r="D218" s="244" t="s">
        <v>189</v>
      </c>
      <c r="E218" s="256" t="s">
        <v>1</v>
      </c>
      <c r="F218" s="257" t="s">
        <v>282</v>
      </c>
      <c r="G218" s="255"/>
      <c r="H218" s="256" t="s">
        <v>1</v>
      </c>
      <c r="I218" s="258"/>
      <c r="J218" s="255"/>
      <c r="K218" s="255"/>
      <c r="L218" s="259"/>
      <c r="M218" s="260"/>
      <c r="N218" s="261"/>
      <c r="O218" s="261"/>
      <c r="P218" s="261"/>
      <c r="Q218" s="261"/>
      <c r="R218" s="261"/>
      <c r="S218" s="261"/>
      <c r="T218" s="26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3" t="s">
        <v>189</v>
      </c>
      <c r="AU218" s="263" t="s">
        <v>86</v>
      </c>
      <c r="AV218" s="14" t="s">
        <v>84</v>
      </c>
      <c r="AW218" s="14" t="s">
        <v>33</v>
      </c>
      <c r="AX218" s="14" t="s">
        <v>78</v>
      </c>
      <c r="AY218" s="263" t="s">
        <v>181</v>
      </c>
    </row>
    <row r="219" s="13" customFormat="1">
      <c r="A219" s="13"/>
      <c r="B219" s="242"/>
      <c r="C219" s="243"/>
      <c r="D219" s="244" t="s">
        <v>189</v>
      </c>
      <c r="E219" s="245" t="s">
        <v>1</v>
      </c>
      <c r="F219" s="246" t="s">
        <v>2004</v>
      </c>
      <c r="G219" s="243"/>
      <c r="H219" s="247">
        <v>0.307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189</v>
      </c>
      <c r="AU219" s="253" t="s">
        <v>86</v>
      </c>
      <c r="AV219" s="13" t="s">
        <v>86</v>
      </c>
      <c r="AW219" s="13" t="s">
        <v>33</v>
      </c>
      <c r="AX219" s="13" t="s">
        <v>84</v>
      </c>
      <c r="AY219" s="253" t="s">
        <v>181</v>
      </c>
    </row>
    <row r="220" s="2" customFormat="1" ht="16.5" customHeight="1">
      <c r="A220" s="39"/>
      <c r="B220" s="40"/>
      <c r="C220" s="228" t="s">
        <v>299</v>
      </c>
      <c r="D220" s="228" t="s">
        <v>183</v>
      </c>
      <c r="E220" s="229" t="s">
        <v>300</v>
      </c>
      <c r="F220" s="230" t="s">
        <v>301</v>
      </c>
      <c r="G220" s="231" t="s">
        <v>193</v>
      </c>
      <c r="H220" s="232">
        <v>15.539999999999999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43</v>
      </c>
      <c r="O220" s="92"/>
      <c r="P220" s="238">
        <f>O220*H220</f>
        <v>0</v>
      </c>
      <c r="Q220" s="238">
        <v>2.5018699999999998</v>
      </c>
      <c r="R220" s="238">
        <f>Q220*H220</f>
        <v>38.879059799999993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187</v>
      </c>
      <c r="AT220" s="240" t="s">
        <v>183</v>
      </c>
      <c r="AU220" s="240" t="s">
        <v>86</v>
      </c>
      <c r="AY220" s="18" t="s">
        <v>181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84</v>
      </c>
      <c r="BK220" s="241">
        <f>ROUND(I220*H220,2)</f>
        <v>0</v>
      </c>
      <c r="BL220" s="18" t="s">
        <v>187</v>
      </c>
      <c r="BM220" s="240" t="s">
        <v>2708</v>
      </c>
    </row>
    <row r="221" s="14" customFormat="1">
      <c r="A221" s="14"/>
      <c r="B221" s="254"/>
      <c r="C221" s="255"/>
      <c r="D221" s="244" t="s">
        <v>189</v>
      </c>
      <c r="E221" s="256" t="s">
        <v>1</v>
      </c>
      <c r="F221" s="257" t="s">
        <v>303</v>
      </c>
      <c r="G221" s="255"/>
      <c r="H221" s="256" t="s">
        <v>1</v>
      </c>
      <c r="I221" s="258"/>
      <c r="J221" s="255"/>
      <c r="K221" s="255"/>
      <c r="L221" s="259"/>
      <c r="M221" s="260"/>
      <c r="N221" s="261"/>
      <c r="O221" s="261"/>
      <c r="P221" s="261"/>
      <c r="Q221" s="261"/>
      <c r="R221" s="261"/>
      <c r="S221" s="261"/>
      <c r="T221" s="26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3" t="s">
        <v>189</v>
      </c>
      <c r="AU221" s="263" t="s">
        <v>86</v>
      </c>
      <c r="AV221" s="14" t="s">
        <v>84</v>
      </c>
      <c r="AW221" s="14" t="s">
        <v>33</v>
      </c>
      <c r="AX221" s="14" t="s">
        <v>78</v>
      </c>
      <c r="AY221" s="263" t="s">
        <v>181</v>
      </c>
    </row>
    <row r="222" s="13" customFormat="1">
      <c r="A222" s="13"/>
      <c r="B222" s="242"/>
      <c r="C222" s="243"/>
      <c r="D222" s="244" t="s">
        <v>189</v>
      </c>
      <c r="E222" s="245" t="s">
        <v>1</v>
      </c>
      <c r="F222" s="246" t="s">
        <v>2006</v>
      </c>
      <c r="G222" s="243"/>
      <c r="H222" s="247">
        <v>15.27</v>
      </c>
      <c r="I222" s="248"/>
      <c r="J222" s="243"/>
      <c r="K222" s="243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189</v>
      </c>
      <c r="AU222" s="253" t="s">
        <v>86</v>
      </c>
      <c r="AV222" s="13" t="s">
        <v>86</v>
      </c>
      <c r="AW222" s="13" t="s">
        <v>33</v>
      </c>
      <c r="AX222" s="13" t="s">
        <v>78</v>
      </c>
      <c r="AY222" s="253" t="s">
        <v>181</v>
      </c>
    </row>
    <row r="223" s="13" customFormat="1">
      <c r="A223" s="13"/>
      <c r="B223" s="242"/>
      <c r="C223" s="243"/>
      <c r="D223" s="244" t="s">
        <v>189</v>
      </c>
      <c r="E223" s="245" t="s">
        <v>1</v>
      </c>
      <c r="F223" s="246" t="s">
        <v>2007</v>
      </c>
      <c r="G223" s="243"/>
      <c r="H223" s="247">
        <v>0.27000000000000002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189</v>
      </c>
      <c r="AU223" s="253" t="s">
        <v>86</v>
      </c>
      <c r="AV223" s="13" t="s">
        <v>86</v>
      </c>
      <c r="AW223" s="13" t="s">
        <v>33</v>
      </c>
      <c r="AX223" s="13" t="s">
        <v>78</v>
      </c>
      <c r="AY223" s="253" t="s">
        <v>181</v>
      </c>
    </row>
    <row r="224" s="15" customFormat="1">
      <c r="A224" s="15"/>
      <c r="B224" s="264"/>
      <c r="C224" s="265"/>
      <c r="D224" s="244" t="s">
        <v>189</v>
      </c>
      <c r="E224" s="266" t="s">
        <v>1</v>
      </c>
      <c r="F224" s="267" t="s">
        <v>206</v>
      </c>
      <c r="G224" s="265"/>
      <c r="H224" s="268">
        <v>15.539999999999999</v>
      </c>
      <c r="I224" s="269"/>
      <c r="J224" s="265"/>
      <c r="K224" s="265"/>
      <c r="L224" s="270"/>
      <c r="M224" s="271"/>
      <c r="N224" s="272"/>
      <c r="O224" s="272"/>
      <c r="P224" s="272"/>
      <c r="Q224" s="272"/>
      <c r="R224" s="272"/>
      <c r="S224" s="272"/>
      <c r="T224" s="27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4" t="s">
        <v>189</v>
      </c>
      <c r="AU224" s="274" t="s">
        <v>86</v>
      </c>
      <c r="AV224" s="15" t="s">
        <v>187</v>
      </c>
      <c r="AW224" s="15" t="s">
        <v>33</v>
      </c>
      <c r="AX224" s="15" t="s">
        <v>84</v>
      </c>
      <c r="AY224" s="274" t="s">
        <v>181</v>
      </c>
    </row>
    <row r="225" s="2" customFormat="1" ht="16.5" customHeight="1">
      <c r="A225" s="39"/>
      <c r="B225" s="40"/>
      <c r="C225" s="228" t="s">
        <v>7</v>
      </c>
      <c r="D225" s="228" t="s">
        <v>183</v>
      </c>
      <c r="E225" s="229" t="s">
        <v>307</v>
      </c>
      <c r="F225" s="230" t="s">
        <v>308</v>
      </c>
      <c r="G225" s="231" t="s">
        <v>186</v>
      </c>
      <c r="H225" s="232">
        <v>52.700000000000003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43</v>
      </c>
      <c r="O225" s="92"/>
      <c r="P225" s="238">
        <f>O225*H225</f>
        <v>0</v>
      </c>
      <c r="Q225" s="238">
        <v>0.0026900000000000001</v>
      </c>
      <c r="R225" s="238">
        <f>Q225*H225</f>
        <v>0.141763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187</v>
      </c>
      <c r="AT225" s="240" t="s">
        <v>183</v>
      </c>
      <c r="AU225" s="240" t="s">
        <v>86</v>
      </c>
      <c r="AY225" s="18" t="s">
        <v>181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84</v>
      </c>
      <c r="BK225" s="241">
        <f>ROUND(I225*H225,2)</f>
        <v>0</v>
      </c>
      <c r="BL225" s="18" t="s">
        <v>187</v>
      </c>
      <c r="BM225" s="240" t="s">
        <v>2709</v>
      </c>
    </row>
    <row r="226" s="14" customFormat="1">
      <c r="A226" s="14"/>
      <c r="B226" s="254"/>
      <c r="C226" s="255"/>
      <c r="D226" s="244" t="s">
        <v>189</v>
      </c>
      <c r="E226" s="256" t="s">
        <v>1</v>
      </c>
      <c r="F226" s="257" t="s">
        <v>303</v>
      </c>
      <c r="G226" s="255"/>
      <c r="H226" s="256" t="s">
        <v>1</v>
      </c>
      <c r="I226" s="258"/>
      <c r="J226" s="255"/>
      <c r="K226" s="255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189</v>
      </c>
      <c r="AU226" s="263" t="s">
        <v>86</v>
      </c>
      <c r="AV226" s="14" t="s">
        <v>84</v>
      </c>
      <c r="AW226" s="14" t="s">
        <v>33</v>
      </c>
      <c r="AX226" s="14" t="s">
        <v>78</v>
      </c>
      <c r="AY226" s="263" t="s">
        <v>181</v>
      </c>
    </row>
    <row r="227" s="13" customFormat="1">
      <c r="A227" s="13"/>
      <c r="B227" s="242"/>
      <c r="C227" s="243"/>
      <c r="D227" s="244" t="s">
        <v>189</v>
      </c>
      <c r="E227" s="245" t="s">
        <v>1</v>
      </c>
      <c r="F227" s="246" t="s">
        <v>2009</v>
      </c>
      <c r="G227" s="243"/>
      <c r="H227" s="247">
        <v>50.899999999999999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189</v>
      </c>
      <c r="AU227" s="253" t="s">
        <v>86</v>
      </c>
      <c r="AV227" s="13" t="s">
        <v>86</v>
      </c>
      <c r="AW227" s="13" t="s">
        <v>33</v>
      </c>
      <c r="AX227" s="13" t="s">
        <v>78</v>
      </c>
      <c r="AY227" s="253" t="s">
        <v>181</v>
      </c>
    </row>
    <row r="228" s="13" customFormat="1">
      <c r="A228" s="13"/>
      <c r="B228" s="242"/>
      <c r="C228" s="243"/>
      <c r="D228" s="244" t="s">
        <v>189</v>
      </c>
      <c r="E228" s="245" t="s">
        <v>1</v>
      </c>
      <c r="F228" s="246" t="s">
        <v>2010</v>
      </c>
      <c r="G228" s="243"/>
      <c r="H228" s="247">
        <v>1.8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189</v>
      </c>
      <c r="AU228" s="253" t="s">
        <v>86</v>
      </c>
      <c r="AV228" s="13" t="s">
        <v>86</v>
      </c>
      <c r="AW228" s="13" t="s">
        <v>33</v>
      </c>
      <c r="AX228" s="13" t="s">
        <v>78</v>
      </c>
      <c r="AY228" s="253" t="s">
        <v>181</v>
      </c>
    </row>
    <row r="229" s="15" customFormat="1">
      <c r="A229" s="15"/>
      <c r="B229" s="264"/>
      <c r="C229" s="265"/>
      <c r="D229" s="244" t="s">
        <v>189</v>
      </c>
      <c r="E229" s="266" t="s">
        <v>1</v>
      </c>
      <c r="F229" s="267" t="s">
        <v>206</v>
      </c>
      <c r="G229" s="265"/>
      <c r="H229" s="268">
        <v>52.700000000000003</v>
      </c>
      <c r="I229" s="269"/>
      <c r="J229" s="265"/>
      <c r="K229" s="265"/>
      <c r="L229" s="270"/>
      <c r="M229" s="271"/>
      <c r="N229" s="272"/>
      <c r="O229" s="272"/>
      <c r="P229" s="272"/>
      <c r="Q229" s="272"/>
      <c r="R229" s="272"/>
      <c r="S229" s="272"/>
      <c r="T229" s="27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4" t="s">
        <v>189</v>
      </c>
      <c r="AU229" s="274" t="s">
        <v>86</v>
      </c>
      <c r="AV229" s="15" t="s">
        <v>187</v>
      </c>
      <c r="AW229" s="15" t="s">
        <v>33</v>
      </c>
      <c r="AX229" s="15" t="s">
        <v>84</v>
      </c>
      <c r="AY229" s="274" t="s">
        <v>181</v>
      </c>
    </row>
    <row r="230" s="2" customFormat="1" ht="16.5" customHeight="1">
      <c r="A230" s="39"/>
      <c r="B230" s="40"/>
      <c r="C230" s="228" t="s">
        <v>313</v>
      </c>
      <c r="D230" s="228" t="s">
        <v>183</v>
      </c>
      <c r="E230" s="229" t="s">
        <v>314</v>
      </c>
      <c r="F230" s="230" t="s">
        <v>315</v>
      </c>
      <c r="G230" s="231" t="s">
        <v>186</v>
      </c>
      <c r="H230" s="232">
        <v>52.700000000000003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43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187</v>
      </c>
      <c r="AT230" s="240" t="s">
        <v>183</v>
      </c>
      <c r="AU230" s="240" t="s">
        <v>86</v>
      </c>
      <c r="AY230" s="18" t="s">
        <v>181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84</v>
      </c>
      <c r="BK230" s="241">
        <f>ROUND(I230*H230,2)</f>
        <v>0</v>
      </c>
      <c r="BL230" s="18" t="s">
        <v>187</v>
      </c>
      <c r="BM230" s="240" t="s">
        <v>2710</v>
      </c>
    </row>
    <row r="231" s="2" customFormat="1" ht="16.5" customHeight="1">
      <c r="A231" s="39"/>
      <c r="B231" s="40"/>
      <c r="C231" s="228" t="s">
        <v>317</v>
      </c>
      <c r="D231" s="228" t="s">
        <v>183</v>
      </c>
      <c r="E231" s="229" t="s">
        <v>318</v>
      </c>
      <c r="F231" s="230" t="s">
        <v>319</v>
      </c>
      <c r="G231" s="231" t="s">
        <v>193</v>
      </c>
      <c r="H231" s="232">
        <v>1.323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43</v>
      </c>
      <c r="O231" s="92"/>
      <c r="P231" s="238">
        <f>O231*H231</f>
        <v>0</v>
      </c>
      <c r="Q231" s="238">
        <v>2.5018699999999998</v>
      </c>
      <c r="R231" s="238">
        <f>Q231*H231</f>
        <v>3.3099740099999995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187</v>
      </c>
      <c r="AT231" s="240" t="s">
        <v>183</v>
      </c>
      <c r="AU231" s="240" t="s">
        <v>86</v>
      </c>
      <c r="AY231" s="18" t="s">
        <v>181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84</v>
      </c>
      <c r="BK231" s="241">
        <f>ROUND(I231*H231,2)</f>
        <v>0</v>
      </c>
      <c r="BL231" s="18" t="s">
        <v>187</v>
      </c>
      <c r="BM231" s="240" t="s">
        <v>2711</v>
      </c>
    </row>
    <row r="232" s="14" customFormat="1">
      <c r="A232" s="14"/>
      <c r="B232" s="254"/>
      <c r="C232" s="255"/>
      <c r="D232" s="244" t="s">
        <v>189</v>
      </c>
      <c r="E232" s="256" t="s">
        <v>1</v>
      </c>
      <c r="F232" s="257" t="s">
        <v>321</v>
      </c>
      <c r="G232" s="255"/>
      <c r="H232" s="256" t="s">
        <v>1</v>
      </c>
      <c r="I232" s="258"/>
      <c r="J232" s="255"/>
      <c r="K232" s="255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189</v>
      </c>
      <c r="AU232" s="263" t="s">
        <v>86</v>
      </c>
      <c r="AV232" s="14" t="s">
        <v>84</v>
      </c>
      <c r="AW232" s="14" t="s">
        <v>33</v>
      </c>
      <c r="AX232" s="14" t="s">
        <v>78</v>
      </c>
      <c r="AY232" s="263" t="s">
        <v>181</v>
      </c>
    </row>
    <row r="233" s="13" customFormat="1">
      <c r="A233" s="13"/>
      <c r="B233" s="242"/>
      <c r="C233" s="243"/>
      <c r="D233" s="244" t="s">
        <v>189</v>
      </c>
      <c r="E233" s="245" t="s">
        <v>1</v>
      </c>
      <c r="F233" s="246" t="s">
        <v>2013</v>
      </c>
      <c r="G233" s="243"/>
      <c r="H233" s="247">
        <v>1.008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189</v>
      </c>
      <c r="AU233" s="253" t="s">
        <v>86</v>
      </c>
      <c r="AV233" s="13" t="s">
        <v>86</v>
      </c>
      <c r="AW233" s="13" t="s">
        <v>33</v>
      </c>
      <c r="AX233" s="13" t="s">
        <v>78</v>
      </c>
      <c r="AY233" s="253" t="s">
        <v>181</v>
      </c>
    </row>
    <row r="234" s="13" customFormat="1">
      <c r="A234" s="13"/>
      <c r="B234" s="242"/>
      <c r="C234" s="243"/>
      <c r="D234" s="244" t="s">
        <v>189</v>
      </c>
      <c r="E234" s="245" t="s">
        <v>1</v>
      </c>
      <c r="F234" s="246" t="s">
        <v>2014</v>
      </c>
      <c r="G234" s="243"/>
      <c r="H234" s="247">
        <v>0.315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189</v>
      </c>
      <c r="AU234" s="253" t="s">
        <v>86</v>
      </c>
      <c r="AV234" s="13" t="s">
        <v>86</v>
      </c>
      <c r="AW234" s="13" t="s">
        <v>33</v>
      </c>
      <c r="AX234" s="13" t="s">
        <v>78</v>
      </c>
      <c r="AY234" s="253" t="s">
        <v>181</v>
      </c>
    </row>
    <row r="235" s="15" customFormat="1">
      <c r="A235" s="15"/>
      <c r="B235" s="264"/>
      <c r="C235" s="265"/>
      <c r="D235" s="244" t="s">
        <v>189</v>
      </c>
      <c r="E235" s="266" t="s">
        <v>1</v>
      </c>
      <c r="F235" s="267" t="s">
        <v>206</v>
      </c>
      <c r="G235" s="265"/>
      <c r="H235" s="268">
        <v>1.323</v>
      </c>
      <c r="I235" s="269"/>
      <c r="J235" s="265"/>
      <c r="K235" s="265"/>
      <c r="L235" s="270"/>
      <c r="M235" s="271"/>
      <c r="N235" s="272"/>
      <c r="O235" s="272"/>
      <c r="P235" s="272"/>
      <c r="Q235" s="272"/>
      <c r="R235" s="272"/>
      <c r="S235" s="272"/>
      <c r="T235" s="27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4" t="s">
        <v>189</v>
      </c>
      <c r="AU235" s="274" t="s">
        <v>86</v>
      </c>
      <c r="AV235" s="15" t="s">
        <v>187</v>
      </c>
      <c r="AW235" s="15" t="s">
        <v>33</v>
      </c>
      <c r="AX235" s="15" t="s">
        <v>84</v>
      </c>
      <c r="AY235" s="274" t="s">
        <v>181</v>
      </c>
    </row>
    <row r="236" s="2" customFormat="1" ht="16.5" customHeight="1">
      <c r="A236" s="39"/>
      <c r="B236" s="40"/>
      <c r="C236" s="228" t="s">
        <v>324</v>
      </c>
      <c r="D236" s="228" t="s">
        <v>183</v>
      </c>
      <c r="E236" s="229" t="s">
        <v>325</v>
      </c>
      <c r="F236" s="230" t="s">
        <v>326</v>
      </c>
      <c r="G236" s="231" t="s">
        <v>186</v>
      </c>
      <c r="H236" s="232">
        <v>10.92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43</v>
      </c>
      <c r="O236" s="92"/>
      <c r="P236" s="238">
        <f>O236*H236</f>
        <v>0</v>
      </c>
      <c r="Q236" s="238">
        <v>0.00264</v>
      </c>
      <c r="R236" s="238">
        <f>Q236*H236</f>
        <v>0.028828799999999998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187</v>
      </c>
      <c r="AT236" s="240" t="s">
        <v>183</v>
      </c>
      <c r="AU236" s="240" t="s">
        <v>86</v>
      </c>
      <c r="AY236" s="18" t="s">
        <v>181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84</v>
      </c>
      <c r="BK236" s="241">
        <f>ROUND(I236*H236,2)</f>
        <v>0</v>
      </c>
      <c r="BL236" s="18" t="s">
        <v>187</v>
      </c>
      <c r="BM236" s="240" t="s">
        <v>2712</v>
      </c>
    </row>
    <row r="237" s="14" customFormat="1">
      <c r="A237" s="14"/>
      <c r="B237" s="254"/>
      <c r="C237" s="255"/>
      <c r="D237" s="244" t="s">
        <v>189</v>
      </c>
      <c r="E237" s="256" t="s">
        <v>1</v>
      </c>
      <c r="F237" s="257" t="s">
        <v>321</v>
      </c>
      <c r="G237" s="255"/>
      <c r="H237" s="256" t="s">
        <v>1</v>
      </c>
      <c r="I237" s="258"/>
      <c r="J237" s="255"/>
      <c r="K237" s="255"/>
      <c r="L237" s="259"/>
      <c r="M237" s="260"/>
      <c r="N237" s="261"/>
      <c r="O237" s="261"/>
      <c r="P237" s="261"/>
      <c r="Q237" s="261"/>
      <c r="R237" s="261"/>
      <c r="S237" s="261"/>
      <c r="T237" s="26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3" t="s">
        <v>189</v>
      </c>
      <c r="AU237" s="263" t="s">
        <v>86</v>
      </c>
      <c r="AV237" s="14" t="s">
        <v>84</v>
      </c>
      <c r="AW237" s="14" t="s">
        <v>33</v>
      </c>
      <c r="AX237" s="14" t="s">
        <v>78</v>
      </c>
      <c r="AY237" s="263" t="s">
        <v>181</v>
      </c>
    </row>
    <row r="238" s="13" customFormat="1">
      <c r="A238" s="13"/>
      <c r="B238" s="242"/>
      <c r="C238" s="243"/>
      <c r="D238" s="244" t="s">
        <v>189</v>
      </c>
      <c r="E238" s="245" t="s">
        <v>1</v>
      </c>
      <c r="F238" s="246" t="s">
        <v>2016</v>
      </c>
      <c r="G238" s="243"/>
      <c r="H238" s="247">
        <v>6.7199999999999998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189</v>
      </c>
      <c r="AU238" s="253" t="s">
        <v>86</v>
      </c>
      <c r="AV238" s="13" t="s">
        <v>86</v>
      </c>
      <c r="AW238" s="13" t="s">
        <v>33</v>
      </c>
      <c r="AX238" s="13" t="s">
        <v>78</v>
      </c>
      <c r="AY238" s="253" t="s">
        <v>181</v>
      </c>
    </row>
    <row r="239" s="13" customFormat="1">
      <c r="A239" s="13"/>
      <c r="B239" s="242"/>
      <c r="C239" s="243"/>
      <c r="D239" s="244" t="s">
        <v>189</v>
      </c>
      <c r="E239" s="245" t="s">
        <v>1</v>
      </c>
      <c r="F239" s="246" t="s">
        <v>2017</v>
      </c>
      <c r="G239" s="243"/>
      <c r="H239" s="247">
        <v>4.2000000000000002</v>
      </c>
      <c r="I239" s="248"/>
      <c r="J239" s="243"/>
      <c r="K239" s="243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189</v>
      </c>
      <c r="AU239" s="253" t="s">
        <v>86</v>
      </c>
      <c r="AV239" s="13" t="s">
        <v>86</v>
      </c>
      <c r="AW239" s="13" t="s">
        <v>33</v>
      </c>
      <c r="AX239" s="13" t="s">
        <v>78</v>
      </c>
      <c r="AY239" s="253" t="s">
        <v>181</v>
      </c>
    </row>
    <row r="240" s="15" customFormat="1">
      <c r="A240" s="15"/>
      <c r="B240" s="264"/>
      <c r="C240" s="265"/>
      <c r="D240" s="244" t="s">
        <v>189</v>
      </c>
      <c r="E240" s="266" t="s">
        <v>1</v>
      </c>
      <c r="F240" s="267" t="s">
        <v>206</v>
      </c>
      <c r="G240" s="265"/>
      <c r="H240" s="268">
        <v>10.92</v>
      </c>
      <c r="I240" s="269"/>
      <c r="J240" s="265"/>
      <c r="K240" s="265"/>
      <c r="L240" s="270"/>
      <c r="M240" s="271"/>
      <c r="N240" s="272"/>
      <c r="O240" s="272"/>
      <c r="P240" s="272"/>
      <c r="Q240" s="272"/>
      <c r="R240" s="272"/>
      <c r="S240" s="272"/>
      <c r="T240" s="27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4" t="s">
        <v>189</v>
      </c>
      <c r="AU240" s="274" t="s">
        <v>86</v>
      </c>
      <c r="AV240" s="15" t="s">
        <v>187</v>
      </c>
      <c r="AW240" s="15" t="s">
        <v>33</v>
      </c>
      <c r="AX240" s="15" t="s">
        <v>84</v>
      </c>
      <c r="AY240" s="274" t="s">
        <v>181</v>
      </c>
    </row>
    <row r="241" s="2" customFormat="1" ht="16.5" customHeight="1">
      <c r="A241" s="39"/>
      <c r="B241" s="40"/>
      <c r="C241" s="228" t="s">
        <v>330</v>
      </c>
      <c r="D241" s="228" t="s">
        <v>183</v>
      </c>
      <c r="E241" s="229" t="s">
        <v>331</v>
      </c>
      <c r="F241" s="230" t="s">
        <v>332</v>
      </c>
      <c r="G241" s="231" t="s">
        <v>186</v>
      </c>
      <c r="H241" s="232">
        <v>10.92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43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187</v>
      </c>
      <c r="AT241" s="240" t="s">
        <v>183</v>
      </c>
      <c r="AU241" s="240" t="s">
        <v>86</v>
      </c>
      <c r="AY241" s="18" t="s">
        <v>181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84</v>
      </c>
      <c r="BK241" s="241">
        <f>ROUND(I241*H241,2)</f>
        <v>0</v>
      </c>
      <c r="BL241" s="18" t="s">
        <v>187</v>
      </c>
      <c r="BM241" s="240" t="s">
        <v>2713</v>
      </c>
    </row>
    <row r="242" s="2" customFormat="1" ht="16.5" customHeight="1">
      <c r="A242" s="39"/>
      <c r="B242" s="40"/>
      <c r="C242" s="228" t="s">
        <v>334</v>
      </c>
      <c r="D242" s="228" t="s">
        <v>183</v>
      </c>
      <c r="E242" s="229" t="s">
        <v>335</v>
      </c>
      <c r="F242" s="230" t="s">
        <v>2019</v>
      </c>
      <c r="G242" s="231" t="s">
        <v>235</v>
      </c>
      <c r="H242" s="232">
        <v>0.78900000000000003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43</v>
      </c>
      <c r="O242" s="92"/>
      <c r="P242" s="238">
        <f>O242*H242</f>
        <v>0</v>
      </c>
      <c r="Q242" s="238">
        <v>1.0606199999999999</v>
      </c>
      <c r="R242" s="238">
        <f>Q242*H242</f>
        <v>0.83682917999999995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187</v>
      </c>
      <c r="AT242" s="240" t="s">
        <v>183</v>
      </c>
      <c r="AU242" s="240" t="s">
        <v>86</v>
      </c>
      <c r="AY242" s="18" t="s">
        <v>181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84</v>
      </c>
      <c r="BK242" s="241">
        <f>ROUND(I242*H242,2)</f>
        <v>0</v>
      </c>
      <c r="BL242" s="18" t="s">
        <v>187</v>
      </c>
      <c r="BM242" s="240" t="s">
        <v>2714</v>
      </c>
    </row>
    <row r="243" s="14" customFormat="1">
      <c r="A243" s="14"/>
      <c r="B243" s="254"/>
      <c r="C243" s="255"/>
      <c r="D243" s="244" t="s">
        <v>189</v>
      </c>
      <c r="E243" s="256" t="s">
        <v>1</v>
      </c>
      <c r="F243" s="257" t="s">
        <v>2021</v>
      </c>
      <c r="G243" s="255"/>
      <c r="H243" s="256" t="s">
        <v>1</v>
      </c>
      <c r="I243" s="258"/>
      <c r="J243" s="255"/>
      <c r="K243" s="255"/>
      <c r="L243" s="259"/>
      <c r="M243" s="260"/>
      <c r="N243" s="261"/>
      <c r="O243" s="261"/>
      <c r="P243" s="261"/>
      <c r="Q243" s="261"/>
      <c r="R243" s="261"/>
      <c r="S243" s="261"/>
      <c r="T243" s="26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3" t="s">
        <v>189</v>
      </c>
      <c r="AU243" s="263" t="s">
        <v>86</v>
      </c>
      <c r="AV243" s="14" t="s">
        <v>84</v>
      </c>
      <c r="AW243" s="14" t="s">
        <v>33</v>
      </c>
      <c r="AX243" s="14" t="s">
        <v>78</v>
      </c>
      <c r="AY243" s="263" t="s">
        <v>181</v>
      </c>
    </row>
    <row r="244" s="13" customFormat="1">
      <c r="A244" s="13"/>
      <c r="B244" s="242"/>
      <c r="C244" s="243"/>
      <c r="D244" s="244" t="s">
        <v>189</v>
      </c>
      <c r="E244" s="245" t="s">
        <v>1</v>
      </c>
      <c r="F244" s="246" t="s">
        <v>2715</v>
      </c>
      <c r="G244" s="243"/>
      <c r="H244" s="247">
        <v>0.78900000000000003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189</v>
      </c>
      <c r="AU244" s="253" t="s">
        <v>86</v>
      </c>
      <c r="AV244" s="13" t="s">
        <v>86</v>
      </c>
      <c r="AW244" s="13" t="s">
        <v>33</v>
      </c>
      <c r="AX244" s="13" t="s">
        <v>84</v>
      </c>
      <c r="AY244" s="253" t="s">
        <v>181</v>
      </c>
    </row>
    <row r="245" s="2" customFormat="1" ht="21.75" customHeight="1">
      <c r="A245" s="39"/>
      <c r="B245" s="40"/>
      <c r="C245" s="228" t="s">
        <v>259</v>
      </c>
      <c r="D245" s="228" t="s">
        <v>183</v>
      </c>
      <c r="E245" s="229" t="s">
        <v>340</v>
      </c>
      <c r="F245" s="230" t="s">
        <v>341</v>
      </c>
      <c r="G245" s="231" t="s">
        <v>186</v>
      </c>
      <c r="H245" s="232">
        <v>1.0149999999999999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43</v>
      </c>
      <c r="O245" s="92"/>
      <c r="P245" s="238">
        <f>O245*H245</f>
        <v>0</v>
      </c>
      <c r="Q245" s="238">
        <v>0.50100999999999996</v>
      </c>
      <c r="R245" s="238">
        <f>Q245*H245</f>
        <v>0.50852514999999987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187</v>
      </c>
      <c r="AT245" s="240" t="s">
        <v>183</v>
      </c>
      <c r="AU245" s="240" t="s">
        <v>86</v>
      </c>
      <c r="AY245" s="18" t="s">
        <v>181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84</v>
      </c>
      <c r="BK245" s="241">
        <f>ROUND(I245*H245,2)</f>
        <v>0</v>
      </c>
      <c r="BL245" s="18" t="s">
        <v>187</v>
      </c>
      <c r="BM245" s="240" t="s">
        <v>2716</v>
      </c>
    </row>
    <row r="246" s="14" customFormat="1">
      <c r="A246" s="14"/>
      <c r="B246" s="254"/>
      <c r="C246" s="255"/>
      <c r="D246" s="244" t="s">
        <v>189</v>
      </c>
      <c r="E246" s="256" t="s">
        <v>1</v>
      </c>
      <c r="F246" s="257" t="s">
        <v>343</v>
      </c>
      <c r="G246" s="255"/>
      <c r="H246" s="256" t="s">
        <v>1</v>
      </c>
      <c r="I246" s="258"/>
      <c r="J246" s="255"/>
      <c r="K246" s="255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189</v>
      </c>
      <c r="AU246" s="263" t="s">
        <v>86</v>
      </c>
      <c r="AV246" s="14" t="s">
        <v>84</v>
      </c>
      <c r="AW246" s="14" t="s">
        <v>33</v>
      </c>
      <c r="AX246" s="14" t="s">
        <v>78</v>
      </c>
      <c r="AY246" s="263" t="s">
        <v>181</v>
      </c>
    </row>
    <row r="247" s="13" customFormat="1">
      <c r="A247" s="13"/>
      <c r="B247" s="242"/>
      <c r="C247" s="243"/>
      <c r="D247" s="244" t="s">
        <v>189</v>
      </c>
      <c r="E247" s="245" t="s">
        <v>1</v>
      </c>
      <c r="F247" s="246" t="s">
        <v>2024</v>
      </c>
      <c r="G247" s="243"/>
      <c r="H247" s="247">
        <v>1.0149999999999999</v>
      </c>
      <c r="I247" s="248"/>
      <c r="J247" s="243"/>
      <c r="K247" s="243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189</v>
      </c>
      <c r="AU247" s="253" t="s">
        <v>86</v>
      </c>
      <c r="AV247" s="13" t="s">
        <v>86</v>
      </c>
      <c r="AW247" s="13" t="s">
        <v>33</v>
      </c>
      <c r="AX247" s="13" t="s">
        <v>84</v>
      </c>
      <c r="AY247" s="253" t="s">
        <v>181</v>
      </c>
    </row>
    <row r="248" s="2" customFormat="1" ht="21.75" customHeight="1">
      <c r="A248" s="39"/>
      <c r="B248" s="40"/>
      <c r="C248" s="228" t="s">
        <v>345</v>
      </c>
      <c r="D248" s="228" t="s">
        <v>183</v>
      </c>
      <c r="E248" s="229" t="s">
        <v>346</v>
      </c>
      <c r="F248" s="230" t="s">
        <v>347</v>
      </c>
      <c r="G248" s="231" t="s">
        <v>186</v>
      </c>
      <c r="H248" s="232">
        <v>32.012999999999998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43</v>
      </c>
      <c r="O248" s="92"/>
      <c r="P248" s="238">
        <f>O248*H248</f>
        <v>0</v>
      </c>
      <c r="Q248" s="238">
        <v>0.61207999999999996</v>
      </c>
      <c r="R248" s="238">
        <f>Q248*H248</f>
        <v>19.594517039999996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187</v>
      </c>
      <c r="AT248" s="240" t="s">
        <v>183</v>
      </c>
      <c r="AU248" s="240" t="s">
        <v>86</v>
      </c>
      <c r="AY248" s="18" t="s">
        <v>181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84</v>
      </c>
      <c r="BK248" s="241">
        <f>ROUND(I248*H248,2)</f>
        <v>0</v>
      </c>
      <c r="BL248" s="18" t="s">
        <v>187</v>
      </c>
      <c r="BM248" s="240" t="s">
        <v>2717</v>
      </c>
    </row>
    <row r="249" s="14" customFormat="1">
      <c r="A249" s="14"/>
      <c r="B249" s="254"/>
      <c r="C249" s="255"/>
      <c r="D249" s="244" t="s">
        <v>189</v>
      </c>
      <c r="E249" s="256" t="s">
        <v>1</v>
      </c>
      <c r="F249" s="257" t="s">
        <v>349</v>
      </c>
      <c r="G249" s="255"/>
      <c r="H249" s="256" t="s">
        <v>1</v>
      </c>
      <c r="I249" s="258"/>
      <c r="J249" s="255"/>
      <c r="K249" s="255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189</v>
      </c>
      <c r="AU249" s="263" t="s">
        <v>86</v>
      </c>
      <c r="AV249" s="14" t="s">
        <v>84</v>
      </c>
      <c r="AW249" s="14" t="s">
        <v>33</v>
      </c>
      <c r="AX249" s="14" t="s">
        <v>78</v>
      </c>
      <c r="AY249" s="263" t="s">
        <v>181</v>
      </c>
    </row>
    <row r="250" s="13" customFormat="1">
      <c r="A250" s="13"/>
      <c r="B250" s="242"/>
      <c r="C250" s="243"/>
      <c r="D250" s="244" t="s">
        <v>189</v>
      </c>
      <c r="E250" s="245" t="s">
        <v>1</v>
      </c>
      <c r="F250" s="246" t="s">
        <v>2026</v>
      </c>
      <c r="G250" s="243"/>
      <c r="H250" s="247">
        <v>32.012999999999998</v>
      </c>
      <c r="I250" s="248"/>
      <c r="J250" s="243"/>
      <c r="K250" s="243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189</v>
      </c>
      <c r="AU250" s="253" t="s">
        <v>86</v>
      </c>
      <c r="AV250" s="13" t="s">
        <v>86</v>
      </c>
      <c r="AW250" s="13" t="s">
        <v>33</v>
      </c>
      <c r="AX250" s="13" t="s">
        <v>84</v>
      </c>
      <c r="AY250" s="253" t="s">
        <v>181</v>
      </c>
    </row>
    <row r="251" s="2" customFormat="1" ht="21.75" customHeight="1">
      <c r="A251" s="39"/>
      <c r="B251" s="40"/>
      <c r="C251" s="228" t="s">
        <v>351</v>
      </c>
      <c r="D251" s="228" t="s">
        <v>183</v>
      </c>
      <c r="E251" s="229" t="s">
        <v>352</v>
      </c>
      <c r="F251" s="230" t="s">
        <v>353</v>
      </c>
      <c r="G251" s="231" t="s">
        <v>247</v>
      </c>
      <c r="H251" s="232">
        <v>55.399999999999999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43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187</v>
      </c>
      <c r="AT251" s="240" t="s">
        <v>183</v>
      </c>
      <c r="AU251" s="240" t="s">
        <v>86</v>
      </c>
      <c r="AY251" s="18" t="s">
        <v>181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84</v>
      </c>
      <c r="BK251" s="241">
        <f>ROUND(I251*H251,2)</f>
        <v>0</v>
      </c>
      <c r="BL251" s="18" t="s">
        <v>187</v>
      </c>
      <c r="BM251" s="240" t="s">
        <v>2718</v>
      </c>
    </row>
    <row r="252" s="13" customFormat="1">
      <c r="A252" s="13"/>
      <c r="B252" s="242"/>
      <c r="C252" s="243"/>
      <c r="D252" s="244" t="s">
        <v>189</v>
      </c>
      <c r="E252" s="245" t="s">
        <v>1</v>
      </c>
      <c r="F252" s="246" t="s">
        <v>2028</v>
      </c>
      <c r="G252" s="243"/>
      <c r="H252" s="247">
        <v>55.399999999999999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189</v>
      </c>
      <c r="AU252" s="253" t="s">
        <v>86</v>
      </c>
      <c r="AV252" s="13" t="s">
        <v>86</v>
      </c>
      <c r="AW252" s="13" t="s">
        <v>33</v>
      </c>
      <c r="AX252" s="13" t="s">
        <v>84</v>
      </c>
      <c r="AY252" s="253" t="s">
        <v>181</v>
      </c>
    </row>
    <row r="253" s="2" customFormat="1" ht="24.15" customHeight="1">
      <c r="A253" s="39"/>
      <c r="B253" s="40"/>
      <c r="C253" s="228" t="s">
        <v>356</v>
      </c>
      <c r="D253" s="228" t="s">
        <v>183</v>
      </c>
      <c r="E253" s="229" t="s">
        <v>357</v>
      </c>
      <c r="F253" s="230" t="s">
        <v>358</v>
      </c>
      <c r="G253" s="231" t="s">
        <v>359</v>
      </c>
      <c r="H253" s="232">
        <v>11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43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187</v>
      </c>
      <c r="AT253" s="240" t="s">
        <v>183</v>
      </c>
      <c r="AU253" s="240" t="s">
        <v>86</v>
      </c>
      <c r="AY253" s="18" t="s">
        <v>181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84</v>
      </c>
      <c r="BK253" s="241">
        <f>ROUND(I253*H253,2)</f>
        <v>0</v>
      </c>
      <c r="BL253" s="18" t="s">
        <v>187</v>
      </c>
      <c r="BM253" s="240" t="s">
        <v>2719</v>
      </c>
    </row>
    <row r="254" s="13" customFormat="1">
      <c r="A254" s="13"/>
      <c r="B254" s="242"/>
      <c r="C254" s="243"/>
      <c r="D254" s="244" t="s">
        <v>189</v>
      </c>
      <c r="E254" s="245" t="s">
        <v>1</v>
      </c>
      <c r="F254" s="246" t="s">
        <v>2030</v>
      </c>
      <c r="G254" s="243"/>
      <c r="H254" s="247">
        <v>11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189</v>
      </c>
      <c r="AU254" s="253" t="s">
        <v>86</v>
      </c>
      <c r="AV254" s="13" t="s">
        <v>86</v>
      </c>
      <c r="AW254" s="13" t="s">
        <v>33</v>
      </c>
      <c r="AX254" s="13" t="s">
        <v>84</v>
      </c>
      <c r="AY254" s="253" t="s">
        <v>181</v>
      </c>
    </row>
    <row r="255" s="2" customFormat="1" ht="16.5" customHeight="1">
      <c r="A255" s="39"/>
      <c r="B255" s="40"/>
      <c r="C255" s="275" t="s">
        <v>362</v>
      </c>
      <c r="D255" s="275" t="s">
        <v>363</v>
      </c>
      <c r="E255" s="276" t="s">
        <v>364</v>
      </c>
      <c r="F255" s="277" t="s">
        <v>365</v>
      </c>
      <c r="G255" s="278" t="s">
        <v>247</v>
      </c>
      <c r="H255" s="279">
        <v>11.109999999999999</v>
      </c>
      <c r="I255" s="280"/>
      <c r="J255" s="281">
        <f>ROUND(I255*H255,2)</f>
        <v>0</v>
      </c>
      <c r="K255" s="282"/>
      <c r="L255" s="283"/>
      <c r="M255" s="284" t="s">
        <v>1</v>
      </c>
      <c r="N255" s="285" t="s">
        <v>43</v>
      </c>
      <c r="O255" s="92"/>
      <c r="P255" s="238">
        <f>O255*H255</f>
        <v>0</v>
      </c>
      <c r="Q255" s="238">
        <v>0.0036099999999999999</v>
      </c>
      <c r="R255" s="238">
        <f>Q255*H255</f>
        <v>0.0401071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228</v>
      </c>
      <c r="AT255" s="240" t="s">
        <v>363</v>
      </c>
      <c r="AU255" s="240" t="s">
        <v>86</v>
      </c>
      <c r="AY255" s="18" t="s">
        <v>181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84</v>
      </c>
      <c r="BK255" s="241">
        <f>ROUND(I255*H255,2)</f>
        <v>0</v>
      </c>
      <c r="BL255" s="18" t="s">
        <v>187</v>
      </c>
      <c r="BM255" s="240" t="s">
        <v>2720</v>
      </c>
    </row>
    <row r="256" s="13" customFormat="1">
      <c r="A256" s="13"/>
      <c r="B256" s="242"/>
      <c r="C256" s="243"/>
      <c r="D256" s="244" t="s">
        <v>189</v>
      </c>
      <c r="E256" s="245" t="s">
        <v>1</v>
      </c>
      <c r="F256" s="246" t="s">
        <v>2032</v>
      </c>
      <c r="G256" s="243"/>
      <c r="H256" s="247">
        <v>11.109999999999999</v>
      </c>
      <c r="I256" s="248"/>
      <c r="J256" s="243"/>
      <c r="K256" s="243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189</v>
      </c>
      <c r="AU256" s="253" t="s">
        <v>86</v>
      </c>
      <c r="AV256" s="13" t="s">
        <v>86</v>
      </c>
      <c r="AW256" s="13" t="s">
        <v>33</v>
      </c>
      <c r="AX256" s="13" t="s">
        <v>84</v>
      </c>
      <c r="AY256" s="253" t="s">
        <v>181</v>
      </c>
    </row>
    <row r="257" s="12" customFormat="1" ht="22.8" customHeight="1">
      <c r="A257" s="12"/>
      <c r="B257" s="212"/>
      <c r="C257" s="213"/>
      <c r="D257" s="214" t="s">
        <v>77</v>
      </c>
      <c r="E257" s="226" t="s">
        <v>362</v>
      </c>
      <c r="F257" s="226" t="s">
        <v>368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SUM(P258:P301)</f>
        <v>0</v>
      </c>
      <c r="Q257" s="220"/>
      <c r="R257" s="221">
        <f>SUM(R258:R301)</f>
        <v>57.093785029999999</v>
      </c>
      <c r="S257" s="220"/>
      <c r="T257" s="222">
        <f>SUM(T258:T301)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84</v>
      </c>
      <c r="AT257" s="224" t="s">
        <v>77</v>
      </c>
      <c r="AU257" s="224" t="s">
        <v>84</v>
      </c>
      <c r="AY257" s="223" t="s">
        <v>181</v>
      </c>
      <c r="BK257" s="225">
        <f>SUM(BK258:BK301)</f>
        <v>0</v>
      </c>
    </row>
    <row r="258" s="2" customFormat="1" ht="21.75" customHeight="1">
      <c r="A258" s="39"/>
      <c r="B258" s="40"/>
      <c r="C258" s="228" t="s">
        <v>369</v>
      </c>
      <c r="D258" s="228" t="s">
        <v>183</v>
      </c>
      <c r="E258" s="229" t="s">
        <v>370</v>
      </c>
      <c r="F258" s="230" t="s">
        <v>371</v>
      </c>
      <c r="G258" s="231" t="s">
        <v>186</v>
      </c>
      <c r="H258" s="232">
        <v>102.712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43</v>
      </c>
      <c r="O258" s="92"/>
      <c r="P258" s="238">
        <f>O258*H258</f>
        <v>0</v>
      </c>
      <c r="Q258" s="238">
        <v>0.33555000000000001</v>
      </c>
      <c r="R258" s="238">
        <f>Q258*H258</f>
        <v>34.465011600000004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187</v>
      </c>
      <c r="AT258" s="240" t="s">
        <v>183</v>
      </c>
      <c r="AU258" s="240" t="s">
        <v>86</v>
      </c>
      <c r="AY258" s="18" t="s">
        <v>181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84</v>
      </c>
      <c r="BK258" s="241">
        <f>ROUND(I258*H258,2)</f>
        <v>0</v>
      </c>
      <c r="BL258" s="18" t="s">
        <v>187</v>
      </c>
      <c r="BM258" s="240" t="s">
        <v>2721</v>
      </c>
    </row>
    <row r="259" s="13" customFormat="1">
      <c r="A259" s="13"/>
      <c r="B259" s="242"/>
      <c r="C259" s="243"/>
      <c r="D259" s="244" t="s">
        <v>189</v>
      </c>
      <c r="E259" s="245" t="s">
        <v>1</v>
      </c>
      <c r="F259" s="246" t="s">
        <v>2034</v>
      </c>
      <c r="G259" s="243"/>
      <c r="H259" s="247">
        <v>129.26499999999999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189</v>
      </c>
      <c r="AU259" s="253" t="s">
        <v>86</v>
      </c>
      <c r="AV259" s="13" t="s">
        <v>86</v>
      </c>
      <c r="AW259" s="13" t="s">
        <v>33</v>
      </c>
      <c r="AX259" s="13" t="s">
        <v>78</v>
      </c>
      <c r="AY259" s="253" t="s">
        <v>181</v>
      </c>
    </row>
    <row r="260" s="13" customFormat="1">
      <c r="A260" s="13"/>
      <c r="B260" s="242"/>
      <c r="C260" s="243"/>
      <c r="D260" s="244" t="s">
        <v>189</v>
      </c>
      <c r="E260" s="245" t="s">
        <v>1</v>
      </c>
      <c r="F260" s="246" t="s">
        <v>2722</v>
      </c>
      <c r="G260" s="243"/>
      <c r="H260" s="247">
        <v>-41.222999999999999</v>
      </c>
      <c r="I260" s="248"/>
      <c r="J260" s="243"/>
      <c r="K260" s="243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189</v>
      </c>
      <c r="AU260" s="253" t="s">
        <v>86</v>
      </c>
      <c r="AV260" s="13" t="s">
        <v>86</v>
      </c>
      <c r="AW260" s="13" t="s">
        <v>33</v>
      </c>
      <c r="AX260" s="13" t="s">
        <v>78</v>
      </c>
      <c r="AY260" s="253" t="s">
        <v>181</v>
      </c>
    </row>
    <row r="261" s="13" customFormat="1">
      <c r="A261" s="13"/>
      <c r="B261" s="242"/>
      <c r="C261" s="243"/>
      <c r="D261" s="244" t="s">
        <v>189</v>
      </c>
      <c r="E261" s="245" t="s">
        <v>1</v>
      </c>
      <c r="F261" s="246" t="s">
        <v>2036</v>
      </c>
      <c r="G261" s="243"/>
      <c r="H261" s="247">
        <v>24.045999999999999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189</v>
      </c>
      <c r="AU261" s="253" t="s">
        <v>86</v>
      </c>
      <c r="AV261" s="13" t="s">
        <v>86</v>
      </c>
      <c r="AW261" s="13" t="s">
        <v>33</v>
      </c>
      <c r="AX261" s="13" t="s">
        <v>78</v>
      </c>
      <c r="AY261" s="253" t="s">
        <v>181</v>
      </c>
    </row>
    <row r="262" s="13" customFormat="1">
      <c r="A262" s="13"/>
      <c r="B262" s="242"/>
      <c r="C262" s="243"/>
      <c r="D262" s="244" t="s">
        <v>189</v>
      </c>
      <c r="E262" s="245" t="s">
        <v>1</v>
      </c>
      <c r="F262" s="246" t="s">
        <v>2037</v>
      </c>
      <c r="G262" s="243"/>
      <c r="H262" s="247">
        <v>-1.9350000000000001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189</v>
      </c>
      <c r="AU262" s="253" t="s">
        <v>86</v>
      </c>
      <c r="AV262" s="13" t="s">
        <v>86</v>
      </c>
      <c r="AW262" s="13" t="s">
        <v>33</v>
      </c>
      <c r="AX262" s="13" t="s">
        <v>78</v>
      </c>
      <c r="AY262" s="253" t="s">
        <v>181</v>
      </c>
    </row>
    <row r="263" s="13" customFormat="1">
      <c r="A263" s="13"/>
      <c r="B263" s="242"/>
      <c r="C263" s="243"/>
      <c r="D263" s="244" t="s">
        <v>189</v>
      </c>
      <c r="E263" s="245" t="s">
        <v>1</v>
      </c>
      <c r="F263" s="246" t="s">
        <v>2723</v>
      </c>
      <c r="G263" s="243"/>
      <c r="H263" s="247">
        <v>-4.0800000000000001</v>
      </c>
      <c r="I263" s="248"/>
      <c r="J263" s="243"/>
      <c r="K263" s="243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189</v>
      </c>
      <c r="AU263" s="253" t="s">
        <v>86</v>
      </c>
      <c r="AV263" s="13" t="s">
        <v>86</v>
      </c>
      <c r="AW263" s="13" t="s">
        <v>33</v>
      </c>
      <c r="AX263" s="13" t="s">
        <v>78</v>
      </c>
      <c r="AY263" s="253" t="s">
        <v>181</v>
      </c>
    </row>
    <row r="264" s="13" customFormat="1">
      <c r="A264" s="13"/>
      <c r="B264" s="242"/>
      <c r="C264" s="243"/>
      <c r="D264" s="244" t="s">
        <v>189</v>
      </c>
      <c r="E264" s="245" t="s">
        <v>1</v>
      </c>
      <c r="F264" s="246" t="s">
        <v>2724</v>
      </c>
      <c r="G264" s="243"/>
      <c r="H264" s="247">
        <v>-3.3610000000000002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189</v>
      </c>
      <c r="AU264" s="253" t="s">
        <v>86</v>
      </c>
      <c r="AV264" s="13" t="s">
        <v>86</v>
      </c>
      <c r="AW264" s="13" t="s">
        <v>33</v>
      </c>
      <c r="AX264" s="13" t="s">
        <v>78</v>
      </c>
      <c r="AY264" s="253" t="s">
        <v>181</v>
      </c>
    </row>
    <row r="265" s="15" customFormat="1">
      <c r="A265" s="15"/>
      <c r="B265" s="264"/>
      <c r="C265" s="265"/>
      <c r="D265" s="244" t="s">
        <v>189</v>
      </c>
      <c r="E265" s="266" t="s">
        <v>1</v>
      </c>
      <c r="F265" s="267" t="s">
        <v>206</v>
      </c>
      <c r="G265" s="265"/>
      <c r="H265" s="268">
        <v>102.712</v>
      </c>
      <c r="I265" s="269"/>
      <c r="J265" s="265"/>
      <c r="K265" s="265"/>
      <c r="L265" s="270"/>
      <c r="M265" s="271"/>
      <c r="N265" s="272"/>
      <c r="O265" s="272"/>
      <c r="P265" s="272"/>
      <c r="Q265" s="272"/>
      <c r="R265" s="272"/>
      <c r="S265" s="272"/>
      <c r="T265" s="27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4" t="s">
        <v>189</v>
      </c>
      <c r="AU265" s="274" t="s">
        <v>86</v>
      </c>
      <c r="AV265" s="15" t="s">
        <v>187</v>
      </c>
      <c r="AW265" s="15" t="s">
        <v>33</v>
      </c>
      <c r="AX265" s="15" t="s">
        <v>84</v>
      </c>
      <c r="AY265" s="274" t="s">
        <v>181</v>
      </c>
    </row>
    <row r="266" s="2" customFormat="1" ht="16.5" customHeight="1">
      <c r="A266" s="39"/>
      <c r="B266" s="40"/>
      <c r="C266" s="228" t="s">
        <v>379</v>
      </c>
      <c r="D266" s="228" t="s">
        <v>183</v>
      </c>
      <c r="E266" s="229" t="s">
        <v>380</v>
      </c>
      <c r="F266" s="230" t="s">
        <v>381</v>
      </c>
      <c r="G266" s="231" t="s">
        <v>247</v>
      </c>
      <c r="H266" s="232">
        <v>122.16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43</v>
      </c>
      <c r="O266" s="92"/>
      <c r="P266" s="238">
        <f>O266*H266</f>
        <v>0</v>
      </c>
      <c r="Q266" s="238">
        <v>0.03354</v>
      </c>
      <c r="R266" s="238">
        <f>Q266*H266</f>
        <v>4.0972463999999995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187</v>
      </c>
      <c r="AT266" s="240" t="s">
        <v>183</v>
      </c>
      <c r="AU266" s="240" t="s">
        <v>86</v>
      </c>
      <c r="AY266" s="18" t="s">
        <v>181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84</v>
      </c>
      <c r="BK266" s="241">
        <f>ROUND(I266*H266,2)</f>
        <v>0</v>
      </c>
      <c r="BL266" s="18" t="s">
        <v>187</v>
      </c>
      <c r="BM266" s="240" t="s">
        <v>2725</v>
      </c>
    </row>
    <row r="267" s="14" customFormat="1">
      <c r="A267" s="14"/>
      <c r="B267" s="254"/>
      <c r="C267" s="255"/>
      <c r="D267" s="244" t="s">
        <v>189</v>
      </c>
      <c r="E267" s="256" t="s">
        <v>1</v>
      </c>
      <c r="F267" s="257" t="s">
        <v>383</v>
      </c>
      <c r="G267" s="255"/>
      <c r="H267" s="256" t="s">
        <v>1</v>
      </c>
      <c r="I267" s="258"/>
      <c r="J267" s="255"/>
      <c r="K267" s="255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189</v>
      </c>
      <c r="AU267" s="263" t="s">
        <v>86</v>
      </c>
      <c r="AV267" s="14" t="s">
        <v>84</v>
      </c>
      <c r="AW267" s="14" t="s">
        <v>33</v>
      </c>
      <c r="AX267" s="14" t="s">
        <v>78</v>
      </c>
      <c r="AY267" s="263" t="s">
        <v>181</v>
      </c>
    </row>
    <row r="268" s="13" customFormat="1">
      <c r="A268" s="13"/>
      <c r="B268" s="242"/>
      <c r="C268" s="243"/>
      <c r="D268" s="244" t="s">
        <v>189</v>
      </c>
      <c r="E268" s="245" t="s">
        <v>1</v>
      </c>
      <c r="F268" s="246" t="s">
        <v>2041</v>
      </c>
      <c r="G268" s="243"/>
      <c r="H268" s="247">
        <v>103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189</v>
      </c>
      <c r="AU268" s="253" t="s">
        <v>86</v>
      </c>
      <c r="AV268" s="13" t="s">
        <v>86</v>
      </c>
      <c r="AW268" s="13" t="s">
        <v>33</v>
      </c>
      <c r="AX268" s="13" t="s">
        <v>78</v>
      </c>
      <c r="AY268" s="253" t="s">
        <v>181</v>
      </c>
    </row>
    <row r="269" s="13" customFormat="1">
      <c r="A269" s="13"/>
      <c r="B269" s="242"/>
      <c r="C269" s="243"/>
      <c r="D269" s="244" t="s">
        <v>189</v>
      </c>
      <c r="E269" s="245" t="s">
        <v>1</v>
      </c>
      <c r="F269" s="246" t="s">
        <v>2042</v>
      </c>
      <c r="G269" s="243"/>
      <c r="H269" s="247">
        <v>19.16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189</v>
      </c>
      <c r="AU269" s="253" t="s">
        <v>86</v>
      </c>
      <c r="AV269" s="13" t="s">
        <v>86</v>
      </c>
      <c r="AW269" s="13" t="s">
        <v>33</v>
      </c>
      <c r="AX269" s="13" t="s">
        <v>78</v>
      </c>
      <c r="AY269" s="253" t="s">
        <v>181</v>
      </c>
    </row>
    <row r="270" s="15" customFormat="1">
      <c r="A270" s="15"/>
      <c r="B270" s="264"/>
      <c r="C270" s="265"/>
      <c r="D270" s="244" t="s">
        <v>189</v>
      </c>
      <c r="E270" s="266" t="s">
        <v>1</v>
      </c>
      <c r="F270" s="267" t="s">
        <v>206</v>
      </c>
      <c r="G270" s="265"/>
      <c r="H270" s="268">
        <v>122.16</v>
      </c>
      <c r="I270" s="269"/>
      <c r="J270" s="265"/>
      <c r="K270" s="265"/>
      <c r="L270" s="270"/>
      <c r="M270" s="271"/>
      <c r="N270" s="272"/>
      <c r="O270" s="272"/>
      <c r="P270" s="272"/>
      <c r="Q270" s="272"/>
      <c r="R270" s="272"/>
      <c r="S270" s="272"/>
      <c r="T270" s="27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4" t="s">
        <v>189</v>
      </c>
      <c r="AU270" s="274" t="s">
        <v>86</v>
      </c>
      <c r="AV270" s="15" t="s">
        <v>187</v>
      </c>
      <c r="AW270" s="15" t="s">
        <v>33</v>
      </c>
      <c r="AX270" s="15" t="s">
        <v>84</v>
      </c>
      <c r="AY270" s="274" t="s">
        <v>181</v>
      </c>
    </row>
    <row r="271" s="2" customFormat="1" ht="16.5" customHeight="1">
      <c r="A271" s="39"/>
      <c r="B271" s="40"/>
      <c r="C271" s="228" t="s">
        <v>386</v>
      </c>
      <c r="D271" s="228" t="s">
        <v>183</v>
      </c>
      <c r="E271" s="229" t="s">
        <v>2043</v>
      </c>
      <c r="F271" s="230" t="s">
        <v>2044</v>
      </c>
      <c r="G271" s="231" t="s">
        <v>193</v>
      </c>
      <c r="H271" s="232">
        <v>5.8609999999999998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43</v>
      </c>
      <c r="O271" s="92"/>
      <c r="P271" s="238">
        <f>O271*H271</f>
        <v>0</v>
      </c>
      <c r="Q271" s="238">
        <v>2.5018699999999998</v>
      </c>
      <c r="R271" s="238">
        <f>Q271*H271</f>
        <v>14.663460069999998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187</v>
      </c>
      <c r="AT271" s="240" t="s">
        <v>183</v>
      </c>
      <c r="AU271" s="240" t="s">
        <v>86</v>
      </c>
      <c r="AY271" s="18" t="s">
        <v>181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84</v>
      </c>
      <c r="BK271" s="241">
        <f>ROUND(I271*H271,2)</f>
        <v>0</v>
      </c>
      <c r="BL271" s="18" t="s">
        <v>187</v>
      </c>
      <c r="BM271" s="240" t="s">
        <v>2726</v>
      </c>
    </row>
    <row r="272" s="14" customFormat="1">
      <c r="A272" s="14"/>
      <c r="B272" s="254"/>
      <c r="C272" s="255"/>
      <c r="D272" s="244" t="s">
        <v>189</v>
      </c>
      <c r="E272" s="256" t="s">
        <v>1</v>
      </c>
      <c r="F272" s="257" t="s">
        <v>2046</v>
      </c>
      <c r="G272" s="255"/>
      <c r="H272" s="256" t="s">
        <v>1</v>
      </c>
      <c r="I272" s="258"/>
      <c r="J272" s="255"/>
      <c r="K272" s="255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189</v>
      </c>
      <c r="AU272" s="263" t="s">
        <v>86</v>
      </c>
      <c r="AV272" s="14" t="s">
        <v>84</v>
      </c>
      <c r="AW272" s="14" t="s">
        <v>33</v>
      </c>
      <c r="AX272" s="14" t="s">
        <v>78</v>
      </c>
      <c r="AY272" s="263" t="s">
        <v>181</v>
      </c>
    </row>
    <row r="273" s="13" customFormat="1">
      <c r="A273" s="13"/>
      <c r="B273" s="242"/>
      <c r="C273" s="243"/>
      <c r="D273" s="244" t="s">
        <v>189</v>
      </c>
      <c r="E273" s="245" t="s">
        <v>1</v>
      </c>
      <c r="F273" s="246" t="s">
        <v>2047</v>
      </c>
      <c r="G273" s="243"/>
      <c r="H273" s="247">
        <v>4.6139999999999999</v>
      </c>
      <c r="I273" s="248"/>
      <c r="J273" s="243"/>
      <c r="K273" s="243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189</v>
      </c>
      <c r="AU273" s="253" t="s">
        <v>86</v>
      </c>
      <c r="AV273" s="13" t="s">
        <v>86</v>
      </c>
      <c r="AW273" s="13" t="s">
        <v>33</v>
      </c>
      <c r="AX273" s="13" t="s">
        <v>78</v>
      </c>
      <c r="AY273" s="253" t="s">
        <v>181</v>
      </c>
    </row>
    <row r="274" s="13" customFormat="1">
      <c r="A274" s="13"/>
      <c r="B274" s="242"/>
      <c r="C274" s="243"/>
      <c r="D274" s="244" t="s">
        <v>189</v>
      </c>
      <c r="E274" s="245" t="s">
        <v>1</v>
      </c>
      <c r="F274" s="246" t="s">
        <v>2727</v>
      </c>
      <c r="G274" s="243"/>
      <c r="H274" s="247">
        <v>1.2470000000000001</v>
      </c>
      <c r="I274" s="248"/>
      <c r="J274" s="243"/>
      <c r="K274" s="243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189</v>
      </c>
      <c r="AU274" s="253" t="s">
        <v>86</v>
      </c>
      <c r="AV274" s="13" t="s">
        <v>86</v>
      </c>
      <c r="AW274" s="13" t="s">
        <v>33</v>
      </c>
      <c r="AX274" s="13" t="s">
        <v>78</v>
      </c>
      <c r="AY274" s="253" t="s">
        <v>181</v>
      </c>
    </row>
    <row r="275" s="15" customFormat="1">
      <c r="A275" s="15"/>
      <c r="B275" s="264"/>
      <c r="C275" s="265"/>
      <c r="D275" s="244" t="s">
        <v>189</v>
      </c>
      <c r="E275" s="266" t="s">
        <v>1</v>
      </c>
      <c r="F275" s="267" t="s">
        <v>206</v>
      </c>
      <c r="G275" s="265"/>
      <c r="H275" s="268">
        <v>5.8609999999999998</v>
      </c>
      <c r="I275" s="269"/>
      <c r="J275" s="265"/>
      <c r="K275" s="265"/>
      <c r="L275" s="270"/>
      <c r="M275" s="271"/>
      <c r="N275" s="272"/>
      <c r="O275" s="272"/>
      <c r="P275" s="272"/>
      <c r="Q275" s="272"/>
      <c r="R275" s="272"/>
      <c r="S275" s="272"/>
      <c r="T275" s="27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4" t="s">
        <v>189</v>
      </c>
      <c r="AU275" s="274" t="s">
        <v>86</v>
      </c>
      <c r="AV275" s="15" t="s">
        <v>187</v>
      </c>
      <c r="AW275" s="15" t="s">
        <v>33</v>
      </c>
      <c r="AX275" s="15" t="s">
        <v>84</v>
      </c>
      <c r="AY275" s="274" t="s">
        <v>181</v>
      </c>
    </row>
    <row r="276" s="2" customFormat="1" ht="16.5" customHeight="1">
      <c r="A276" s="39"/>
      <c r="B276" s="40"/>
      <c r="C276" s="228" t="s">
        <v>391</v>
      </c>
      <c r="D276" s="228" t="s">
        <v>183</v>
      </c>
      <c r="E276" s="229" t="s">
        <v>2049</v>
      </c>
      <c r="F276" s="230" t="s">
        <v>2050</v>
      </c>
      <c r="G276" s="231" t="s">
        <v>186</v>
      </c>
      <c r="H276" s="232">
        <v>59.091000000000001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43</v>
      </c>
      <c r="O276" s="92"/>
      <c r="P276" s="238">
        <f>O276*H276</f>
        <v>0</v>
      </c>
      <c r="Q276" s="238">
        <v>0.0027499999999999998</v>
      </c>
      <c r="R276" s="238">
        <f>Q276*H276</f>
        <v>0.16250024999999999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187</v>
      </c>
      <c r="AT276" s="240" t="s">
        <v>183</v>
      </c>
      <c r="AU276" s="240" t="s">
        <v>86</v>
      </c>
      <c r="AY276" s="18" t="s">
        <v>181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84</v>
      </c>
      <c r="BK276" s="241">
        <f>ROUND(I276*H276,2)</f>
        <v>0</v>
      </c>
      <c r="BL276" s="18" t="s">
        <v>187</v>
      </c>
      <c r="BM276" s="240" t="s">
        <v>2728</v>
      </c>
    </row>
    <row r="277" s="14" customFormat="1">
      <c r="A277" s="14"/>
      <c r="B277" s="254"/>
      <c r="C277" s="255"/>
      <c r="D277" s="244" t="s">
        <v>189</v>
      </c>
      <c r="E277" s="256" t="s">
        <v>1</v>
      </c>
      <c r="F277" s="257" t="s">
        <v>2046</v>
      </c>
      <c r="G277" s="255"/>
      <c r="H277" s="256" t="s">
        <v>1</v>
      </c>
      <c r="I277" s="258"/>
      <c r="J277" s="255"/>
      <c r="K277" s="255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189</v>
      </c>
      <c r="AU277" s="263" t="s">
        <v>86</v>
      </c>
      <c r="AV277" s="14" t="s">
        <v>84</v>
      </c>
      <c r="AW277" s="14" t="s">
        <v>33</v>
      </c>
      <c r="AX277" s="14" t="s">
        <v>78</v>
      </c>
      <c r="AY277" s="263" t="s">
        <v>181</v>
      </c>
    </row>
    <row r="278" s="13" customFormat="1">
      <c r="A278" s="13"/>
      <c r="B278" s="242"/>
      <c r="C278" s="243"/>
      <c r="D278" s="244" t="s">
        <v>189</v>
      </c>
      <c r="E278" s="245" t="s">
        <v>1</v>
      </c>
      <c r="F278" s="246" t="s">
        <v>2052</v>
      </c>
      <c r="G278" s="243"/>
      <c r="H278" s="247">
        <v>46.137999999999998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189</v>
      </c>
      <c r="AU278" s="253" t="s">
        <v>86</v>
      </c>
      <c r="AV278" s="13" t="s">
        <v>86</v>
      </c>
      <c r="AW278" s="13" t="s">
        <v>33</v>
      </c>
      <c r="AX278" s="13" t="s">
        <v>78</v>
      </c>
      <c r="AY278" s="253" t="s">
        <v>181</v>
      </c>
    </row>
    <row r="279" s="13" customFormat="1">
      <c r="A279" s="13"/>
      <c r="B279" s="242"/>
      <c r="C279" s="243"/>
      <c r="D279" s="244" t="s">
        <v>189</v>
      </c>
      <c r="E279" s="245" t="s">
        <v>1</v>
      </c>
      <c r="F279" s="246" t="s">
        <v>2729</v>
      </c>
      <c r="G279" s="243"/>
      <c r="H279" s="247">
        <v>11.334</v>
      </c>
      <c r="I279" s="248"/>
      <c r="J279" s="243"/>
      <c r="K279" s="243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189</v>
      </c>
      <c r="AU279" s="253" t="s">
        <v>86</v>
      </c>
      <c r="AV279" s="13" t="s">
        <v>86</v>
      </c>
      <c r="AW279" s="13" t="s">
        <v>33</v>
      </c>
      <c r="AX279" s="13" t="s">
        <v>78</v>
      </c>
      <c r="AY279" s="253" t="s">
        <v>181</v>
      </c>
    </row>
    <row r="280" s="13" customFormat="1">
      <c r="A280" s="13"/>
      <c r="B280" s="242"/>
      <c r="C280" s="243"/>
      <c r="D280" s="244" t="s">
        <v>189</v>
      </c>
      <c r="E280" s="245" t="s">
        <v>1</v>
      </c>
      <c r="F280" s="246" t="s">
        <v>2730</v>
      </c>
      <c r="G280" s="243"/>
      <c r="H280" s="247">
        <v>1.619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189</v>
      </c>
      <c r="AU280" s="253" t="s">
        <v>86</v>
      </c>
      <c r="AV280" s="13" t="s">
        <v>86</v>
      </c>
      <c r="AW280" s="13" t="s">
        <v>33</v>
      </c>
      <c r="AX280" s="13" t="s">
        <v>78</v>
      </c>
      <c r="AY280" s="253" t="s">
        <v>181</v>
      </c>
    </row>
    <row r="281" s="15" customFormat="1">
      <c r="A281" s="15"/>
      <c r="B281" s="264"/>
      <c r="C281" s="265"/>
      <c r="D281" s="244" t="s">
        <v>189</v>
      </c>
      <c r="E281" s="266" t="s">
        <v>1</v>
      </c>
      <c r="F281" s="267" t="s">
        <v>206</v>
      </c>
      <c r="G281" s="265"/>
      <c r="H281" s="268">
        <v>59.091000000000001</v>
      </c>
      <c r="I281" s="269"/>
      <c r="J281" s="265"/>
      <c r="K281" s="265"/>
      <c r="L281" s="270"/>
      <c r="M281" s="271"/>
      <c r="N281" s="272"/>
      <c r="O281" s="272"/>
      <c r="P281" s="272"/>
      <c r="Q281" s="272"/>
      <c r="R281" s="272"/>
      <c r="S281" s="272"/>
      <c r="T281" s="273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4" t="s">
        <v>189</v>
      </c>
      <c r="AU281" s="274" t="s">
        <v>86</v>
      </c>
      <c r="AV281" s="15" t="s">
        <v>187</v>
      </c>
      <c r="AW281" s="15" t="s">
        <v>33</v>
      </c>
      <c r="AX281" s="15" t="s">
        <v>84</v>
      </c>
      <c r="AY281" s="274" t="s">
        <v>181</v>
      </c>
    </row>
    <row r="282" s="2" customFormat="1" ht="16.5" customHeight="1">
      <c r="A282" s="39"/>
      <c r="B282" s="40"/>
      <c r="C282" s="228" t="s">
        <v>396</v>
      </c>
      <c r="D282" s="228" t="s">
        <v>183</v>
      </c>
      <c r="E282" s="229" t="s">
        <v>2055</v>
      </c>
      <c r="F282" s="230" t="s">
        <v>2056</v>
      </c>
      <c r="G282" s="231" t="s">
        <v>186</v>
      </c>
      <c r="H282" s="232">
        <v>59.091000000000001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43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187</v>
      </c>
      <c r="AT282" s="240" t="s">
        <v>183</v>
      </c>
      <c r="AU282" s="240" t="s">
        <v>86</v>
      </c>
      <c r="AY282" s="18" t="s">
        <v>181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84</v>
      </c>
      <c r="BK282" s="241">
        <f>ROUND(I282*H282,2)</f>
        <v>0</v>
      </c>
      <c r="BL282" s="18" t="s">
        <v>187</v>
      </c>
      <c r="BM282" s="240" t="s">
        <v>2731</v>
      </c>
    </row>
    <row r="283" s="2" customFormat="1" ht="16.5" customHeight="1">
      <c r="A283" s="39"/>
      <c r="B283" s="40"/>
      <c r="C283" s="228" t="s">
        <v>401</v>
      </c>
      <c r="D283" s="228" t="s">
        <v>183</v>
      </c>
      <c r="E283" s="229" t="s">
        <v>2058</v>
      </c>
      <c r="F283" s="230" t="s">
        <v>2059</v>
      </c>
      <c r="G283" s="231" t="s">
        <v>235</v>
      </c>
      <c r="H283" s="232">
        <v>0.22400000000000001</v>
      </c>
      <c r="I283" s="233"/>
      <c r="J283" s="234">
        <f>ROUND(I283*H283,2)</f>
        <v>0</v>
      </c>
      <c r="K283" s="235"/>
      <c r="L283" s="45"/>
      <c r="M283" s="236" t="s">
        <v>1</v>
      </c>
      <c r="N283" s="237" t="s">
        <v>43</v>
      </c>
      <c r="O283" s="92"/>
      <c r="P283" s="238">
        <f>O283*H283</f>
        <v>0</v>
      </c>
      <c r="Q283" s="238">
        <v>1.04922</v>
      </c>
      <c r="R283" s="238">
        <f>Q283*H283</f>
        <v>0.23502528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187</v>
      </c>
      <c r="AT283" s="240" t="s">
        <v>183</v>
      </c>
      <c r="AU283" s="240" t="s">
        <v>86</v>
      </c>
      <c r="AY283" s="18" t="s">
        <v>181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84</v>
      </c>
      <c r="BK283" s="241">
        <f>ROUND(I283*H283,2)</f>
        <v>0</v>
      </c>
      <c r="BL283" s="18" t="s">
        <v>187</v>
      </c>
      <c r="BM283" s="240" t="s">
        <v>2732</v>
      </c>
    </row>
    <row r="284" s="14" customFormat="1">
      <c r="A284" s="14"/>
      <c r="B284" s="254"/>
      <c r="C284" s="255"/>
      <c r="D284" s="244" t="s">
        <v>189</v>
      </c>
      <c r="E284" s="256" t="s">
        <v>1</v>
      </c>
      <c r="F284" s="257" t="s">
        <v>432</v>
      </c>
      <c r="G284" s="255"/>
      <c r="H284" s="256" t="s">
        <v>1</v>
      </c>
      <c r="I284" s="258"/>
      <c r="J284" s="255"/>
      <c r="K284" s="255"/>
      <c r="L284" s="259"/>
      <c r="M284" s="260"/>
      <c r="N284" s="261"/>
      <c r="O284" s="261"/>
      <c r="P284" s="261"/>
      <c r="Q284" s="261"/>
      <c r="R284" s="261"/>
      <c r="S284" s="261"/>
      <c r="T284" s="26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3" t="s">
        <v>189</v>
      </c>
      <c r="AU284" s="263" t="s">
        <v>86</v>
      </c>
      <c r="AV284" s="14" t="s">
        <v>84</v>
      </c>
      <c r="AW284" s="14" t="s">
        <v>33</v>
      </c>
      <c r="AX284" s="14" t="s">
        <v>78</v>
      </c>
      <c r="AY284" s="263" t="s">
        <v>181</v>
      </c>
    </row>
    <row r="285" s="13" customFormat="1">
      <c r="A285" s="13"/>
      <c r="B285" s="242"/>
      <c r="C285" s="243"/>
      <c r="D285" s="244" t="s">
        <v>189</v>
      </c>
      <c r="E285" s="245" t="s">
        <v>1</v>
      </c>
      <c r="F285" s="246" t="s">
        <v>2733</v>
      </c>
      <c r="G285" s="243"/>
      <c r="H285" s="247">
        <v>0.22400000000000001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189</v>
      </c>
      <c r="AU285" s="253" t="s">
        <v>86</v>
      </c>
      <c r="AV285" s="13" t="s">
        <v>86</v>
      </c>
      <c r="AW285" s="13" t="s">
        <v>33</v>
      </c>
      <c r="AX285" s="13" t="s">
        <v>84</v>
      </c>
      <c r="AY285" s="253" t="s">
        <v>181</v>
      </c>
    </row>
    <row r="286" s="2" customFormat="1" ht="16.5" customHeight="1">
      <c r="A286" s="39"/>
      <c r="B286" s="40"/>
      <c r="C286" s="228" t="s">
        <v>406</v>
      </c>
      <c r="D286" s="228" t="s">
        <v>183</v>
      </c>
      <c r="E286" s="229" t="s">
        <v>387</v>
      </c>
      <c r="F286" s="230" t="s">
        <v>388</v>
      </c>
      <c r="G286" s="231" t="s">
        <v>359</v>
      </c>
      <c r="H286" s="232">
        <v>6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43</v>
      </c>
      <c r="O286" s="92"/>
      <c r="P286" s="238">
        <f>O286*H286</f>
        <v>0</v>
      </c>
      <c r="Q286" s="238">
        <v>0.062300000000000001</v>
      </c>
      <c r="R286" s="238">
        <f>Q286*H286</f>
        <v>0.37380000000000002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187</v>
      </c>
      <c r="AT286" s="240" t="s">
        <v>183</v>
      </c>
      <c r="AU286" s="240" t="s">
        <v>86</v>
      </c>
      <c r="AY286" s="18" t="s">
        <v>181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84</v>
      </c>
      <c r="BK286" s="241">
        <f>ROUND(I286*H286,2)</f>
        <v>0</v>
      </c>
      <c r="BL286" s="18" t="s">
        <v>187</v>
      </c>
      <c r="BM286" s="240" t="s">
        <v>2734</v>
      </c>
    </row>
    <row r="287" s="13" customFormat="1">
      <c r="A287" s="13"/>
      <c r="B287" s="242"/>
      <c r="C287" s="243"/>
      <c r="D287" s="244" t="s">
        <v>189</v>
      </c>
      <c r="E287" s="245" t="s">
        <v>1</v>
      </c>
      <c r="F287" s="246" t="s">
        <v>2063</v>
      </c>
      <c r="G287" s="243"/>
      <c r="H287" s="247">
        <v>6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189</v>
      </c>
      <c r="AU287" s="253" t="s">
        <v>86</v>
      </c>
      <c r="AV287" s="13" t="s">
        <v>86</v>
      </c>
      <c r="AW287" s="13" t="s">
        <v>33</v>
      </c>
      <c r="AX287" s="13" t="s">
        <v>84</v>
      </c>
      <c r="AY287" s="253" t="s">
        <v>181</v>
      </c>
    </row>
    <row r="288" s="2" customFormat="1" ht="16.5" customHeight="1">
      <c r="A288" s="39"/>
      <c r="B288" s="40"/>
      <c r="C288" s="228" t="s">
        <v>410</v>
      </c>
      <c r="D288" s="228" t="s">
        <v>183</v>
      </c>
      <c r="E288" s="229" t="s">
        <v>392</v>
      </c>
      <c r="F288" s="230" t="s">
        <v>393</v>
      </c>
      <c r="G288" s="231" t="s">
        <v>359</v>
      </c>
      <c r="H288" s="232">
        <v>4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43</v>
      </c>
      <c r="O288" s="92"/>
      <c r="P288" s="238">
        <f>O288*H288</f>
        <v>0</v>
      </c>
      <c r="Q288" s="238">
        <v>0.10095999999999999</v>
      </c>
      <c r="R288" s="238">
        <f>Q288*H288</f>
        <v>0.40383999999999998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187</v>
      </c>
      <c r="AT288" s="240" t="s">
        <v>183</v>
      </c>
      <c r="AU288" s="240" t="s">
        <v>86</v>
      </c>
      <c r="AY288" s="18" t="s">
        <v>181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84</v>
      </c>
      <c r="BK288" s="241">
        <f>ROUND(I288*H288,2)</f>
        <v>0</v>
      </c>
      <c r="BL288" s="18" t="s">
        <v>187</v>
      </c>
      <c r="BM288" s="240" t="s">
        <v>2735</v>
      </c>
    </row>
    <row r="289" s="13" customFormat="1">
      <c r="A289" s="13"/>
      <c r="B289" s="242"/>
      <c r="C289" s="243"/>
      <c r="D289" s="244" t="s">
        <v>189</v>
      </c>
      <c r="E289" s="245" t="s">
        <v>1</v>
      </c>
      <c r="F289" s="246" t="s">
        <v>2065</v>
      </c>
      <c r="G289" s="243"/>
      <c r="H289" s="247">
        <v>4</v>
      </c>
      <c r="I289" s="248"/>
      <c r="J289" s="243"/>
      <c r="K289" s="243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189</v>
      </c>
      <c r="AU289" s="253" t="s">
        <v>86</v>
      </c>
      <c r="AV289" s="13" t="s">
        <v>86</v>
      </c>
      <c r="AW289" s="13" t="s">
        <v>33</v>
      </c>
      <c r="AX289" s="13" t="s">
        <v>84</v>
      </c>
      <c r="AY289" s="253" t="s">
        <v>181</v>
      </c>
    </row>
    <row r="290" s="2" customFormat="1" ht="16.5" customHeight="1">
      <c r="A290" s="39"/>
      <c r="B290" s="40"/>
      <c r="C290" s="228" t="s">
        <v>414</v>
      </c>
      <c r="D290" s="228" t="s">
        <v>183</v>
      </c>
      <c r="E290" s="229" t="s">
        <v>2066</v>
      </c>
      <c r="F290" s="230" t="s">
        <v>2067</v>
      </c>
      <c r="G290" s="231" t="s">
        <v>359</v>
      </c>
      <c r="H290" s="232">
        <v>4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43</v>
      </c>
      <c r="O290" s="92"/>
      <c r="P290" s="238">
        <f>O290*H290</f>
        <v>0</v>
      </c>
      <c r="Q290" s="238">
        <v>0.1815</v>
      </c>
      <c r="R290" s="238">
        <f>Q290*H290</f>
        <v>0.72599999999999998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187</v>
      </c>
      <c r="AT290" s="240" t="s">
        <v>183</v>
      </c>
      <c r="AU290" s="240" t="s">
        <v>86</v>
      </c>
      <c r="AY290" s="18" t="s">
        <v>181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84</v>
      </c>
      <c r="BK290" s="241">
        <f>ROUND(I290*H290,2)</f>
        <v>0</v>
      </c>
      <c r="BL290" s="18" t="s">
        <v>187</v>
      </c>
      <c r="BM290" s="240" t="s">
        <v>2736</v>
      </c>
    </row>
    <row r="291" s="13" customFormat="1">
      <c r="A291" s="13"/>
      <c r="B291" s="242"/>
      <c r="C291" s="243"/>
      <c r="D291" s="244" t="s">
        <v>189</v>
      </c>
      <c r="E291" s="245" t="s">
        <v>1</v>
      </c>
      <c r="F291" s="246" t="s">
        <v>2065</v>
      </c>
      <c r="G291" s="243"/>
      <c r="H291" s="247">
        <v>4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189</v>
      </c>
      <c r="AU291" s="253" t="s">
        <v>86</v>
      </c>
      <c r="AV291" s="13" t="s">
        <v>86</v>
      </c>
      <c r="AW291" s="13" t="s">
        <v>33</v>
      </c>
      <c r="AX291" s="13" t="s">
        <v>84</v>
      </c>
      <c r="AY291" s="253" t="s">
        <v>181</v>
      </c>
    </row>
    <row r="292" s="2" customFormat="1" ht="16.5" customHeight="1">
      <c r="A292" s="39"/>
      <c r="B292" s="40"/>
      <c r="C292" s="228" t="s">
        <v>419</v>
      </c>
      <c r="D292" s="228" t="s">
        <v>183</v>
      </c>
      <c r="E292" s="229" t="s">
        <v>2737</v>
      </c>
      <c r="F292" s="230" t="s">
        <v>2738</v>
      </c>
      <c r="G292" s="231" t="s">
        <v>359</v>
      </c>
      <c r="H292" s="232">
        <v>1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43</v>
      </c>
      <c r="O292" s="92"/>
      <c r="P292" s="238">
        <f>O292*H292</f>
        <v>0</v>
      </c>
      <c r="Q292" s="238">
        <v>0.24254999999999999</v>
      </c>
      <c r="R292" s="238">
        <f>Q292*H292</f>
        <v>0.24254999999999999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187</v>
      </c>
      <c r="AT292" s="240" t="s">
        <v>183</v>
      </c>
      <c r="AU292" s="240" t="s">
        <v>86</v>
      </c>
      <c r="AY292" s="18" t="s">
        <v>181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84</v>
      </c>
      <c r="BK292" s="241">
        <f>ROUND(I292*H292,2)</f>
        <v>0</v>
      </c>
      <c r="BL292" s="18" t="s">
        <v>187</v>
      </c>
      <c r="BM292" s="240" t="s">
        <v>2739</v>
      </c>
    </row>
    <row r="293" s="13" customFormat="1">
      <c r="A293" s="13"/>
      <c r="B293" s="242"/>
      <c r="C293" s="243"/>
      <c r="D293" s="244" t="s">
        <v>189</v>
      </c>
      <c r="E293" s="245" t="s">
        <v>1</v>
      </c>
      <c r="F293" s="246" t="s">
        <v>400</v>
      </c>
      <c r="G293" s="243"/>
      <c r="H293" s="247">
        <v>1</v>
      </c>
      <c r="I293" s="248"/>
      <c r="J293" s="243"/>
      <c r="K293" s="243"/>
      <c r="L293" s="249"/>
      <c r="M293" s="250"/>
      <c r="N293" s="251"/>
      <c r="O293" s="251"/>
      <c r="P293" s="251"/>
      <c r="Q293" s="251"/>
      <c r="R293" s="251"/>
      <c r="S293" s="251"/>
      <c r="T293" s="25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3" t="s">
        <v>189</v>
      </c>
      <c r="AU293" s="253" t="s">
        <v>86</v>
      </c>
      <c r="AV293" s="13" t="s">
        <v>86</v>
      </c>
      <c r="AW293" s="13" t="s">
        <v>33</v>
      </c>
      <c r="AX293" s="13" t="s">
        <v>84</v>
      </c>
      <c r="AY293" s="253" t="s">
        <v>181</v>
      </c>
    </row>
    <row r="294" s="2" customFormat="1" ht="16.5" customHeight="1">
      <c r="A294" s="39"/>
      <c r="B294" s="40"/>
      <c r="C294" s="228" t="s">
        <v>424</v>
      </c>
      <c r="D294" s="228" t="s">
        <v>183</v>
      </c>
      <c r="E294" s="229" t="s">
        <v>415</v>
      </c>
      <c r="F294" s="230" t="s">
        <v>416</v>
      </c>
      <c r="G294" s="231" t="s">
        <v>193</v>
      </c>
      <c r="H294" s="232">
        <v>0.59999999999999998</v>
      </c>
      <c r="I294" s="233"/>
      <c r="J294" s="234">
        <f>ROUND(I294*H294,2)</f>
        <v>0</v>
      </c>
      <c r="K294" s="235"/>
      <c r="L294" s="45"/>
      <c r="M294" s="236" t="s">
        <v>1</v>
      </c>
      <c r="N294" s="237" t="s">
        <v>43</v>
      </c>
      <c r="O294" s="92"/>
      <c r="P294" s="238">
        <f>O294*H294</f>
        <v>0</v>
      </c>
      <c r="Q294" s="238">
        <v>2.5018799999999999</v>
      </c>
      <c r="R294" s="238">
        <f>Q294*H294</f>
        <v>1.5011279999999998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187</v>
      </c>
      <c r="AT294" s="240" t="s">
        <v>183</v>
      </c>
      <c r="AU294" s="240" t="s">
        <v>86</v>
      </c>
      <c r="AY294" s="18" t="s">
        <v>181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84</v>
      </c>
      <c r="BK294" s="241">
        <f>ROUND(I294*H294,2)</f>
        <v>0</v>
      </c>
      <c r="BL294" s="18" t="s">
        <v>187</v>
      </c>
      <c r="BM294" s="240" t="s">
        <v>2740</v>
      </c>
    </row>
    <row r="295" s="13" customFormat="1">
      <c r="A295" s="13"/>
      <c r="B295" s="242"/>
      <c r="C295" s="243"/>
      <c r="D295" s="244" t="s">
        <v>189</v>
      </c>
      <c r="E295" s="245" t="s">
        <v>1</v>
      </c>
      <c r="F295" s="246" t="s">
        <v>2071</v>
      </c>
      <c r="G295" s="243"/>
      <c r="H295" s="247">
        <v>0.59999999999999998</v>
      </c>
      <c r="I295" s="248"/>
      <c r="J295" s="243"/>
      <c r="K295" s="243"/>
      <c r="L295" s="249"/>
      <c r="M295" s="250"/>
      <c r="N295" s="251"/>
      <c r="O295" s="251"/>
      <c r="P295" s="251"/>
      <c r="Q295" s="251"/>
      <c r="R295" s="251"/>
      <c r="S295" s="251"/>
      <c r="T295" s="25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3" t="s">
        <v>189</v>
      </c>
      <c r="AU295" s="253" t="s">
        <v>86</v>
      </c>
      <c r="AV295" s="13" t="s">
        <v>86</v>
      </c>
      <c r="AW295" s="13" t="s">
        <v>33</v>
      </c>
      <c r="AX295" s="13" t="s">
        <v>84</v>
      </c>
      <c r="AY295" s="253" t="s">
        <v>181</v>
      </c>
    </row>
    <row r="296" s="2" customFormat="1" ht="16.5" customHeight="1">
      <c r="A296" s="39"/>
      <c r="B296" s="40"/>
      <c r="C296" s="228" t="s">
        <v>428</v>
      </c>
      <c r="D296" s="228" t="s">
        <v>183</v>
      </c>
      <c r="E296" s="229" t="s">
        <v>420</v>
      </c>
      <c r="F296" s="230" t="s">
        <v>421</v>
      </c>
      <c r="G296" s="231" t="s">
        <v>186</v>
      </c>
      <c r="H296" s="232">
        <v>7.827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43</v>
      </c>
      <c r="O296" s="92"/>
      <c r="P296" s="238">
        <f>O296*H296</f>
        <v>0</v>
      </c>
      <c r="Q296" s="238">
        <v>0.01409</v>
      </c>
      <c r="R296" s="238">
        <f>Q296*H296</f>
        <v>0.11028243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187</v>
      </c>
      <c r="AT296" s="240" t="s">
        <v>183</v>
      </c>
      <c r="AU296" s="240" t="s">
        <v>86</v>
      </c>
      <c r="AY296" s="18" t="s">
        <v>181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84</v>
      </c>
      <c r="BK296" s="241">
        <f>ROUND(I296*H296,2)</f>
        <v>0</v>
      </c>
      <c r="BL296" s="18" t="s">
        <v>187</v>
      </c>
      <c r="BM296" s="240" t="s">
        <v>2741</v>
      </c>
    </row>
    <row r="297" s="13" customFormat="1">
      <c r="A297" s="13"/>
      <c r="B297" s="242"/>
      <c r="C297" s="243"/>
      <c r="D297" s="244" t="s">
        <v>189</v>
      </c>
      <c r="E297" s="245" t="s">
        <v>1</v>
      </c>
      <c r="F297" s="246" t="s">
        <v>2074</v>
      </c>
      <c r="G297" s="243"/>
      <c r="H297" s="247">
        <v>7.827</v>
      </c>
      <c r="I297" s="248"/>
      <c r="J297" s="243"/>
      <c r="K297" s="243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189</v>
      </c>
      <c r="AU297" s="253" t="s">
        <v>86</v>
      </c>
      <c r="AV297" s="13" t="s">
        <v>86</v>
      </c>
      <c r="AW297" s="13" t="s">
        <v>33</v>
      </c>
      <c r="AX297" s="13" t="s">
        <v>84</v>
      </c>
      <c r="AY297" s="253" t="s">
        <v>181</v>
      </c>
    </row>
    <row r="298" s="2" customFormat="1" ht="16.5" customHeight="1">
      <c r="A298" s="39"/>
      <c r="B298" s="40"/>
      <c r="C298" s="228" t="s">
        <v>435</v>
      </c>
      <c r="D298" s="228" t="s">
        <v>183</v>
      </c>
      <c r="E298" s="229" t="s">
        <v>425</v>
      </c>
      <c r="F298" s="230" t="s">
        <v>426</v>
      </c>
      <c r="G298" s="231" t="s">
        <v>186</v>
      </c>
      <c r="H298" s="232">
        <v>7.827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43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187</v>
      </c>
      <c r="AT298" s="240" t="s">
        <v>183</v>
      </c>
      <c r="AU298" s="240" t="s">
        <v>86</v>
      </c>
      <c r="AY298" s="18" t="s">
        <v>181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84</v>
      </c>
      <c r="BK298" s="241">
        <f>ROUND(I298*H298,2)</f>
        <v>0</v>
      </c>
      <c r="BL298" s="18" t="s">
        <v>187</v>
      </c>
      <c r="BM298" s="240" t="s">
        <v>2742</v>
      </c>
    </row>
    <row r="299" s="2" customFormat="1" ht="16.5" customHeight="1">
      <c r="A299" s="39"/>
      <c r="B299" s="40"/>
      <c r="C299" s="228" t="s">
        <v>443</v>
      </c>
      <c r="D299" s="228" t="s">
        <v>183</v>
      </c>
      <c r="E299" s="229" t="s">
        <v>429</v>
      </c>
      <c r="F299" s="230" t="s">
        <v>430</v>
      </c>
      <c r="G299" s="231" t="s">
        <v>235</v>
      </c>
      <c r="H299" s="232">
        <v>0.108</v>
      </c>
      <c r="I299" s="233"/>
      <c r="J299" s="234">
        <f>ROUND(I299*H299,2)</f>
        <v>0</v>
      </c>
      <c r="K299" s="235"/>
      <c r="L299" s="45"/>
      <c r="M299" s="236" t="s">
        <v>1</v>
      </c>
      <c r="N299" s="237" t="s">
        <v>43</v>
      </c>
      <c r="O299" s="92"/>
      <c r="P299" s="238">
        <f>O299*H299</f>
        <v>0</v>
      </c>
      <c r="Q299" s="238">
        <v>1.04575</v>
      </c>
      <c r="R299" s="238">
        <f>Q299*H299</f>
        <v>0.112941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187</v>
      </c>
      <c r="AT299" s="240" t="s">
        <v>183</v>
      </c>
      <c r="AU299" s="240" t="s">
        <v>86</v>
      </c>
      <c r="AY299" s="18" t="s">
        <v>181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84</v>
      </c>
      <c r="BK299" s="241">
        <f>ROUND(I299*H299,2)</f>
        <v>0</v>
      </c>
      <c r="BL299" s="18" t="s">
        <v>187</v>
      </c>
      <c r="BM299" s="240" t="s">
        <v>2743</v>
      </c>
    </row>
    <row r="300" s="14" customFormat="1">
      <c r="A300" s="14"/>
      <c r="B300" s="254"/>
      <c r="C300" s="255"/>
      <c r="D300" s="244" t="s">
        <v>189</v>
      </c>
      <c r="E300" s="256" t="s">
        <v>1</v>
      </c>
      <c r="F300" s="257" t="s">
        <v>432</v>
      </c>
      <c r="G300" s="255"/>
      <c r="H300" s="256" t="s">
        <v>1</v>
      </c>
      <c r="I300" s="258"/>
      <c r="J300" s="255"/>
      <c r="K300" s="255"/>
      <c r="L300" s="259"/>
      <c r="M300" s="260"/>
      <c r="N300" s="261"/>
      <c r="O300" s="261"/>
      <c r="P300" s="261"/>
      <c r="Q300" s="261"/>
      <c r="R300" s="261"/>
      <c r="S300" s="261"/>
      <c r="T300" s="26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3" t="s">
        <v>189</v>
      </c>
      <c r="AU300" s="263" t="s">
        <v>86</v>
      </c>
      <c r="AV300" s="14" t="s">
        <v>84</v>
      </c>
      <c r="AW300" s="14" t="s">
        <v>33</v>
      </c>
      <c r="AX300" s="14" t="s">
        <v>78</v>
      </c>
      <c r="AY300" s="263" t="s">
        <v>181</v>
      </c>
    </row>
    <row r="301" s="13" customFormat="1">
      <c r="A301" s="13"/>
      <c r="B301" s="242"/>
      <c r="C301" s="243"/>
      <c r="D301" s="244" t="s">
        <v>189</v>
      </c>
      <c r="E301" s="245" t="s">
        <v>1</v>
      </c>
      <c r="F301" s="246" t="s">
        <v>2078</v>
      </c>
      <c r="G301" s="243"/>
      <c r="H301" s="247">
        <v>0.108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189</v>
      </c>
      <c r="AU301" s="253" t="s">
        <v>86</v>
      </c>
      <c r="AV301" s="13" t="s">
        <v>86</v>
      </c>
      <c r="AW301" s="13" t="s">
        <v>33</v>
      </c>
      <c r="AX301" s="13" t="s">
        <v>84</v>
      </c>
      <c r="AY301" s="253" t="s">
        <v>181</v>
      </c>
    </row>
    <row r="302" s="12" customFormat="1" ht="22.8" customHeight="1">
      <c r="A302" s="12"/>
      <c r="B302" s="212"/>
      <c r="C302" s="213"/>
      <c r="D302" s="214" t="s">
        <v>77</v>
      </c>
      <c r="E302" s="226" t="s">
        <v>386</v>
      </c>
      <c r="F302" s="226" t="s">
        <v>434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SUM(P303:P311)</f>
        <v>0</v>
      </c>
      <c r="Q302" s="220"/>
      <c r="R302" s="221">
        <f>SUM(R303:R311)</f>
        <v>16.824355239999999</v>
      </c>
      <c r="S302" s="220"/>
      <c r="T302" s="222">
        <f>SUM(T303:T311)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84</v>
      </c>
      <c r="AT302" s="224" t="s">
        <v>77</v>
      </c>
      <c r="AU302" s="224" t="s">
        <v>84</v>
      </c>
      <c r="AY302" s="223" t="s">
        <v>181</v>
      </c>
      <c r="BK302" s="225">
        <f>SUM(BK303:BK311)</f>
        <v>0</v>
      </c>
    </row>
    <row r="303" s="2" customFormat="1" ht="24.15" customHeight="1">
      <c r="A303" s="39"/>
      <c r="B303" s="40"/>
      <c r="C303" s="228" t="s">
        <v>450</v>
      </c>
      <c r="D303" s="228" t="s">
        <v>183</v>
      </c>
      <c r="E303" s="229" t="s">
        <v>436</v>
      </c>
      <c r="F303" s="230" t="s">
        <v>437</v>
      </c>
      <c r="G303" s="231" t="s">
        <v>186</v>
      </c>
      <c r="H303" s="232">
        <v>62.945999999999998</v>
      </c>
      <c r="I303" s="233"/>
      <c r="J303" s="234">
        <f>ROUND(I303*H303,2)</f>
        <v>0</v>
      </c>
      <c r="K303" s="235"/>
      <c r="L303" s="45"/>
      <c r="M303" s="236" t="s">
        <v>1</v>
      </c>
      <c r="N303" s="237" t="s">
        <v>43</v>
      </c>
      <c r="O303" s="92"/>
      <c r="P303" s="238">
        <f>O303*H303</f>
        <v>0</v>
      </c>
      <c r="Q303" s="238">
        <v>0.23749000000000001</v>
      </c>
      <c r="R303" s="238">
        <f>Q303*H303</f>
        <v>14.94904554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187</v>
      </c>
      <c r="AT303" s="240" t="s">
        <v>183</v>
      </c>
      <c r="AU303" s="240" t="s">
        <v>86</v>
      </c>
      <c r="AY303" s="18" t="s">
        <v>181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84</v>
      </c>
      <c r="BK303" s="241">
        <f>ROUND(I303*H303,2)</f>
        <v>0</v>
      </c>
      <c r="BL303" s="18" t="s">
        <v>187</v>
      </c>
      <c r="BM303" s="240" t="s">
        <v>2744</v>
      </c>
    </row>
    <row r="304" s="14" customFormat="1">
      <c r="A304" s="14"/>
      <c r="B304" s="254"/>
      <c r="C304" s="255"/>
      <c r="D304" s="244" t="s">
        <v>189</v>
      </c>
      <c r="E304" s="256" t="s">
        <v>1</v>
      </c>
      <c r="F304" s="257" t="s">
        <v>439</v>
      </c>
      <c r="G304" s="255"/>
      <c r="H304" s="256" t="s">
        <v>1</v>
      </c>
      <c r="I304" s="258"/>
      <c r="J304" s="255"/>
      <c r="K304" s="255"/>
      <c r="L304" s="259"/>
      <c r="M304" s="260"/>
      <c r="N304" s="261"/>
      <c r="O304" s="261"/>
      <c r="P304" s="261"/>
      <c r="Q304" s="261"/>
      <c r="R304" s="261"/>
      <c r="S304" s="261"/>
      <c r="T304" s="26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3" t="s">
        <v>189</v>
      </c>
      <c r="AU304" s="263" t="s">
        <v>86</v>
      </c>
      <c r="AV304" s="14" t="s">
        <v>84</v>
      </c>
      <c r="AW304" s="14" t="s">
        <v>33</v>
      </c>
      <c r="AX304" s="14" t="s">
        <v>78</v>
      </c>
      <c r="AY304" s="263" t="s">
        <v>181</v>
      </c>
    </row>
    <row r="305" s="13" customFormat="1">
      <c r="A305" s="13"/>
      <c r="B305" s="242"/>
      <c r="C305" s="243"/>
      <c r="D305" s="244" t="s">
        <v>189</v>
      </c>
      <c r="E305" s="245" t="s">
        <v>1</v>
      </c>
      <c r="F305" s="246" t="s">
        <v>2080</v>
      </c>
      <c r="G305" s="243"/>
      <c r="H305" s="247">
        <v>76.141000000000005</v>
      </c>
      <c r="I305" s="248"/>
      <c r="J305" s="243"/>
      <c r="K305" s="243"/>
      <c r="L305" s="249"/>
      <c r="M305" s="250"/>
      <c r="N305" s="251"/>
      <c r="O305" s="251"/>
      <c r="P305" s="251"/>
      <c r="Q305" s="251"/>
      <c r="R305" s="251"/>
      <c r="S305" s="251"/>
      <c r="T305" s="25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3" t="s">
        <v>189</v>
      </c>
      <c r="AU305" s="253" t="s">
        <v>86</v>
      </c>
      <c r="AV305" s="13" t="s">
        <v>86</v>
      </c>
      <c r="AW305" s="13" t="s">
        <v>33</v>
      </c>
      <c r="AX305" s="13" t="s">
        <v>78</v>
      </c>
      <c r="AY305" s="253" t="s">
        <v>181</v>
      </c>
    </row>
    <row r="306" s="13" customFormat="1">
      <c r="A306" s="13"/>
      <c r="B306" s="242"/>
      <c r="C306" s="243"/>
      <c r="D306" s="244" t="s">
        <v>189</v>
      </c>
      <c r="E306" s="245" t="s">
        <v>1</v>
      </c>
      <c r="F306" s="246" t="s">
        <v>2081</v>
      </c>
      <c r="G306" s="243"/>
      <c r="H306" s="247">
        <v>-11.395</v>
      </c>
      <c r="I306" s="248"/>
      <c r="J306" s="243"/>
      <c r="K306" s="243"/>
      <c r="L306" s="249"/>
      <c r="M306" s="250"/>
      <c r="N306" s="251"/>
      <c r="O306" s="251"/>
      <c r="P306" s="251"/>
      <c r="Q306" s="251"/>
      <c r="R306" s="251"/>
      <c r="S306" s="251"/>
      <c r="T306" s="25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3" t="s">
        <v>189</v>
      </c>
      <c r="AU306" s="253" t="s">
        <v>86</v>
      </c>
      <c r="AV306" s="13" t="s">
        <v>86</v>
      </c>
      <c r="AW306" s="13" t="s">
        <v>33</v>
      </c>
      <c r="AX306" s="13" t="s">
        <v>78</v>
      </c>
      <c r="AY306" s="253" t="s">
        <v>181</v>
      </c>
    </row>
    <row r="307" s="13" customFormat="1">
      <c r="A307" s="13"/>
      <c r="B307" s="242"/>
      <c r="C307" s="243"/>
      <c r="D307" s="244" t="s">
        <v>189</v>
      </c>
      <c r="E307" s="245" t="s">
        <v>1</v>
      </c>
      <c r="F307" s="246" t="s">
        <v>2082</v>
      </c>
      <c r="G307" s="243"/>
      <c r="H307" s="247">
        <v>-1.8</v>
      </c>
      <c r="I307" s="248"/>
      <c r="J307" s="243"/>
      <c r="K307" s="243"/>
      <c r="L307" s="249"/>
      <c r="M307" s="250"/>
      <c r="N307" s="251"/>
      <c r="O307" s="251"/>
      <c r="P307" s="251"/>
      <c r="Q307" s="251"/>
      <c r="R307" s="251"/>
      <c r="S307" s="251"/>
      <c r="T307" s="25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3" t="s">
        <v>189</v>
      </c>
      <c r="AU307" s="253" t="s">
        <v>86</v>
      </c>
      <c r="AV307" s="13" t="s">
        <v>86</v>
      </c>
      <c r="AW307" s="13" t="s">
        <v>33</v>
      </c>
      <c r="AX307" s="13" t="s">
        <v>78</v>
      </c>
      <c r="AY307" s="253" t="s">
        <v>181</v>
      </c>
    </row>
    <row r="308" s="15" customFormat="1">
      <c r="A308" s="15"/>
      <c r="B308" s="264"/>
      <c r="C308" s="265"/>
      <c r="D308" s="244" t="s">
        <v>189</v>
      </c>
      <c r="E308" s="266" t="s">
        <v>1</v>
      </c>
      <c r="F308" s="267" t="s">
        <v>206</v>
      </c>
      <c r="G308" s="265"/>
      <c r="H308" s="268">
        <v>62.945999999999998</v>
      </c>
      <c r="I308" s="269"/>
      <c r="J308" s="265"/>
      <c r="K308" s="265"/>
      <c r="L308" s="270"/>
      <c r="M308" s="271"/>
      <c r="N308" s="272"/>
      <c r="O308" s="272"/>
      <c r="P308" s="272"/>
      <c r="Q308" s="272"/>
      <c r="R308" s="272"/>
      <c r="S308" s="272"/>
      <c r="T308" s="27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4" t="s">
        <v>189</v>
      </c>
      <c r="AU308" s="274" t="s">
        <v>86</v>
      </c>
      <c r="AV308" s="15" t="s">
        <v>187</v>
      </c>
      <c r="AW308" s="15" t="s">
        <v>33</v>
      </c>
      <c r="AX308" s="15" t="s">
        <v>84</v>
      </c>
      <c r="AY308" s="274" t="s">
        <v>181</v>
      </c>
    </row>
    <row r="309" s="2" customFormat="1" ht="16.5" customHeight="1">
      <c r="A309" s="39"/>
      <c r="B309" s="40"/>
      <c r="C309" s="228" t="s">
        <v>459</v>
      </c>
      <c r="D309" s="228" t="s">
        <v>183</v>
      </c>
      <c r="E309" s="229" t="s">
        <v>444</v>
      </c>
      <c r="F309" s="230" t="s">
        <v>445</v>
      </c>
      <c r="G309" s="231" t="s">
        <v>247</v>
      </c>
      <c r="H309" s="232">
        <v>60.670000000000002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43</v>
      </c>
      <c r="O309" s="92"/>
      <c r="P309" s="238">
        <f>O309*H309</f>
        <v>0</v>
      </c>
      <c r="Q309" s="238">
        <v>0.03091</v>
      </c>
      <c r="R309" s="238">
        <f>Q309*H309</f>
        <v>1.8753097000000001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187</v>
      </c>
      <c r="AT309" s="240" t="s">
        <v>183</v>
      </c>
      <c r="AU309" s="240" t="s">
        <v>86</v>
      </c>
      <c r="AY309" s="18" t="s">
        <v>181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84</v>
      </c>
      <c r="BK309" s="241">
        <f>ROUND(I309*H309,2)</f>
        <v>0</v>
      </c>
      <c r="BL309" s="18" t="s">
        <v>187</v>
      </c>
      <c r="BM309" s="240" t="s">
        <v>2745</v>
      </c>
    </row>
    <row r="310" s="14" customFormat="1">
      <c r="A310" s="14"/>
      <c r="B310" s="254"/>
      <c r="C310" s="255"/>
      <c r="D310" s="244" t="s">
        <v>189</v>
      </c>
      <c r="E310" s="256" t="s">
        <v>1</v>
      </c>
      <c r="F310" s="257" t="s">
        <v>447</v>
      </c>
      <c r="G310" s="255"/>
      <c r="H310" s="256" t="s">
        <v>1</v>
      </c>
      <c r="I310" s="258"/>
      <c r="J310" s="255"/>
      <c r="K310" s="255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189</v>
      </c>
      <c r="AU310" s="263" t="s">
        <v>86</v>
      </c>
      <c r="AV310" s="14" t="s">
        <v>84</v>
      </c>
      <c r="AW310" s="14" t="s">
        <v>33</v>
      </c>
      <c r="AX310" s="14" t="s">
        <v>78</v>
      </c>
      <c r="AY310" s="263" t="s">
        <v>181</v>
      </c>
    </row>
    <row r="311" s="13" customFormat="1">
      <c r="A311" s="13"/>
      <c r="B311" s="242"/>
      <c r="C311" s="243"/>
      <c r="D311" s="244" t="s">
        <v>189</v>
      </c>
      <c r="E311" s="245" t="s">
        <v>1</v>
      </c>
      <c r="F311" s="246" t="s">
        <v>2084</v>
      </c>
      <c r="G311" s="243"/>
      <c r="H311" s="247">
        <v>60.670000000000002</v>
      </c>
      <c r="I311" s="248"/>
      <c r="J311" s="243"/>
      <c r="K311" s="243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189</v>
      </c>
      <c r="AU311" s="253" t="s">
        <v>86</v>
      </c>
      <c r="AV311" s="13" t="s">
        <v>86</v>
      </c>
      <c r="AW311" s="13" t="s">
        <v>33</v>
      </c>
      <c r="AX311" s="13" t="s">
        <v>84</v>
      </c>
      <c r="AY311" s="253" t="s">
        <v>181</v>
      </c>
    </row>
    <row r="312" s="12" customFormat="1" ht="22.8" customHeight="1">
      <c r="A312" s="12"/>
      <c r="B312" s="212"/>
      <c r="C312" s="213"/>
      <c r="D312" s="214" t="s">
        <v>77</v>
      </c>
      <c r="E312" s="226" t="s">
        <v>419</v>
      </c>
      <c r="F312" s="226" t="s">
        <v>449</v>
      </c>
      <c r="G312" s="213"/>
      <c r="H312" s="213"/>
      <c r="I312" s="216"/>
      <c r="J312" s="227">
        <f>BK312</f>
        <v>0</v>
      </c>
      <c r="K312" s="213"/>
      <c r="L312" s="218"/>
      <c r="M312" s="219"/>
      <c r="N312" s="220"/>
      <c r="O312" s="220"/>
      <c r="P312" s="221">
        <f>SUM(P313:P339)</f>
        <v>0</v>
      </c>
      <c r="Q312" s="220"/>
      <c r="R312" s="221">
        <f>SUM(R313:R339)</f>
        <v>97.994712539999995</v>
      </c>
      <c r="S312" s="220"/>
      <c r="T312" s="222">
        <f>SUM(T313:T339)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3" t="s">
        <v>84</v>
      </c>
      <c r="AT312" s="224" t="s">
        <v>77</v>
      </c>
      <c r="AU312" s="224" t="s">
        <v>84</v>
      </c>
      <c r="AY312" s="223" t="s">
        <v>181</v>
      </c>
      <c r="BK312" s="225">
        <f>SUM(BK313:BK339)</f>
        <v>0</v>
      </c>
    </row>
    <row r="313" s="2" customFormat="1" ht="16.5" customHeight="1">
      <c r="A313" s="39"/>
      <c r="B313" s="40"/>
      <c r="C313" s="228" t="s">
        <v>466</v>
      </c>
      <c r="D313" s="228" t="s">
        <v>183</v>
      </c>
      <c r="E313" s="229" t="s">
        <v>2085</v>
      </c>
      <c r="F313" s="230" t="s">
        <v>2086</v>
      </c>
      <c r="G313" s="231" t="s">
        <v>193</v>
      </c>
      <c r="H313" s="232">
        <v>36.914999999999999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43</v>
      </c>
      <c r="O313" s="92"/>
      <c r="P313" s="238">
        <f>O313*H313</f>
        <v>0</v>
      </c>
      <c r="Q313" s="238">
        <v>2.5020099999999998</v>
      </c>
      <c r="R313" s="238">
        <f>Q313*H313</f>
        <v>92.361699149999993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187</v>
      </c>
      <c r="AT313" s="240" t="s">
        <v>183</v>
      </c>
      <c r="AU313" s="240" t="s">
        <v>86</v>
      </c>
      <c r="AY313" s="18" t="s">
        <v>181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84</v>
      </c>
      <c r="BK313" s="241">
        <f>ROUND(I313*H313,2)</f>
        <v>0</v>
      </c>
      <c r="BL313" s="18" t="s">
        <v>187</v>
      </c>
      <c r="BM313" s="240" t="s">
        <v>2746</v>
      </c>
    </row>
    <row r="314" s="14" customFormat="1">
      <c r="A314" s="14"/>
      <c r="B314" s="254"/>
      <c r="C314" s="255"/>
      <c r="D314" s="244" t="s">
        <v>189</v>
      </c>
      <c r="E314" s="256" t="s">
        <v>1</v>
      </c>
      <c r="F314" s="257" t="s">
        <v>1073</v>
      </c>
      <c r="G314" s="255"/>
      <c r="H314" s="256" t="s">
        <v>1</v>
      </c>
      <c r="I314" s="258"/>
      <c r="J314" s="255"/>
      <c r="K314" s="255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189</v>
      </c>
      <c r="AU314" s="263" t="s">
        <v>86</v>
      </c>
      <c r="AV314" s="14" t="s">
        <v>84</v>
      </c>
      <c r="AW314" s="14" t="s">
        <v>33</v>
      </c>
      <c r="AX314" s="14" t="s">
        <v>78</v>
      </c>
      <c r="AY314" s="263" t="s">
        <v>181</v>
      </c>
    </row>
    <row r="315" s="13" customFormat="1">
      <c r="A315" s="13"/>
      <c r="B315" s="242"/>
      <c r="C315" s="243"/>
      <c r="D315" s="244" t="s">
        <v>189</v>
      </c>
      <c r="E315" s="245" t="s">
        <v>1</v>
      </c>
      <c r="F315" s="246" t="s">
        <v>2088</v>
      </c>
      <c r="G315" s="243"/>
      <c r="H315" s="247">
        <v>26.370999999999999</v>
      </c>
      <c r="I315" s="248"/>
      <c r="J315" s="243"/>
      <c r="K315" s="243"/>
      <c r="L315" s="249"/>
      <c r="M315" s="250"/>
      <c r="N315" s="251"/>
      <c r="O315" s="251"/>
      <c r="P315" s="251"/>
      <c r="Q315" s="251"/>
      <c r="R315" s="251"/>
      <c r="S315" s="251"/>
      <c r="T315" s="25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3" t="s">
        <v>189</v>
      </c>
      <c r="AU315" s="253" t="s">
        <v>86</v>
      </c>
      <c r="AV315" s="13" t="s">
        <v>86</v>
      </c>
      <c r="AW315" s="13" t="s">
        <v>33</v>
      </c>
      <c r="AX315" s="13" t="s">
        <v>78</v>
      </c>
      <c r="AY315" s="253" t="s">
        <v>181</v>
      </c>
    </row>
    <row r="316" s="14" customFormat="1">
      <c r="A316" s="14"/>
      <c r="B316" s="254"/>
      <c r="C316" s="255"/>
      <c r="D316" s="244" t="s">
        <v>189</v>
      </c>
      <c r="E316" s="256" t="s">
        <v>1</v>
      </c>
      <c r="F316" s="257" t="s">
        <v>2089</v>
      </c>
      <c r="G316" s="255"/>
      <c r="H316" s="256" t="s">
        <v>1</v>
      </c>
      <c r="I316" s="258"/>
      <c r="J316" s="255"/>
      <c r="K316" s="255"/>
      <c r="L316" s="259"/>
      <c r="M316" s="260"/>
      <c r="N316" s="261"/>
      <c r="O316" s="261"/>
      <c r="P316" s="261"/>
      <c r="Q316" s="261"/>
      <c r="R316" s="261"/>
      <c r="S316" s="261"/>
      <c r="T316" s="26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3" t="s">
        <v>189</v>
      </c>
      <c r="AU316" s="263" t="s">
        <v>86</v>
      </c>
      <c r="AV316" s="14" t="s">
        <v>84</v>
      </c>
      <c r="AW316" s="14" t="s">
        <v>33</v>
      </c>
      <c r="AX316" s="14" t="s">
        <v>78</v>
      </c>
      <c r="AY316" s="263" t="s">
        <v>181</v>
      </c>
    </row>
    <row r="317" s="13" customFormat="1">
      <c r="A317" s="13"/>
      <c r="B317" s="242"/>
      <c r="C317" s="243"/>
      <c r="D317" s="244" t="s">
        <v>189</v>
      </c>
      <c r="E317" s="245" t="s">
        <v>1</v>
      </c>
      <c r="F317" s="246" t="s">
        <v>2090</v>
      </c>
      <c r="G317" s="243"/>
      <c r="H317" s="247">
        <v>10.544000000000001</v>
      </c>
      <c r="I317" s="248"/>
      <c r="J317" s="243"/>
      <c r="K317" s="243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189</v>
      </c>
      <c r="AU317" s="253" t="s">
        <v>86</v>
      </c>
      <c r="AV317" s="13" t="s">
        <v>86</v>
      </c>
      <c r="AW317" s="13" t="s">
        <v>33</v>
      </c>
      <c r="AX317" s="13" t="s">
        <v>78</v>
      </c>
      <c r="AY317" s="253" t="s">
        <v>181</v>
      </c>
    </row>
    <row r="318" s="15" customFormat="1">
      <c r="A318" s="15"/>
      <c r="B318" s="264"/>
      <c r="C318" s="265"/>
      <c r="D318" s="244" t="s">
        <v>189</v>
      </c>
      <c r="E318" s="266" t="s">
        <v>1</v>
      </c>
      <c r="F318" s="267" t="s">
        <v>206</v>
      </c>
      <c r="G318" s="265"/>
      <c r="H318" s="268">
        <v>36.914999999999999</v>
      </c>
      <c r="I318" s="269"/>
      <c r="J318" s="265"/>
      <c r="K318" s="265"/>
      <c r="L318" s="270"/>
      <c r="M318" s="271"/>
      <c r="N318" s="272"/>
      <c r="O318" s="272"/>
      <c r="P318" s="272"/>
      <c r="Q318" s="272"/>
      <c r="R318" s="272"/>
      <c r="S318" s="272"/>
      <c r="T318" s="27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4" t="s">
        <v>189</v>
      </c>
      <c r="AU318" s="274" t="s">
        <v>86</v>
      </c>
      <c r="AV318" s="15" t="s">
        <v>187</v>
      </c>
      <c r="AW318" s="15" t="s">
        <v>33</v>
      </c>
      <c r="AX318" s="15" t="s">
        <v>84</v>
      </c>
      <c r="AY318" s="274" t="s">
        <v>181</v>
      </c>
    </row>
    <row r="319" s="2" customFormat="1" ht="16.5" customHeight="1">
      <c r="A319" s="39"/>
      <c r="B319" s="40"/>
      <c r="C319" s="228" t="s">
        <v>470</v>
      </c>
      <c r="D319" s="228" t="s">
        <v>183</v>
      </c>
      <c r="E319" s="229" t="s">
        <v>2091</v>
      </c>
      <c r="F319" s="230" t="s">
        <v>2092</v>
      </c>
      <c r="G319" s="231" t="s">
        <v>186</v>
      </c>
      <c r="H319" s="232">
        <v>192.84899999999999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43</v>
      </c>
      <c r="O319" s="92"/>
      <c r="P319" s="238">
        <f>O319*H319</f>
        <v>0</v>
      </c>
      <c r="Q319" s="238">
        <v>0.0053299999999999997</v>
      </c>
      <c r="R319" s="238">
        <f>Q319*H319</f>
        <v>1.0278851699999998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187</v>
      </c>
      <c r="AT319" s="240" t="s">
        <v>183</v>
      </c>
      <c r="AU319" s="240" t="s">
        <v>86</v>
      </c>
      <c r="AY319" s="18" t="s">
        <v>181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84</v>
      </c>
      <c r="BK319" s="241">
        <f>ROUND(I319*H319,2)</f>
        <v>0</v>
      </c>
      <c r="BL319" s="18" t="s">
        <v>187</v>
      </c>
      <c r="BM319" s="240" t="s">
        <v>2747</v>
      </c>
    </row>
    <row r="320" s="14" customFormat="1">
      <c r="A320" s="14"/>
      <c r="B320" s="254"/>
      <c r="C320" s="255"/>
      <c r="D320" s="244" t="s">
        <v>189</v>
      </c>
      <c r="E320" s="256" t="s">
        <v>1</v>
      </c>
      <c r="F320" s="257" t="s">
        <v>1073</v>
      </c>
      <c r="G320" s="255"/>
      <c r="H320" s="256" t="s">
        <v>1</v>
      </c>
      <c r="I320" s="258"/>
      <c r="J320" s="255"/>
      <c r="K320" s="255"/>
      <c r="L320" s="259"/>
      <c r="M320" s="260"/>
      <c r="N320" s="261"/>
      <c r="O320" s="261"/>
      <c r="P320" s="261"/>
      <c r="Q320" s="261"/>
      <c r="R320" s="261"/>
      <c r="S320" s="261"/>
      <c r="T320" s="26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3" t="s">
        <v>189</v>
      </c>
      <c r="AU320" s="263" t="s">
        <v>86</v>
      </c>
      <c r="AV320" s="14" t="s">
        <v>84</v>
      </c>
      <c r="AW320" s="14" t="s">
        <v>33</v>
      </c>
      <c r="AX320" s="14" t="s">
        <v>78</v>
      </c>
      <c r="AY320" s="263" t="s">
        <v>181</v>
      </c>
    </row>
    <row r="321" s="13" customFormat="1">
      <c r="A321" s="13"/>
      <c r="B321" s="242"/>
      <c r="C321" s="243"/>
      <c r="D321" s="244" t="s">
        <v>189</v>
      </c>
      <c r="E321" s="245" t="s">
        <v>1</v>
      </c>
      <c r="F321" s="246" t="s">
        <v>2094</v>
      </c>
      <c r="G321" s="243"/>
      <c r="H321" s="247">
        <v>121.608</v>
      </c>
      <c r="I321" s="248"/>
      <c r="J321" s="243"/>
      <c r="K321" s="243"/>
      <c r="L321" s="249"/>
      <c r="M321" s="250"/>
      <c r="N321" s="251"/>
      <c r="O321" s="251"/>
      <c r="P321" s="251"/>
      <c r="Q321" s="251"/>
      <c r="R321" s="251"/>
      <c r="S321" s="251"/>
      <c r="T321" s="25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3" t="s">
        <v>189</v>
      </c>
      <c r="AU321" s="253" t="s">
        <v>86</v>
      </c>
      <c r="AV321" s="13" t="s">
        <v>86</v>
      </c>
      <c r="AW321" s="13" t="s">
        <v>33</v>
      </c>
      <c r="AX321" s="13" t="s">
        <v>78</v>
      </c>
      <c r="AY321" s="253" t="s">
        <v>181</v>
      </c>
    </row>
    <row r="322" s="13" customFormat="1">
      <c r="A322" s="13"/>
      <c r="B322" s="242"/>
      <c r="C322" s="243"/>
      <c r="D322" s="244" t="s">
        <v>189</v>
      </c>
      <c r="E322" s="245" t="s">
        <v>1</v>
      </c>
      <c r="F322" s="246" t="s">
        <v>2095</v>
      </c>
      <c r="G322" s="243"/>
      <c r="H322" s="247">
        <v>10.19</v>
      </c>
      <c r="I322" s="248"/>
      <c r="J322" s="243"/>
      <c r="K322" s="243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189</v>
      </c>
      <c r="AU322" s="253" t="s">
        <v>86</v>
      </c>
      <c r="AV322" s="13" t="s">
        <v>86</v>
      </c>
      <c r="AW322" s="13" t="s">
        <v>33</v>
      </c>
      <c r="AX322" s="13" t="s">
        <v>78</v>
      </c>
      <c r="AY322" s="253" t="s">
        <v>181</v>
      </c>
    </row>
    <row r="323" s="14" customFormat="1">
      <c r="A323" s="14"/>
      <c r="B323" s="254"/>
      <c r="C323" s="255"/>
      <c r="D323" s="244" t="s">
        <v>189</v>
      </c>
      <c r="E323" s="256" t="s">
        <v>1</v>
      </c>
      <c r="F323" s="257" t="s">
        <v>2089</v>
      </c>
      <c r="G323" s="255"/>
      <c r="H323" s="256" t="s">
        <v>1</v>
      </c>
      <c r="I323" s="258"/>
      <c r="J323" s="255"/>
      <c r="K323" s="255"/>
      <c r="L323" s="259"/>
      <c r="M323" s="260"/>
      <c r="N323" s="261"/>
      <c r="O323" s="261"/>
      <c r="P323" s="261"/>
      <c r="Q323" s="261"/>
      <c r="R323" s="261"/>
      <c r="S323" s="261"/>
      <c r="T323" s="26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3" t="s">
        <v>189</v>
      </c>
      <c r="AU323" s="263" t="s">
        <v>86</v>
      </c>
      <c r="AV323" s="14" t="s">
        <v>84</v>
      </c>
      <c r="AW323" s="14" t="s">
        <v>33</v>
      </c>
      <c r="AX323" s="14" t="s">
        <v>78</v>
      </c>
      <c r="AY323" s="263" t="s">
        <v>181</v>
      </c>
    </row>
    <row r="324" s="13" customFormat="1">
      <c r="A324" s="13"/>
      <c r="B324" s="242"/>
      <c r="C324" s="243"/>
      <c r="D324" s="244" t="s">
        <v>189</v>
      </c>
      <c r="E324" s="245" t="s">
        <v>1</v>
      </c>
      <c r="F324" s="246" t="s">
        <v>2096</v>
      </c>
      <c r="G324" s="243"/>
      <c r="H324" s="247">
        <v>52.720999999999997</v>
      </c>
      <c r="I324" s="248"/>
      <c r="J324" s="243"/>
      <c r="K324" s="243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189</v>
      </c>
      <c r="AU324" s="253" t="s">
        <v>86</v>
      </c>
      <c r="AV324" s="13" t="s">
        <v>86</v>
      </c>
      <c r="AW324" s="13" t="s">
        <v>33</v>
      </c>
      <c r="AX324" s="13" t="s">
        <v>78</v>
      </c>
      <c r="AY324" s="253" t="s">
        <v>181</v>
      </c>
    </row>
    <row r="325" s="13" customFormat="1">
      <c r="A325" s="13"/>
      <c r="B325" s="242"/>
      <c r="C325" s="243"/>
      <c r="D325" s="244" t="s">
        <v>189</v>
      </c>
      <c r="E325" s="245" t="s">
        <v>1</v>
      </c>
      <c r="F325" s="246" t="s">
        <v>2097</v>
      </c>
      <c r="G325" s="243"/>
      <c r="H325" s="247">
        <v>8.3300000000000001</v>
      </c>
      <c r="I325" s="248"/>
      <c r="J325" s="243"/>
      <c r="K325" s="243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189</v>
      </c>
      <c r="AU325" s="253" t="s">
        <v>86</v>
      </c>
      <c r="AV325" s="13" t="s">
        <v>86</v>
      </c>
      <c r="AW325" s="13" t="s">
        <v>33</v>
      </c>
      <c r="AX325" s="13" t="s">
        <v>78</v>
      </c>
      <c r="AY325" s="253" t="s">
        <v>181</v>
      </c>
    </row>
    <row r="326" s="15" customFormat="1">
      <c r="A326" s="15"/>
      <c r="B326" s="264"/>
      <c r="C326" s="265"/>
      <c r="D326" s="244" t="s">
        <v>189</v>
      </c>
      <c r="E326" s="266" t="s">
        <v>1</v>
      </c>
      <c r="F326" s="267" t="s">
        <v>206</v>
      </c>
      <c r="G326" s="265"/>
      <c r="H326" s="268">
        <v>192.84899999999999</v>
      </c>
      <c r="I326" s="269"/>
      <c r="J326" s="265"/>
      <c r="K326" s="265"/>
      <c r="L326" s="270"/>
      <c r="M326" s="271"/>
      <c r="N326" s="272"/>
      <c r="O326" s="272"/>
      <c r="P326" s="272"/>
      <c r="Q326" s="272"/>
      <c r="R326" s="272"/>
      <c r="S326" s="272"/>
      <c r="T326" s="27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4" t="s">
        <v>189</v>
      </c>
      <c r="AU326" s="274" t="s">
        <v>86</v>
      </c>
      <c r="AV326" s="15" t="s">
        <v>187</v>
      </c>
      <c r="AW326" s="15" t="s">
        <v>33</v>
      </c>
      <c r="AX326" s="15" t="s">
        <v>84</v>
      </c>
      <c r="AY326" s="274" t="s">
        <v>181</v>
      </c>
    </row>
    <row r="327" s="2" customFormat="1" ht="16.5" customHeight="1">
      <c r="A327" s="39"/>
      <c r="B327" s="40"/>
      <c r="C327" s="228" t="s">
        <v>480</v>
      </c>
      <c r="D327" s="228" t="s">
        <v>183</v>
      </c>
      <c r="E327" s="229" t="s">
        <v>2098</v>
      </c>
      <c r="F327" s="230" t="s">
        <v>2099</v>
      </c>
      <c r="G327" s="231" t="s">
        <v>186</v>
      </c>
      <c r="H327" s="232">
        <v>192.84899999999999</v>
      </c>
      <c r="I327" s="233"/>
      <c r="J327" s="234">
        <f>ROUND(I327*H327,2)</f>
        <v>0</v>
      </c>
      <c r="K327" s="235"/>
      <c r="L327" s="45"/>
      <c r="M327" s="236" t="s">
        <v>1</v>
      </c>
      <c r="N327" s="237" t="s">
        <v>43</v>
      </c>
      <c r="O327" s="92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187</v>
      </c>
      <c r="AT327" s="240" t="s">
        <v>183</v>
      </c>
      <c r="AU327" s="240" t="s">
        <v>86</v>
      </c>
      <c r="AY327" s="18" t="s">
        <v>181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84</v>
      </c>
      <c r="BK327" s="241">
        <f>ROUND(I327*H327,2)</f>
        <v>0</v>
      </c>
      <c r="BL327" s="18" t="s">
        <v>187</v>
      </c>
      <c r="BM327" s="240" t="s">
        <v>2748</v>
      </c>
    </row>
    <row r="328" s="2" customFormat="1" ht="16.5" customHeight="1">
      <c r="A328" s="39"/>
      <c r="B328" s="40"/>
      <c r="C328" s="228" t="s">
        <v>485</v>
      </c>
      <c r="D328" s="228" t="s">
        <v>183</v>
      </c>
      <c r="E328" s="229" t="s">
        <v>2101</v>
      </c>
      <c r="F328" s="230" t="s">
        <v>2102</v>
      </c>
      <c r="G328" s="231" t="s">
        <v>186</v>
      </c>
      <c r="H328" s="232">
        <v>192.84899999999999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43</v>
      </c>
      <c r="O328" s="92"/>
      <c r="P328" s="238">
        <f>O328*H328</f>
        <v>0</v>
      </c>
      <c r="Q328" s="238">
        <v>0.00088000000000000003</v>
      </c>
      <c r="R328" s="238">
        <f>Q328*H328</f>
        <v>0.16970711999999999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187</v>
      </c>
      <c r="AT328" s="240" t="s">
        <v>183</v>
      </c>
      <c r="AU328" s="240" t="s">
        <v>86</v>
      </c>
      <c r="AY328" s="18" t="s">
        <v>181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84</v>
      </c>
      <c r="BK328" s="241">
        <f>ROUND(I328*H328,2)</f>
        <v>0</v>
      </c>
      <c r="BL328" s="18" t="s">
        <v>187</v>
      </c>
      <c r="BM328" s="240" t="s">
        <v>2749</v>
      </c>
    </row>
    <row r="329" s="14" customFormat="1">
      <c r="A329" s="14"/>
      <c r="B329" s="254"/>
      <c r="C329" s="255"/>
      <c r="D329" s="244" t="s">
        <v>189</v>
      </c>
      <c r="E329" s="256" t="s">
        <v>1</v>
      </c>
      <c r="F329" s="257" t="s">
        <v>1073</v>
      </c>
      <c r="G329" s="255"/>
      <c r="H329" s="256" t="s">
        <v>1</v>
      </c>
      <c r="I329" s="258"/>
      <c r="J329" s="255"/>
      <c r="K329" s="255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189</v>
      </c>
      <c r="AU329" s="263" t="s">
        <v>86</v>
      </c>
      <c r="AV329" s="14" t="s">
        <v>84</v>
      </c>
      <c r="AW329" s="14" t="s">
        <v>33</v>
      </c>
      <c r="AX329" s="14" t="s">
        <v>78</v>
      </c>
      <c r="AY329" s="263" t="s">
        <v>181</v>
      </c>
    </row>
    <row r="330" s="13" customFormat="1">
      <c r="A330" s="13"/>
      <c r="B330" s="242"/>
      <c r="C330" s="243"/>
      <c r="D330" s="244" t="s">
        <v>189</v>
      </c>
      <c r="E330" s="245" t="s">
        <v>1</v>
      </c>
      <c r="F330" s="246" t="s">
        <v>2094</v>
      </c>
      <c r="G330" s="243"/>
      <c r="H330" s="247">
        <v>121.608</v>
      </c>
      <c r="I330" s="248"/>
      <c r="J330" s="243"/>
      <c r="K330" s="243"/>
      <c r="L330" s="249"/>
      <c r="M330" s="250"/>
      <c r="N330" s="251"/>
      <c r="O330" s="251"/>
      <c r="P330" s="251"/>
      <c r="Q330" s="251"/>
      <c r="R330" s="251"/>
      <c r="S330" s="251"/>
      <c r="T330" s="25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3" t="s">
        <v>189</v>
      </c>
      <c r="AU330" s="253" t="s">
        <v>86</v>
      </c>
      <c r="AV330" s="13" t="s">
        <v>86</v>
      </c>
      <c r="AW330" s="13" t="s">
        <v>33</v>
      </c>
      <c r="AX330" s="13" t="s">
        <v>78</v>
      </c>
      <c r="AY330" s="253" t="s">
        <v>181</v>
      </c>
    </row>
    <row r="331" s="13" customFormat="1">
      <c r="A331" s="13"/>
      <c r="B331" s="242"/>
      <c r="C331" s="243"/>
      <c r="D331" s="244" t="s">
        <v>189</v>
      </c>
      <c r="E331" s="245" t="s">
        <v>1</v>
      </c>
      <c r="F331" s="246" t="s">
        <v>2095</v>
      </c>
      <c r="G331" s="243"/>
      <c r="H331" s="247">
        <v>10.19</v>
      </c>
      <c r="I331" s="248"/>
      <c r="J331" s="243"/>
      <c r="K331" s="243"/>
      <c r="L331" s="249"/>
      <c r="M331" s="250"/>
      <c r="N331" s="251"/>
      <c r="O331" s="251"/>
      <c r="P331" s="251"/>
      <c r="Q331" s="251"/>
      <c r="R331" s="251"/>
      <c r="S331" s="251"/>
      <c r="T331" s="25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3" t="s">
        <v>189</v>
      </c>
      <c r="AU331" s="253" t="s">
        <v>86</v>
      </c>
      <c r="AV331" s="13" t="s">
        <v>86</v>
      </c>
      <c r="AW331" s="13" t="s">
        <v>33</v>
      </c>
      <c r="AX331" s="13" t="s">
        <v>78</v>
      </c>
      <c r="AY331" s="253" t="s">
        <v>181</v>
      </c>
    </row>
    <row r="332" s="14" customFormat="1">
      <c r="A332" s="14"/>
      <c r="B332" s="254"/>
      <c r="C332" s="255"/>
      <c r="D332" s="244" t="s">
        <v>189</v>
      </c>
      <c r="E332" s="256" t="s">
        <v>1</v>
      </c>
      <c r="F332" s="257" t="s">
        <v>2089</v>
      </c>
      <c r="G332" s="255"/>
      <c r="H332" s="256" t="s">
        <v>1</v>
      </c>
      <c r="I332" s="258"/>
      <c r="J332" s="255"/>
      <c r="K332" s="255"/>
      <c r="L332" s="259"/>
      <c r="M332" s="260"/>
      <c r="N332" s="261"/>
      <c r="O332" s="261"/>
      <c r="P332" s="261"/>
      <c r="Q332" s="261"/>
      <c r="R332" s="261"/>
      <c r="S332" s="261"/>
      <c r="T332" s="26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3" t="s">
        <v>189</v>
      </c>
      <c r="AU332" s="263" t="s">
        <v>86</v>
      </c>
      <c r="AV332" s="14" t="s">
        <v>84</v>
      </c>
      <c r="AW332" s="14" t="s">
        <v>33</v>
      </c>
      <c r="AX332" s="14" t="s">
        <v>78</v>
      </c>
      <c r="AY332" s="263" t="s">
        <v>181</v>
      </c>
    </row>
    <row r="333" s="13" customFormat="1">
      <c r="A333" s="13"/>
      <c r="B333" s="242"/>
      <c r="C333" s="243"/>
      <c r="D333" s="244" t="s">
        <v>189</v>
      </c>
      <c r="E333" s="245" t="s">
        <v>1</v>
      </c>
      <c r="F333" s="246" t="s">
        <v>2096</v>
      </c>
      <c r="G333" s="243"/>
      <c r="H333" s="247">
        <v>52.720999999999997</v>
      </c>
      <c r="I333" s="248"/>
      <c r="J333" s="243"/>
      <c r="K333" s="243"/>
      <c r="L333" s="249"/>
      <c r="M333" s="250"/>
      <c r="N333" s="251"/>
      <c r="O333" s="251"/>
      <c r="P333" s="251"/>
      <c r="Q333" s="251"/>
      <c r="R333" s="251"/>
      <c r="S333" s="251"/>
      <c r="T333" s="25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3" t="s">
        <v>189</v>
      </c>
      <c r="AU333" s="253" t="s">
        <v>86</v>
      </c>
      <c r="AV333" s="13" t="s">
        <v>86</v>
      </c>
      <c r="AW333" s="13" t="s">
        <v>33</v>
      </c>
      <c r="AX333" s="13" t="s">
        <v>78</v>
      </c>
      <c r="AY333" s="253" t="s">
        <v>181</v>
      </c>
    </row>
    <row r="334" s="13" customFormat="1">
      <c r="A334" s="13"/>
      <c r="B334" s="242"/>
      <c r="C334" s="243"/>
      <c r="D334" s="244" t="s">
        <v>189</v>
      </c>
      <c r="E334" s="245" t="s">
        <v>1</v>
      </c>
      <c r="F334" s="246" t="s">
        <v>2097</v>
      </c>
      <c r="G334" s="243"/>
      <c r="H334" s="247">
        <v>8.3300000000000001</v>
      </c>
      <c r="I334" s="248"/>
      <c r="J334" s="243"/>
      <c r="K334" s="243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189</v>
      </c>
      <c r="AU334" s="253" t="s">
        <v>86</v>
      </c>
      <c r="AV334" s="13" t="s">
        <v>86</v>
      </c>
      <c r="AW334" s="13" t="s">
        <v>33</v>
      </c>
      <c r="AX334" s="13" t="s">
        <v>78</v>
      </c>
      <c r="AY334" s="253" t="s">
        <v>181</v>
      </c>
    </row>
    <row r="335" s="15" customFormat="1">
      <c r="A335" s="15"/>
      <c r="B335" s="264"/>
      <c r="C335" s="265"/>
      <c r="D335" s="244" t="s">
        <v>189</v>
      </c>
      <c r="E335" s="266" t="s">
        <v>1</v>
      </c>
      <c r="F335" s="267" t="s">
        <v>206</v>
      </c>
      <c r="G335" s="265"/>
      <c r="H335" s="268">
        <v>192.84899999999999</v>
      </c>
      <c r="I335" s="269"/>
      <c r="J335" s="265"/>
      <c r="K335" s="265"/>
      <c r="L335" s="270"/>
      <c r="M335" s="271"/>
      <c r="N335" s="272"/>
      <c r="O335" s="272"/>
      <c r="P335" s="272"/>
      <c r="Q335" s="272"/>
      <c r="R335" s="272"/>
      <c r="S335" s="272"/>
      <c r="T335" s="273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4" t="s">
        <v>189</v>
      </c>
      <c r="AU335" s="274" t="s">
        <v>86</v>
      </c>
      <c r="AV335" s="15" t="s">
        <v>187</v>
      </c>
      <c r="AW335" s="15" t="s">
        <v>33</v>
      </c>
      <c r="AX335" s="15" t="s">
        <v>84</v>
      </c>
      <c r="AY335" s="274" t="s">
        <v>181</v>
      </c>
    </row>
    <row r="336" s="2" customFormat="1" ht="16.5" customHeight="1">
      <c r="A336" s="39"/>
      <c r="B336" s="40"/>
      <c r="C336" s="228" t="s">
        <v>493</v>
      </c>
      <c r="D336" s="228" t="s">
        <v>183</v>
      </c>
      <c r="E336" s="229" t="s">
        <v>2104</v>
      </c>
      <c r="F336" s="230" t="s">
        <v>2105</v>
      </c>
      <c r="G336" s="231" t="s">
        <v>186</v>
      </c>
      <c r="H336" s="232">
        <v>192.84899999999999</v>
      </c>
      <c r="I336" s="233"/>
      <c r="J336" s="234">
        <f>ROUND(I336*H336,2)</f>
        <v>0</v>
      </c>
      <c r="K336" s="235"/>
      <c r="L336" s="45"/>
      <c r="M336" s="236" t="s">
        <v>1</v>
      </c>
      <c r="N336" s="237" t="s">
        <v>43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187</v>
      </c>
      <c r="AT336" s="240" t="s">
        <v>183</v>
      </c>
      <c r="AU336" s="240" t="s">
        <v>86</v>
      </c>
      <c r="AY336" s="18" t="s">
        <v>181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84</v>
      </c>
      <c r="BK336" s="241">
        <f>ROUND(I336*H336,2)</f>
        <v>0</v>
      </c>
      <c r="BL336" s="18" t="s">
        <v>187</v>
      </c>
      <c r="BM336" s="240" t="s">
        <v>2750</v>
      </c>
    </row>
    <row r="337" s="2" customFormat="1" ht="16.5" customHeight="1">
      <c r="A337" s="39"/>
      <c r="B337" s="40"/>
      <c r="C337" s="228" t="s">
        <v>522</v>
      </c>
      <c r="D337" s="228" t="s">
        <v>183</v>
      </c>
      <c r="E337" s="229" t="s">
        <v>2107</v>
      </c>
      <c r="F337" s="230" t="s">
        <v>2751</v>
      </c>
      <c r="G337" s="231" t="s">
        <v>235</v>
      </c>
      <c r="H337" s="232">
        <v>4.202</v>
      </c>
      <c r="I337" s="233"/>
      <c r="J337" s="234">
        <f>ROUND(I337*H337,2)</f>
        <v>0</v>
      </c>
      <c r="K337" s="235"/>
      <c r="L337" s="45"/>
      <c r="M337" s="236" t="s">
        <v>1</v>
      </c>
      <c r="N337" s="237" t="s">
        <v>43</v>
      </c>
      <c r="O337" s="92"/>
      <c r="P337" s="238">
        <f>O337*H337</f>
        <v>0</v>
      </c>
      <c r="Q337" s="238">
        <v>1.05555</v>
      </c>
      <c r="R337" s="238">
        <f>Q337*H337</f>
        <v>4.4354211000000001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187</v>
      </c>
      <c r="AT337" s="240" t="s">
        <v>183</v>
      </c>
      <c r="AU337" s="240" t="s">
        <v>86</v>
      </c>
      <c r="AY337" s="18" t="s">
        <v>181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84</v>
      </c>
      <c r="BK337" s="241">
        <f>ROUND(I337*H337,2)</f>
        <v>0</v>
      </c>
      <c r="BL337" s="18" t="s">
        <v>187</v>
      </c>
      <c r="BM337" s="240" t="s">
        <v>2752</v>
      </c>
    </row>
    <row r="338" s="14" customFormat="1">
      <c r="A338" s="14"/>
      <c r="B338" s="254"/>
      <c r="C338" s="255"/>
      <c r="D338" s="244" t="s">
        <v>189</v>
      </c>
      <c r="E338" s="256" t="s">
        <v>1</v>
      </c>
      <c r="F338" s="257" t="s">
        <v>2753</v>
      </c>
      <c r="G338" s="255"/>
      <c r="H338" s="256" t="s">
        <v>1</v>
      </c>
      <c r="I338" s="258"/>
      <c r="J338" s="255"/>
      <c r="K338" s="255"/>
      <c r="L338" s="259"/>
      <c r="M338" s="260"/>
      <c r="N338" s="261"/>
      <c r="O338" s="261"/>
      <c r="P338" s="261"/>
      <c r="Q338" s="261"/>
      <c r="R338" s="261"/>
      <c r="S338" s="261"/>
      <c r="T338" s="26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3" t="s">
        <v>189</v>
      </c>
      <c r="AU338" s="263" t="s">
        <v>86</v>
      </c>
      <c r="AV338" s="14" t="s">
        <v>84</v>
      </c>
      <c r="AW338" s="14" t="s">
        <v>33</v>
      </c>
      <c r="AX338" s="14" t="s">
        <v>78</v>
      </c>
      <c r="AY338" s="263" t="s">
        <v>181</v>
      </c>
    </row>
    <row r="339" s="13" customFormat="1">
      <c r="A339" s="13"/>
      <c r="B339" s="242"/>
      <c r="C339" s="243"/>
      <c r="D339" s="244" t="s">
        <v>189</v>
      </c>
      <c r="E339" s="245" t="s">
        <v>1</v>
      </c>
      <c r="F339" s="246" t="s">
        <v>2754</v>
      </c>
      <c r="G339" s="243"/>
      <c r="H339" s="247">
        <v>4.202</v>
      </c>
      <c r="I339" s="248"/>
      <c r="J339" s="243"/>
      <c r="K339" s="243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189</v>
      </c>
      <c r="AU339" s="253" t="s">
        <v>86</v>
      </c>
      <c r="AV339" s="13" t="s">
        <v>86</v>
      </c>
      <c r="AW339" s="13" t="s">
        <v>33</v>
      </c>
      <c r="AX339" s="13" t="s">
        <v>84</v>
      </c>
      <c r="AY339" s="253" t="s">
        <v>181</v>
      </c>
    </row>
    <row r="340" s="12" customFormat="1" ht="22.8" customHeight="1">
      <c r="A340" s="12"/>
      <c r="B340" s="212"/>
      <c r="C340" s="213"/>
      <c r="D340" s="214" t="s">
        <v>77</v>
      </c>
      <c r="E340" s="226" t="s">
        <v>478</v>
      </c>
      <c r="F340" s="226" t="s">
        <v>479</v>
      </c>
      <c r="G340" s="213"/>
      <c r="H340" s="213"/>
      <c r="I340" s="216"/>
      <c r="J340" s="227">
        <f>BK340</f>
        <v>0</v>
      </c>
      <c r="K340" s="213"/>
      <c r="L340" s="218"/>
      <c r="M340" s="219"/>
      <c r="N340" s="220"/>
      <c r="O340" s="220"/>
      <c r="P340" s="221">
        <f>SUM(P341:P385)</f>
        <v>0</v>
      </c>
      <c r="Q340" s="220"/>
      <c r="R340" s="221">
        <f>SUM(R341:R385)</f>
        <v>3.8044302399999999</v>
      </c>
      <c r="S340" s="220"/>
      <c r="T340" s="222">
        <f>SUM(T341:T385)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3" t="s">
        <v>84</v>
      </c>
      <c r="AT340" s="224" t="s">
        <v>77</v>
      </c>
      <c r="AU340" s="224" t="s">
        <v>84</v>
      </c>
      <c r="AY340" s="223" t="s">
        <v>181</v>
      </c>
      <c r="BK340" s="225">
        <f>SUM(BK341:BK385)</f>
        <v>0</v>
      </c>
    </row>
    <row r="341" s="2" customFormat="1" ht="16.5" customHeight="1">
      <c r="A341" s="39"/>
      <c r="B341" s="40"/>
      <c r="C341" s="228" t="s">
        <v>533</v>
      </c>
      <c r="D341" s="228" t="s">
        <v>183</v>
      </c>
      <c r="E341" s="229" t="s">
        <v>2112</v>
      </c>
      <c r="F341" s="230" t="s">
        <v>2113</v>
      </c>
      <c r="G341" s="231" t="s">
        <v>186</v>
      </c>
      <c r="H341" s="232">
        <v>78.469999999999999</v>
      </c>
      <c r="I341" s="233"/>
      <c r="J341" s="234">
        <f>ROUND(I341*H341,2)</f>
        <v>0</v>
      </c>
      <c r="K341" s="235"/>
      <c r="L341" s="45"/>
      <c r="M341" s="236" t="s">
        <v>1</v>
      </c>
      <c r="N341" s="237" t="s">
        <v>43</v>
      </c>
      <c r="O341" s="92"/>
      <c r="P341" s="238">
        <f>O341*H341</f>
        <v>0</v>
      </c>
      <c r="Q341" s="238">
        <v>0.00025999999999999998</v>
      </c>
      <c r="R341" s="238">
        <f>Q341*H341</f>
        <v>0.020402199999999999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187</v>
      </c>
      <c r="AT341" s="240" t="s">
        <v>183</v>
      </c>
      <c r="AU341" s="240" t="s">
        <v>86</v>
      </c>
      <c r="AY341" s="18" t="s">
        <v>181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84</v>
      </c>
      <c r="BK341" s="241">
        <f>ROUND(I341*H341,2)</f>
        <v>0</v>
      </c>
      <c r="BL341" s="18" t="s">
        <v>187</v>
      </c>
      <c r="BM341" s="240" t="s">
        <v>2755</v>
      </c>
    </row>
    <row r="342" s="13" customFormat="1">
      <c r="A342" s="13"/>
      <c r="B342" s="242"/>
      <c r="C342" s="243"/>
      <c r="D342" s="244" t="s">
        <v>189</v>
      </c>
      <c r="E342" s="245" t="s">
        <v>1</v>
      </c>
      <c r="F342" s="246" t="s">
        <v>2115</v>
      </c>
      <c r="G342" s="243"/>
      <c r="H342" s="247">
        <v>78.469999999999999</v>
      </c>
      <c r="I342" s="248"/>
      <c r="J342" s="243"/>
      <c r="K342" s="243"/>
      <c r="L342" s="249"/>
      <c r="M342" s="250"/>
      <c r="N342" s="251"/>
      <c r="O342" s="251"/>
      <c r="P342" s="251"/>
      <c r="Q342" s="251"/>
      <c r="R342" s="251"/>
      <c r="S342" s="251"/>
      <c r="T342" s="25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3" t="s">
        <v>189</v>
      </c>
      <c r="AU342" s="253" t="s">
        <v>86</v>
      </c>
      <c r="AV342" s="13" t="s">
        <v>86</v>
      </c>
      <c r="AW342" s="13" t="s">
        <v>33</v>
      </c>
      <c r="AX342" s="13" t="s">
        <v>84</v>
      </c>
      <c r="AY342" s="253" t="s">
        <v>181</v>
      </c>
    </row>
    <row r="343" s="2" customFormat="1" ht="16.5" customHeight="1">
      <c r="A343" s="39"/>
      <c r="B343" s="40"/>
      <c r="C343" s="228" t="s">
        <v>551</v>
      </c>
      <c r="D343" s="228" t="s">
        <v>183</v>
      </c>
      <c r="E343" s="229" t="s">
        <v>2121</v>
      </c>
      <c r="F343" s="230" t="s">
        <v>2122</v>
      </c>
      <c r="G343" s="231" t="s">
        <v>186</v>
      </c>
      <c r="H343" s="232">
        <v>78.469999999999999</v>
      </c>
      <c r="I343" s="233"/>
      <c r="J343" s="234">
        <f>ROUND(I343*H343,2)</f>
        <v>0</v>
      </c>
      <c r="K343" s="235"/>
      <c r="L343" s="45"/>
      <c r="M343" s="236" t="s">
        <v>1</v>
      </c>
      <c r="N343" s="237" t="s">
        <v>43</v>
      </c>
      <c r="O343" s="92"/>
      <c r="P343" s="238">
        <f>O343*H343</f>
        <v>0</v>
      </c>
      <c r="Q343" s="238">
        <v>0.01103</v>
      </c>
      <c r="R343" s="238">
        <f>Q343*H343</f>
        <v>0.86552410000000002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187</v>
      </c>
      <c r="AT343" s="240" t="s">
        <v>183</v>
      </c>
      <c r="AU343" s="240" t="s">
        <v>86</v>
      </c>
      <c r="AY343" s="18" t="s">
        <v>181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84</v>
      </c>
      <c r="BK343" s="241">
        <f>ROUND(I343*H343,2)</f>
        <v>0</v>
      </c>
      <c r="BL343" s="18" t="s">
        <v>187</v>
      </c>
      <c r="BM343" s="240" t="s">
        <v>2756</v>
      </c>
    </row>
    <row r="344" s="13" customFormat="1">
      <c r="A344" s="13"/>
      <c r="B344" s="242"/>
      <c r="C344" s="243"/>
      <c r="D344" s="244" t="s">
        <v>189</v>
      </c>
      <c r="E344" s="245" t="s">
        <v>1</v>
      </c>
      <c r="F344" s="246" t="s">
        <v>2124</v>
      </c>
      <c r="G344" s="243"/>
      <c r="H344" s="247">
        <v>31.670000000000002</v>
      </c>
      <c r="I344" s="248"/>
      <c r="J344" s="243"/>
      <c r="K344" s="243"/>
      <c r="L344" s="249"/>
      <c r="M344" s="250"/>
      <c r="N344" s="251"/>
      <c r="O344" s="251"/>
      <c r="P344" s="251"/>
      <c r="Q344" s="251"/>
      <c r="R344" s="251"/>
      <c r="S344" s="251"/>
      <c r="T344" s="25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3" t="s">
        <v>189</v>
      </c>
      <c r="AU344" s="253" t="s">
        <v>86</v>
      </c>
      <c r="AV344" s="13" t="s">
        <v>86</v>
      </c>
      <c r="AW344" s="13" t="s">
        <v>33</v>
      </c>
      <c r="AX344" s="13" t="s">
        <v>78</v>
      </c>
      <c r="AY344" s="253" t="s">
        <v>181</v>
      </c>
    </row>
    <row r="345" s="13" customFormat="1">
      <c r="A345" s="13"/>
      <c r="B345" s="242"/>
      <c r="C345" s="243"/>
      <c r="D345" s="244" t="s">
        <v>189</v>
      </c>
      <c r="E345" s="245" t="s">
        <v>1</v>
      </c>
      <c r="F345" s="246" t="s">
        <v>2125</v>
      </c>
      <c r="G345" s="243"/>
      <c r="H345" s="247">
        <v>7.5999999999999996</v>
      </c>
      <c r="I345" s="248"/>
      <c r="J345" s="243"/>
      <c r="K345" s="243"/>
      <c r="L345" s="249"/>
      <c r="M345" s="250"/>
      <c r="N345" s="251"/>
      <c r="O345" s="251"/>
      <c r="P345" s="251"/>
      <c r="Q345" s="251"/>
      <c r="R345" s="251"/>
      <c r="S345" s="251"/>
      <c r="T345" s="25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3" t="s">
        <v>189</v>
      </c>
      <c r="AU345" s="253" t="s">
        <v>86</v>
      </c>
      <c r="AV345" s="13" t="s">
        <v>86</v>
      </c>
      <c r="AW345" s="13" t="s">
        <v>33</v>
      </c>
      <c r="AX345" s="13" t="s">
        <v>78</v>
      </c>
      <c r="AY345" s="253" t="s">
        <v>181</v>
      </c>
    </row>
    <row r="346" s="13" customFormat="1">
      <c r="A346" s="13"/>
      <c r="B346" s="242"/>
      <c r="C346" s="243"/>
      <c r="D346" s="244" t="s">
        <v>189</v>
      </c>
      <c r="E346" s="245" t="s">
        <v>1</v>
      </c>
      <c r="F346" s="246" t="s">
        <v>2126</v>
      </c>
      <c r="G346" s="243"/>
      <c r="H346" s="247">
        <v>12.74</v>
      </c>
      <c r="I346" s="248"/>
      <c r="J346" s="243"/>
      <c r="K346" s="243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189</v>
      </c>
      <c r="AU346" s="253" t="s">
        <v>86</v>
      </c>
      <c r="AV346" s="13" t="s">
        <v>86</v>
      </c>
      <c r="AW346" s="13" t="s">
        <v>33</v>
      </c>
      <c r="AX346" s="13" t="s">
        <v>78</v>
      </c>
      <c r="AY346" s="253" t="s">
        <v>181</v>
      </c>
    </row>
    <row r="347" s="13" customFormat="1">
      <c r="A347" s="13"/>
      <c r="B347" s="242"/>
      <c r="C347" s="243"/>
      <c r="D347" s="244" t="s">
        <v>189</v>
      </c>
      <c r="E347" s="245" t="s">
        <v>1</v>
      </c>
      <c r="F347" s="246" t="s">
        <v>2127</v>
      </c>
      <c r="G347" s="243"/>
      <c r="H347" s="247">
        <v>12.74</v>
      </c>
      <c r="I347" s="248"/>
      <c r="J347" s="243"/>
      <c r="K347" s="243"/>
      <c r="L347" s="249"/>
      <c r="M347" s="250"/>
      <c r="N347" s="251"/>
      <c r="O347" s="251"/>
      <c r="P347" s="251"/>
      <c r="Q347" s="251"/>
      <c r="R347" s="251"/>
      <c r="S347" s="251"/>
      <c r="T347" s="25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3" t="s">
        <v>189</v>
      </c>
      <c r="AU347" s="253" t="s">
        <v>86</v>
      </c>
      <c r="AV347" s="13" t="s">
        <v>86</v>
      </c>
      <c r="AW347" s="13" t="s">
        <v>33</v>
      </c>
      <c r="AX347" s="13" t="s">
        <v>78</v>
      </c>
      <c r="AY347" s="253" t="s">
        <v>181</v>
      </c>
    </row>
    <row r="348" s="13" customFormat="1">
      <c r="A348" s="13"/>
      <c r="B348" s="242"/>
      <c r="C348" s="243"/>
      <c r="D348" s="244" t="s">
        <v>189</v>
      </c>
      <c r="E348" s="245" t="s">
        <v>1</v>
      </c>
      <c r="F348" s="246" t="s">
        <v>2128</v>
      </c>
      <c r="G348" s="243"/>
      <c r="H348" s="247">
        <v>13.720000000000001</v>
      </c>
      <c r="I348" s="248"/>
      <c r="J348" s="243"/>
      <c r="K348" s="243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189</v>
      </c>
      <c r="AU348" s="253" t="s">
        <v>86</v>
      </c>
      <c r="AV348" s="13" t="s">
        <v>86</v>
      </c>
      <c r="AW348" s="13" t="s">
        <v>33</v>
      </c>
      <c r="AX348" s="13" t="s">
        <v>78</v>
      </c>
      <c r="AY348" s="253" t="s">
        <v>181</v>
      </c>
    </row>
    <row r="349" s="15" customFormat="1">
      <c r="A349" s="15"/>
      <c r="B349" s="264"/>
      <c r="C349" s="265"/>
      <c r="D349" s="244" t="s">
        <v>189</v>
      </c>
      <c r="E349" s="266" t="s">
        <v>1</v>
      </c>
      <c r="F349" s="267" t="s">
        <v>206</v>
      </c>
      <c r="G349" s="265"/>
      <c r="H349" s="268">
        <v>78.469999999999999</v>
      </c>
      <c r="I349" s="269"/>
      <c r="J349" s="265"/>
      <c r="K349" s="265"/>
      <c r="L349" s="270"/>
      <c r="M349" s="271"/>
      <c r="N349" s="272"/>
      <c r="O349" s="272"/>
      <c r="P349" s="272"/>
      <c r="Q349" s="272"/>
      <c r="R349" s="272"/>
      <c r="S349" s="272"/>
      <c r="T349" s="27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4" t="s">
        <v>189</v>
      </c>
      <c r="AU349" s="274" t="s">
        <v>86</v>
      </c>
      <c r="AV349" s="15" t="s">
        <v>187</v>
      </c>
      <c r="AW349" s="15" t="s">
        <v>33</v>
      </c>
      <c r="AX349" s="15" t="s">
        <v>84</v>
      </c>
      <c r="AY349" s="274" t="s">
        <v>181</v>
      </c>
    </row>
    <row r="350" s="2" customFormat="1" ht="16.5" customHeight="1">
      <c r="A350" s="39"/>
      <c r="B350" s="40"/>
      <c r="C350" s="228" t="s">
        <v>555</v>
      </c>
      <c r="D350" s="228" t="s">
        <v>183</v>
      </c>
      <c r="E350" s="229" t="s">
        <v>481</v>
      </c>
      <c r="F350" s="230" t="s">
        <v>482</v>
      </c>
      <c r="G350" s="231" t="s">
        <v>186</v>
      </c>
      <c r="H350" s="232">
        <v>251.477</v>
      </c>
      <c r="I350" s="233"/>
      <c r="J350" s="234">
        <f>ROUND(I350*H350,2)</f>
        <v>0</v>
      </c>
      <c r="K350" s="235"/>
      <c r="L350" s="45"/>
      <c r="M350" s="236" t="s">
        <v>1</v>
      </c>
      <c r="N350" s="237" t="s">
        <v>43</v>
      </c>
      <c r="O350" s="92"/>
      <c r="P350" s="238">
        <f>O350*H350</f>
        <v>0</v>
      </c>
      <c r="Q350" s="238">
        <v>0.00025999999999999998</v>
      </c>
      <c r="R350" s="238">
        <f>Q350*H350</f>
        <v>0.065384020000000001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187</v>
      </c>
      <c r="AT350" s="240" t="s">
        <v>183</v>
      </c>
      <c r="AU350" s="240" t="s">
        <v>86</v>
      </c>
      <c r="AY350" s="18" t="s">
        <v>181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84</v>
      </c>
      <c r="BK350" s="241">
        <f>ROUND(I350*H350,2)</f>
        <v>0</v>
      </c>
      <c r="BL350" s="18" t="s">
        <v>187</v>
      </c>
      <c r="BM350" s="240" t="s">
        <v>2757</v>
      </c>
    </row>
    <row r="351" s="13" customFormat="1">
      <c r="A351" s="13"/>
      <c r="B351" s="242"/>
      <c r="C351" s="243"/>
      <c r="D351" s="244" t="s">
        <v>189</v>
      </c>
      <c r="E351" s="245" t="s">
        <v>1</v>
      </c>
      <c r="F351" s="246" t="s">
        <v>2758</v>
      </c>
      <c r="G351" s="243"/>
      <c r="H351" s="247">
        <v>251.477</v>
      </c>
      <c r="I351" s="248"/>
      <c r="J351" s="243"/>
      <c r="K351" s="243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189</v>
      </c>
      <c r="AU351" s="253" t="s">
        <v>86</v>
      </c>
      <c r="AV351" s="13" t="s">
        <v>86</v>
      </c>
      <c r="AW351" s="13" t="s">
        <v>33</v>
      </c>
      <c r="AX351" s="13" t="s">
        <v>84</v>
      </c>
      <c r="AY351" s="253" t="s">
        <v>181</v>
      </c>
    </row>
    <row r="352" s="2" customFormat="1" ht="21.75" customHeight="1">
      <c r="A352" s="39"/>
      <c r="B352" s="40"/>
      <c r="C352" s="228" t="s">
        <v>563</v>
      </c>
      <c r="D352" s="228" t="s">
        <v>183</v>
      </c>
      <c r="E352" s="229" t="s">
        <v>486</v>
      </c>
      <c r="F352" s="230" t="s">
        <v>487</v>
      </c>
      <c r="G352" s="231" t="s">
        <v>186</v>
      </c>
      <c r="H352" s="232">
        <v>18.152999999999999</v>
      </c>
      <c r="I352" s="233"/>
      <c r="J352" s="234">
        <f>ROUND(I352*H352,2)</f>
        <v>0</v>
      </c>
      <c r="K352" s="235"/>
      <c r="L352" s="45"/>
      <c r="M352" s="236" t="s">
        <v>1</v>
      </c>
      <c r="N352" s="237" t="s">
        <v>43</v>
      </c>
      <c r="O352" s="92"/>
      <c r="P352" s="238">
        <f>O352*H352</f>
        <v>0</v>
      </c>
      <c r="Q352" s="238">
        <v>0.015400000000000001</v>
      </c>
      <c r="R352" s="238">
        <f>Q352*H352</f>
        <v>0.27955619999999998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187</v>
      </c>
      <c r="AT352" s="240" t="s">
        <v>183</v>
      </c>
      <c r="AU352" s="240" t="s">
        <v>86</v>
      </c>
      <c r="AY352" s="18" t="s">
        <v>181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84</v>
      </c>
      <c r="BK352" s="241">
        <f>ROUND(I352*H352,2)</f>
        <v>0</v>
      </c>
      <c r="BL352" s="18" t="s">
        <v>187</v>
      </c>
      <c r="BM352" s="240" t="s">
        <v>2759</v>
      </c>
    </row>
    <row r="353" s="14" customFormat="1">
      <c r="A353" s="14"/>
      <c r="B353" s="254"/>
      <c r="C353" s="255"/>
      <c r="D353" s="244" t="s">
        <v>189</v>
      </c>
      <c r="E353" s="256" t="s">
        <v>1</v>
      </c>
      <c r="F353" s="257" t="s">
        <v>489</v>
      </c>
      <c r="G353" s="255"/>
      <c r="H353" s="256" t="s">
        <v>1</v>
      </c>
      <c r="I353" s="258"/>
      <c r="J353" s="255"/>
      <c r="K353" s="255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189</v>
      </c>
      <c r="AU353" s="263" t="s">
        <v>86</v>
      </c>
      <c r="AV353" s="14" t="s">
        <v>84</v>
      </c>
      <c r="AW353" s="14" t="s">
        <v>33</v>
      </c>
      <c r="AX353" s="14" t="s">
        <v>78</v>
      </c>
      <c r="AY353" s="263" t="s">
        <v>181</v>
      </c>
    </row>
    <row r="354" s="14" customFormat="1">
      <c r="A354" s="14"/>
      <c r="B354" s="254"/>
      <c r="C354" s="255"/>
      <c r="D354" s="244" t="s">
        <v>189</v>
      </c>
      <c r="E354" s="256" t="s">
        <v>1</v>
      </c>
      <c r="F354" s="257" t="s">
        <v>490</v>
      </c>
      <c r="G354" s="255"/>
      <c r="H354" s="256" t="s">
        <v>1</v>
      </c>
      <c r="I354" s="258"/>
      <c r="J354" s="255"/>
      <c r="K354" s="255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189</v>
      </c>
      <c r="AU354" s="263" t="s">
        <v>86</v>
      </c>
      <c r="AV354" s="14" t="s">
        <v>84</v>
      </c>
      <c r="AW354" s="14" t="s">
        <v>33</v>
      </c>
      <c r="AX354" s="14" t="s">
        <v>78</v>
      </c>
      <c r="AY354" s="263" t="s">
        <v>181</v>
      </c>
    </row>
    <row r="355" s="13" customFormat="1">
      <c r="A355" s="13"/>
      <c r="B355" s="242"/>
      <c r="C355" s="243"/>
      <c r="D355" s="244" t="s">
        <v>189</v>
      </c>
      <c r="E355" s="245" t="s">
        <v>1</v>
      </c>
      <c r="F355" s="246" t="s">
        <v>2760</v>
      </c>
      <c r="G355" s="243"/>
      <c r="H355" s="247">
        <v>15.129</v>
      </c>
      <c r="I355" s="248"/>
      <c r="J355" s="243"/>
      <c r="K355" s="243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189</v>
      </c>
      <c r="AU355" s="253" t="s">
        <v>86</v>
      </c>
      <c r="AV355" s="13" t="s">
        <v>86</v>
      </c>
      <c r="AW355" s="13" t="s">
        <v>33</v>
      </c>
      <c r="AX355" s="13" t="s">
        <v>78</v>
      </c>
      <c r="AY355" s="253" t="s">
        <v>181</v>
      </c>
    </row>
    <row r="356" s="13" customFormat="1">
      <c r="A356" s="13"/>
      <c r="B356" s="242"/>
      <c r="C356" s="243"/>
      <c r="D356" s="244" t="s">
        <v>189</v>
      </c>
      <c r="E356" s="245" t="s">
        <v>1</v>
      </c>
      <c r="F356" s="246" t="s">
        <v>2120</v>
      </c>
      <c r="G356" s="243"/>
      <c r="H356" s="247">
        <v>3.024</v>
      </c>
      <c r="I356" s="248"/>
      <c r="J356" s="243"/>
      <c r="K356" s="243"/>
      <c r="L356" s="249"/>
      <c r="M356" s="250"/>
      <c r="N356" s="251"/>
      <c r="O356" s="251"/>
      <c r="P356" s="251"/>
      <c r="Q356" s="251"/>
      <c r="R356" s="251"/>
      <c r="S356" s="251"/>
      <c r="T356" s="25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3" t="s">
        <v>189</v>
      </c>
      <c r="AU356" s="253" t="s">
        <v>86</v>
      </c>
      <c r="AV356" s="13" t="s">
        <v>86</v>
      </c>
      <c r="AW356" s="13" t="s">
        <v>33</v>
      </c>
      <c r="AX356" s="13" t="s">
        <v>78</v>
      </c>
      <c r="AY356" s="253" t="s">
        <v>181</v>
      </c>
    </row>
    <row r="357" s="15" customFormat="1">
      <c r="A357" s="15"/>
      <c r="B357" s="264"/>
      <c r="C357" s="265"/>
      <c r="D357" s="244" t="s">
        <v>189</v>
      </c>
      <c r="E357" s="266" t="s">
        <v>1</v>
      </c>
      <c r="F357" s="267" t="s">
        <v>206</v>
      </c>
      <c r="G357" s="265"/>
      <c r="H357" s="268">
        <v>18.152999999999999</v>
      </c>
      <c r="I357" s="269"/>
      <c r="J357" s="265"/>
      <c r="K357" s="265"/>
      <c r="L357" s="270"/>
      <c r="M357" s="271"/>
      <c r="N357" s="272"/>
      <c r="O357" s="272"/>
      <c r="P357" s="272"/>
      <c r="Q357" s="272"/>
      <c r="R357" s="272"/>
      <c r="S357" s="272"/>
      <c r="T357" s="27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4" t="s">
        <v>189</v>
      </c>
      <c r="AU357" s="274" t="s">
        <v>86</v>
      </c>
      <c r="AV357" s="15" t="s">
        <v>187</v>
      </c>
      <c r="AW357" s="15" t="s">
        <v>33</v>
      </c>
      <c r="AX357" s="15" t="s">
        <v>84</v>
      </c>
      <c r="AY357" s="274" t="s">
        <v>181</v>
      </c>
    </row>
    <row r="358" s="2" customFormat="1" ht="16.5" customHeight="1">
      <c r="A358" s="39"/>
      <c r="B358" s="40"/>
      <c r="C358" s="228" t="s">
        <v>568</v>
      </c>
      <c r="D358" s="228" t="s">
        <v>183</v>
      </c>
      <c r="E358" s="229" t="s">
        <v>494</v>
      </c>
      <c r="F358" s="230" t="s">
        <v>495</v>
      </c>
      <c r="G358" s="231" t="s">
        <v>186</v>
      </c>
      <c r="H358" s="232">
        <v>233.32400000000001</v>
      </c>
      <c r="I358" s="233"/>
      <c r="J358" s="234">
        <f>ROUND(I358*H358,2)</f>
        <v>0</v>
      </c>
      <c r="K358" s="235"/>
      <c r="L358" s="45"/>
      <c r="M358" s="236" t="s">
        <v>1</v>
      </c>
      <c r="N358" s="237" t="s">
        <v>43</v>
      </c>
      <c r="O358" s="92"/>
      <c r="P358" s="238">
        <f>O358*H358</f>
        <v>0</v>
      </c>
      <c r="Q358" s="238">
        <v>0.01103</v>
      </c>
      <c r="R358" s="238">
        <f>Q358*H358</f>
        <v>2.5735637200000001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187</v>
      </c>
      <c r="AT358" s="240" t="s">
        <v>183</v>
      </c>
      <c r="AU358" s="240" t="s">
        <v>86</v>
      </c>
      <c r="AY358" s="18" t="s">
        <v>181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84</v>
      </c>
      <c r="BK358" s="241">
        <f>ROUND(I358*H358,2)</f>
        <v>0</v>
      </c>
      <c r="BL358" s="18" t="s">
        <v>187</v>
      </c>
      <c r="BM358" s="240" t="s">
        <v>2761</v>
      </c>
    </row>
    <row r="359" s="14" customFormat="1">
      <c r="A359" s="14"/>
      <c r="B359" s="254"/>
      <c r="C359" s="255"/>
      <c r="D359" s="244" t="s">
        <v>189</v>
      </c>
      <c r="E359" s="256" t="s">
        <v>1</v>
      </c>
      <c r="F359" s="257" t="s">
        <v>497</v>
      </c>
      <c r="G359" s="255"/>
      <c r="H359" s="256" t="s">
        <v>1</v>
      </c>
      <c r="I359" s="258"/>
      <c r="J359" s="255"/>
      <c r="K359" s="255"/>
      <c r="L359" s="259"/>
      <c r="M359" s="260"/>
      <c r="N359" s="261"/>
      <c r="O359" s="261"/>
      <c r="P359" s="261"/>
      <c r="Q359" s="261"/>
      <c r="R359" s="261"/>
      <c r="S359" s="261"/>
      <c r="T359" s="26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3" t="s">
        <v>189</v>
      </c>
      <c r="AU359" s="263" t="s">
        <v>86</v>
      </c>
      <c r="AV359" s="14" t="s">
        <v>84</v>
      </c>
      <c r="AW359" s="14" t="s">
        <v>33</v>
      </c>
      <c r="AX359" s="14" t="s">
        <v>78</v>
      </c>
      <c r="AY359" s="263" t="s">
        <v>181</v>
      </c>
    </row>
    <row r="360" s="13" customFormat="1">
      <c r="A360" s="13"/>
      <c r="B360" s="242"/>
      <c r="C360" s="243"/>
      <c r="D360" s="244" t="s">
        <v>189</v>
      </c>
      <c r="E360" s="245" t="s">
        <v>1</v>
      </c>
      <c r="F360" s="246" t="s">
        <v>2130</v>
      </c>
      <c r="G360" s="243"/>
      <c r="H360" s="247">
        <v>78.198999999999998</v>
      </c>
      <c r="I360" s="248"/>
      <c r="J360" s="243"/>
      <c r="K360" s="243"/>
      <c r="L360" s="249"/>
      <c r="M360" s="250"/>
      <c r="N360" s="251"/>
      <c r="O360" s="251"/>
      <c r="P360" s="251"/>
      <c r="Q360" s="251"/>
      <c r="R360" s="251"/>
      <c r="S360" s="251"/>
      <c r="T360" s="25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3" t="s">
        <v>189</v>
      </c>
      <c r="AU360" s="253" t="s">
        <v>86</v>
      </c>
      <c r="AV360" s="13" t="s">
        <v>86</v>
      </c>
      <c r="AW360" s="13" t="s">
        <v>33</v>
      </c>
      <c r="AX360" s="13" t="s">
        <v>78</v>
      </c>
      <c r="AY360" s="253" t="s">
        <v>181</v>
      </c>
    </row>
    <row r="361" s="13" customFormat="1">
      <c r="A361" s="13"/>
      <c r="B361" s="242"/>
      <c r="C361" s="243"/>
      <c r="D361" s="244" t="s">
        <v>189</v>
      </c>
      <c r="E361" s="245" t="s">
        <v>1</v>
      </c>
      <c r="F361" s="246" t="s">
        <v>2131</v>
      </c>
      <c r="G361" s="243"/>
      <c r="H361" s="247">
        <v>-25.335999999999999</v>
      </c>
      <c r="I361" s="248"/>
      <c r="J361" s="243"/>
      <c r="K361" s="243"/>
      <c r="L361" s="249"/>
      <c r="M361" s="250"/>
      <c r="N361" s="251"/>
      <c r="O361" s="251"/>
      <c r="P361" s="251"/>
      <c r="Q361" s="251"/>
      <c r="R361" s="251"/>
      <c r="S361" s="251"/>
      <c r="T361" s="25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3" t="s">
        <v>189</v>
      </c>
      <c r="AU361" s="253" t="s">
        <v>86</v>
      </c>
      <c r="AV361" s="13" t="s">
        <v>86</v>
      </c>
      <c r="AW361" s="13" t="s">
        <v>33</v>
      </c>
      <c r="AX361" s="13" t="s">
        <v>78</v>
      </c>
      <c r="AY361" s="253" t="s">
        <v>181</v>
      </c>
    </row>
    <row r="362" s="13" customFormat="1">
      <c r="A362" s="13"/>
      <c r="B362" s="242"/>
      <c r="C362" s="243"/>
      <c r="D362" s="244" t="s">
        <v>189</v>
      </c>
      <c r="E362" s="245" t="s">
        <v>1</v>
      </c>
      <c r="F362" s="246" t="s">
        <v>2762</v>
      </c>
      <c r="G362" s="243"/>
      <c r="H362" s="247">
        <v>75.730000000000004</v>
      </c>
      <c r="I362" s="248"/>
      <c r="J362" s="243"/>
      <c r="K362" s="243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189</v>
      </c>
      <c r="AU362" s="253" t="s">
        <v>86</v>
      </c>
      <c r="AV362" s="13" t="s">
        <v>86</v>
      </c>
      <c r="AW362" s="13" t="s">
        <v>33</v>
      </c>
      <c r="AX362" s="13" t="s">
        <v>78</v>
      </c>
      <c r="AY362" s="253" t="s">
        <v>181</v>
      </c>
    </row>
    <row r="363" s="13" customFormat="1">
      <c r="A363" s="13"/>
      <c r="B363" s="242"/>
      <c r="C363" s="243"/>
      <c r="D363" s="244" t="s">
        <v>189</v>
      </c>
      <c r="E363" s="245" t="s">
        <v>1</v>
      </c>
      <c r="F363" s="246" t="s">
        <v>2763</v>
      </c>
      <c r="G363" s="243"/>
      <c r="H363" s="247">
        <v>-15.246</v>
      </c>
      <c r="I363" s="248"/>
      <c r="J363" s="243"/>
      <c r="K363" s="243"/>
      <c r="L363" s="249"/>
      <c r="M363" s="250"/>
      <c r="N363" s="251"/>
      <c r="O363" s="251"/>
      <c r="P363" s="251"/>
      <c r="Q363" s="251"/>
      <c r="R363" s="251"/>
      <c r="S363" s="251"/>
      <c r="T363" s="25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3" t="s">
        <v>189</v>
      </c>
      <c r="AU363" s="253" t="s">
        <v>86</v>
      </c>
      <c r="AV363" s="13" t="s">
        <v>86</v>
      </c>
      <c r="AW363" s="13" t="s">
        <v>33</v>
      </c>
      <c r="AX363" s="13" t="s">
        <v>78</v>
      </c>
      <c r="AY363" s="253" t="s">
        <v>181</v>
      </c>
    </row>
    <row r="364" s="13" customFormat="1">
      <c r="A364" s="13"/>
      <c r="B364" s="242"/>
      <c r="C364" s="243"/>
      <c r="D364" s="244" t="s">
        <v>189</v>
      </c>
      <c r="E364" s="245" t="s">
        <v>1</v>
      </c>
      <c r="F364" s="246" t="s">
        <v>2134</v>
      </c>
      <c r="G364" s="243"/>
      <c r="H364" s="247">
        <v>-6.5359999999999996</v>
      </c>
      <c r="I364" s="248"/>
      <c r="J364" s="243"/>
      <c r="K364" s="243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189</v>
      </c>
      <c r="AU364" s="253" t="s">
        <v>86</v>
      </c>
      <c r="AV364" s="13" t="s">
        <v>86</v>
      </c>
      <c r="AW364" s="13" t="s">
        <v>33</v>
      </c>
      <c r="AX364" s="13" t="s">
        <v>78</v>
      </c>
      <c r="AY364" s="253" t="s">
        <v>181</v>
      </c>
    </row>
    <row r="365" s="13" customFormat="1">
      <c r="A365" s="13"/>
      <c r="B365" s="242"/>
      <c r="C365" s="243"/>
      <c r="D365" s="244" t="s">
        <v>189</v>
      </c>
      <c r="E365" s="245" t="s">
        <v>1</v>
      </c>
      <c r="F365" s="246" t="s">
        <v>2764</v>
      </c>
      <c r="G365" s="243"/>
      <c r="H365" s="247">
        <v>-7.4710000000000001</v>
      </c>
      <c r="I365" s="248"/>
      <c r="J365" s="243"/>
      <c r="K365" s="243"/>
      <c r="L365" s="249"/>
      <c r="M365" s="250"/>
      <c r="N365" s="251"/>
      <c r="O365" s="251"/>
      <c r="P365" s="251"/>
      <c r="Q365" s="251"/>
      <c r="R365" s="251"/>
      <c r="S365" s="251"/>
      <c r="T365" s="25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3" t="s">
        <v>189</v>
      </c>
      <c r="AU365" s="253" t="s">
        <v>86</v>
      </c>
      <c r="AV365" s="13" t="s">
        <v>86</v>
      </c>
      <c r="AW365" s="13" t="s">
        <v>33</v>
      </c>
      <c r="AX365" s="13" t="s">
        <v>78</v>
      </c>
      <c r="AY365" s="253" t="s">
        <v>181</v>
      </c>
    </row>
    <row r="366" s="13" customFormat="1">
      <c r="A366" s="13"/>
      <c r="B366" s="242"/>
      <c r="C366" s="243"/>
      <c r="D366" s="244" t="s">
        <v>189</v>
      </c>
      <c r="E366" s="245" t="s">
        <v>1</v>
      </c>
      <c r="F366" s="246" t="s">
        <v>2136</v>
      </c>
      <c r="G366" s="243"/>
      <c r="H366" s="247">
        <v>15.129</v>
      </c>
      <c r="I366" s="248"/>
      <c r="J366" s="243"/>
      <c r="K366" s="243"/>
      <c r="L366" s="249"/>
      <c r="M366" s="250"/>
      <c r="N366" s="251"/>
      <c r="O366" s="251"/>
      <c r="P366" s="251"/>
      <c r="Q366" s="251"/>
      <c r="R366" s="251"/>
      <c r="S366" s="251"/>
      <c r="T366" s="25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3" t="s">
        <v>189</v>
      </c>
      <c r="AU366" s="253" t="s">
        <v>86</v>
      </c>
      <c r="AV366" s="13" t="s">
        <v>86</v>
      </c>
      <c r="AW366" s="13" t="s">
        <v>33</v>
      </c>
      <c r="AX366" s="13" t="s">
        <v>78</v>
      </c>
      <c r="AY366" s="253" t="s">
        <v>181</v>
      </c>
    </row>
    <row r="367" s="13" customFormat="1">
      <c r="A367" s="13"/>
      <c r="B367" s="242"/>
      <c r="C367" s="243"/>
      <c r="D367" s="244" t="s">
        <v>189</v>
      </c>
      <c r="E367" s="245" t="s">
        <v>1</v>
      </c>
      <c r="F367" s="246" t="s">
        <v>2137</v>
      </c>
      <c r="G367" s="243"/>
      <c r="H367" s="247">
        <v>-15.129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189</v>
      </c>
      <c r="AU367" s="253" t="s">
        <v>86</v>
      </c>
      <c r="AV367" s="13" t="s">
        <v>86</v>
      </c>
      <c r="AW367" s="13" t="s">
        <v>33</v>
      </c>
      <c r="AX367" s="13" t="s">
        <v>78</v>
      </c>
      <c r="AY367" s="253" t="s">
        <v>181</v>
      </c>
    </row>
    <row r="368" s="13" customFormat="1">
      <c r="A368" s="13"/>
      <c r="B368" s="242"/>
      <c r="C368" s="243"/>
      <c r="D368" s="244" t="s">
        <v>189</v>
      </c>
      <c r="E368" s="245" t="s">
        <v>1</v>
      </c>
      <c r="F368" s="246" t="s">
        <v>2138</v>
      </c>
      <c r="G368" s="243"/>
      <c r="H368" s="247">
        <v>22.738</v>
      </c>
      <c r="I368" s="248"/>
      <c r="J368" s="243"/>
      <c r="K368" s="243"/>
      <c r="L368" s="249"/>
      <c r="M368" s="250"/>
      <c r="N368" s="251"/>
      <c r="O368" s="251"/>
      <c r="P368" s="251"/>
      <c r="Q368" s="251"/>
      <c r="R368" s="251"/>
      <c r="S368" s="251"/>
      <c r="T368" s="25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3" t="s">
        <v>189</v>
      </c>
      <c r="AU368" s="253" t="s">
        <v>86</v>
      </c>
      <c r="AV368" s="13" t="s">
        <v>86</v>
      </c>
      <c r="AW368" s="13" t="s">
        <v>33</v>
      </c>
      <c r="AX368" s="13" t="s">
        <v>78</v>
      </c>
      <c r="AY368" s="253" t="s">
        <v>181</v>
      </c>
    </row>
    <row r="369" s="13" customFormat="1">
      <c r="A369" s="13"/>
      <c r="B369" s="242"/>
      <c r="C369" s="243"/>
      <c r="D369" s="244" t="s">
        <v>189</v>
      </c>
      <c r="E369" s="245" t="s">
        <v>1</v>
      </c>
      <c r="F369" s="246" t="s">
        <v>2139</v>
      </c>
      <c r="G369" s="243"/>
      <c r="H369" s="247">
        <v>-3.9609999999999999</v>
      </c>
      <c r="I369" s="248"/>
      <c r="J369" s="243"/>
      <c r="K369" s="243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189</v>
      </c>
      <c r="AU369" s="253" t="s">
        <v>86</v>
      </c>
      <c r="AV369" s="13" t="s">
        <v>86</v>
      </c>
      <c r="AW369" s="13" t="s">
        <v>33</v>
      </c>
      <c r="AX369" s="13" t="s">
        <v>78</v>
      </c>
      <c r="AY369" s="253" t="s">
        <v>181</v>
      </c>
    </row>
    <row r="370" s="13" customFormat="1">
      <c r="A370" s="13"/>
      <c r="B370" s="242"/>
      <c r="C370" s="243"/>
      <c r="D370" s="244" t="s">
        <v>189</v>
      </c>
      <c r="E370" s="245" t="s">
        <v>1</v>
      </c>
      <c r="F370" s="246" t="s">
        <v>2140</v>
      </c>
      <c r="G370" s="243"/>
      <c r="H370" s="247">
        <v>42.162999999999997</v>
      </c>
      <c r="I370" s="248"/>
      <c r="J370" s="243"/>
      <c r="K370" s="243"/>
      <c r="L370" s="249"/>
      <c r="M370" s="250"/>
      <c r="N370" s="251"/>
      <c r="O370" s="251"/>
      <c r="P370" s="251"/>
      <c r="Q370" s="251"/>
      <c r="R370" s="251"/>
      <c r="S370" s="251"/>
      <c r="T370" s="25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3" t="s">
        <v>189</v>
      </c>
      <c r="AU370" s="253" t="s">
        <v>86</v>
      </c>
      <c r="AV370" s="13" t="s">
        <v>86</v>
      </c>
      <c r="AW370" s="13" t="s">
        <v>33</v>
      </c>
      <c r="AX370" s="13" t="s">
        <v>78</v>
      </c>
      <c r="AY370" s="253" t="s">
        <v>181</v>
      </c>
    </row>
    <row r="371" s="13" customFormat="1">
      <c r="A371" s="13"/>
      <c r="B371" s="242"/>
      <c r="C371" s="243"/>
      <c r="D371" s="244" t="s">
        <v>189</v>
      </c>
      <c r="E371" s="245" t="s">
        <v>1</v>
      </c>
      <c r="F371" s="246" t="s">
        <v>2141</v>
      </c>
      <c r="G371" s="243"/>
      <c r="H371" s="247">
        <v>-6.5650000000000004</v>
      </c>
      <c r="I371" s="248"/>
      <c r="J371" s="243"/>
      <c r="K371" s="243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189</v>
      </c>
      <c r="AU371" s="253" t="s">
        <v>86</v>
      </c>
      <c r="AV371" s="13" t="s">
        <v>86</v>
      </c>
      <c r="AW371" s="13" t="s">
        <v>33</v>
      </c>
      <c r="AX371" s="13" t="s">
        <v>78</v>
      </c>
      <c r="AY371" s="253" t="s">
        <v>181</v>
      </c>
    </row>
    <row r="372" s="13" customFormat="1">
      <c r="A372" s="13"/>
      <c r="B372" s="242"/>
      <c r="C372" s="243"/>
      <c r="D372" s="244" t="s">
        <v>189</v>
      </c>
      <c r="E372" s="245" t="s">
        <v>1</v>
      </c>
      <c r="F372" s="246" t="s">
        <v>2142</v>
      </c>
      <c r="G372" s="243"/>
      <c r="H372" s="247">
        <v>42.162999999999997</v>
      </c>
      <c r="I372" s="248"/>
      <c r="J372" s="243"/>
      <c r="K372" s="243"/>
      <c r="L372" s="249"/>
      <c r="M372" s="250"/>
      <c r="N372" s="251"/>
      <c r="O372" s="251"/>
      <c r="P372" s="251"/>
      <c r="Q372" s="251"/>
      <c r="R372" s="251"/>
      <c r="S372" s="251"/>
      <c r="T372" s="25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3" t="s">
        <v>189</v>
      </c>
      <c r="AU372" s="253" t="s">
        <v>86</v>
      </c>
      <c r="AV372" s="13" t="s">
        <v>86</v>
      </c>
      <c r="AW372" s="13" t="s">
        <v>33</v>
      </c>
      <c r="AX372" s="13" t="s">
        <v>78</v>
      </c>
      <c r="AY372" s="253" t="s">
        <v>181</v>
      </c>
    </row>
    <row r="373" s="13" customFormat="1">
      <c r="A373" s="13"/>
      <c r="B373" s="242"/>
      <c r="C373" s="243"/>
      <c r="D373" s="244" t="s">
        <v>189</v>
      </c>
      <c r="E373" s="245" t="s">
        <v>1</v>
      </c>
      <c r="F373" s="246" t="s">
        <v>2143</v>
      </c>
      <c r="G373" s="243"/>
      <c r="H373" s="247">
        <v>-6.5650000000000004</v>
      </c>
      <c r="I373" s="248"/>
      <c r="J373" s="243"/>
      <c r="K373" s="243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189</v>
      </c>
      <c r="AU373" s="253" t="s">
        <v>86</v>
      </c>
      <c r="AV373" s="13" t="s">
        <v>86</v>
      </c>
      <c r="AW373" s="13" t="s">
        <v>33</v>
      </c>
      <c r="AX373" s="13" t="s">
        <v>78</v>
      </c>
      <c r="AY373" s="253" t="s">
        <v>181</v>
      </c>
    </row>
    <row r="374" s="13" customFormat="1">
      <c r="A374" s="13"/>
      <c r="B374" s="242"/>
      <c r="C374" s="243"/>
      <c r="D374" s="244" t="s">
        <v>189</v>
      </c>
      <c r="E374" s="245" t="s">
        <v>1</v>
      </c>
      <c r="F374" s="246" t="s">
        <v>2144</v>
      </c>
      <c r="G374" s="243"/>
      <c r="H374" s="247">
        <v>42.084000000000003</v>
      </c>
      <c r="I374" s="248"/>
      <c r="J374" s="243"/>
      <c r="K374" s="243"/>
      <c r="L374" s="249"/>
      <c r="M374" s="250"/>
      <c r="N374" s="251"/>
      <c r="O374" s="251"/>
      <c r="P374" s="251"/>
      <c r="Q374" s="251"/>
      <c r="R374" s="251"/>
      <c r="S374" s="251"/>
      <c r="T374" s="25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3" t="s">
        <v>189</v>
      </c>
      <c r="AU374" s="253" t="s">
        <v>86</v>
      </c>
      <c r="AV374" s="13" t="s">
        <v>86</v>
      </c>
      <c r="AW374" s="13" t="s">
        <v>33</v>
      </c>
      <c r="AX374" s="13" t="s">
        <v>78</v>
      </c>
      <c r="AY374" s="253" t="s">
        <v>181</v>
      </c>
    </row>
    <row r="375" s="13" customFormat="1">
      <c r="A375" s="13"/>
      <c r="B375" s="242"/>
      <c r="C375" s="243"/>
      <c r="D375" s="244" t="s">
        <v>189</v>
      </c>
      <c r="E375" s="245" t="s">
        <v>1</v>
      </c>
      <c r="F375" s="246" t="s">
        <v>2141</v>
      </c>
      <c r="G375" s="243"/>
      <c r="H375" s="247">
        <v>-6.5650000000000004</v>
      </c>
      <c r="I375" s="248"/>
      <c r="J375" s="243"/>
      <c r="K375" s="243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189</v>
      </c>
      <c r="AU375" s="253" t="s">
        <v>86</v>
      </c>
      <c r="AV375" s="13" t="s">
        <v>86</v>
      </c>
      <c r="AW375" s="13" t="s">
        <v>33</v>
      </c>
      <c r="AX375" s="13" t="s">
        <v>78</v>
      </c>
      <c r="AY375" s="253" t="s">
        <v>181</v>
      </c>
    </row>
    <row r="376" s="13" customFormat="1">
      <c r="A376" s="13"/>
      <c r="B376" s="242"/>
      <c r="C376" s="243"/>
      <c r="D376" s="244" t="s">
        <v>189</v>
      </c>
      <c r="E376" s="245" t="s">
        <v>1</v>
      </c>
      <c r="F376" s="246" t="s">
        <v>2145</v>
      </c>
      <c r="G376" s="243"/>
      <c r="H376" s="247">
        <v>11.516</v>
      </c>
      <c r="I376" s="248"/>
      <c r="J376" s="243"/>
      <c r="K376" s="243"/>
      <c r="L376" s="249"/>
      <c r="M376" s="250"/>
      <c r="N376" s="251"/>
      <c r="O376" s="251"/>
      <c r="P376" s="251"/>
      <c r="Q376" s="251"/>
      <c r="R376" s="251"/>
      <c r="S376" s="251"/>
      <c r="T376" s="25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3" t="s">
        <v>189</v>
      </c>
      <c r="AU376" s="253" t="s">
        <v>86</v>
      </c>
      <c r="AV376" s="13" t="s">
        <v>86</v>
      </c>
      <c r="AW376" s="13" t="s">
        <v>33</v>
      </c>
      <c r="AX376" s="13" t="s">
        <v>78</v>
      </c>
      <c r="AY376" s="253" t="s">
        <v>181</v>
      </c>
    </row>
    <row r="377" s="13" customFormat="1">
      <c r="A377" s="13"/>
      <c r="B377" s="242"/>
      <c r="C377" s="243"/>
      <c r="D377" s="244" t="s">
        <v>189</v>
      </c>
      <c r="E377" s="245" t="s">
        <v>1</v>
      </c>
      <c r="F377" s="246" t="s">
        <v>2146</v>
      </c>
      <c r="G377" s="243"/>
      <c r="H377" s="247">
        <v>-3.024</v>
      </c>
      <c r="I377" s="248"/>
      <c r="J377" s="243"/>
      <c r="K377" s="243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189</v>
      </c>
      <c r="AU377" s="253" t="s">
        <v>86</v>
      </c>
      <c r="AV377" s="13" t="s">
        <v>86</v>
      </c>
      <c r="AW377" s="13" t="s">
        <v>33</v>
      </c>
      <c r="AX377" s="13" t="s">
        <v>78</v>
      </c>
      <c r="AY377" s="253" t="s">
        <v>181</v>
      </c>
    </row>
    <row r="378" s="15" customFormat="1">
      <c r="A378" s="15"/>
      <c r="B378" s="264"/>
      <c r="C378" s="265"/>
      <c r="D378" s="244" t="s">
        <v>189</v>
      </c>
      <c r="E378" s="266" t="s">
        <v>1</v>
      </c>
      <c r="F378" s="267" t="s">
        <v>206</v>
      </c>
      <c r="G378" s="265"/>
      <c r="H378" s="268">
        <v>233.32400000000001</v>
      </c>
      <c r="I378" s="269"/>
      <c r="J378" s="265"/>
      <c r="K378" s="265"/>
      <c r="L378" s="270"/>
      <c r="M378" s="271"/>
      <c r="N378" s="272"/>
      <c r="O378" s="272"/>
      <c r="P378" s="272"/>
      <c r="Q378" s="272"/>
      <c r="R378" s="272"/>
      <c r="S378" s="272"/>
      <c r="T378" s="27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4" t="s">
        <v>189</v>
      </c>
      <c r="AU378" s="274" t="s">
        <v>86</v>
      </c>
      <c r="AV378" s="15" t="s">
        <v>187</v>
      </c>
      <c r="AW378" s="15" t="s">
        <v>33</v>
      </c>
      <c r="AX378" s="15" t="s">
        <v>84</v>
      </c>
      <c r="AY378" s="274" t="s">
        <v>181</v>
      </c>
    </row>
    <row r="379" s="2" customFormat="1" ht="16.5" customHeight="1">
      <c r="A379" s="39"/>
      <c r="B379" s="40"/>
      <c r="C379" s="228" t="s">
        <v>573</v>
      </c>
      <c r="D379" s="228" t="s">
        <v>183</v>
      </c>
      <c r="E379" s="229" t="s">
        <v>523</v>
      </c>
      <c r="F379" s="230" t="s">
        <v>524</v>
      </c>
      <c r="G379" s="231" t="s">
        <v>186</v>
      </c>
      <c r="H379" s="232">
        <v>67.311999999999998</v>
      </c>
      <c r="I379" s="233"/>
      <c r="J379" s="234">
        <f>ROUND(I379*H379,2)</f>
        <v>0</v>
      </c>
      <c r="K379" s="235"/>
      <c r="L379" s="45"/>
      <c r="M379" s="236" t="s">
        <v>1</v>
      </c>
      <c r="N379" s="237" t="s">
        <v>43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187</v>
      </c>
      <c r="AT379" s="240" t="s">
        <v>183</v>
      </c>
      <c r="AU379" s="240" t="s">
        <v>86</v>
      </c>
      <c r="AY379" s="18" t="s">
        <v>181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84</v>
      </c>
      <c r="BK379" s="241">
        <f>ROUND(I379*H379,2)</f>
        <v>0</v>
      </c>
      <c r="BL379" s="18" t="s">
        <v>187</v>
      </c>
      <c r="BM379" s="240" t="s">
        <v>2765</v>
      </c>
    </row>
    <row r="380" s="14" customFormat="1">
      <c r="A380" s="14"/>
      <c r="B380" s="254"/>
      <c r="C380" s="255"/>
      <c r="D380" s="244" t="s">
        <v>189</v>
      </c>
      <c r="E380" s="256" t="s">
        <v>1</v>
      </c>
      <c r="F380" s="257" t="s">
        <v>526</v>
      </c>
      <c r="G380" s="255"/>
      <c r="H380" s="256" t="s">
        <v>1</v>
      </c>
      <c r="I380" s="258"/>
      <c r="J380" s="255"/>
      <c r="K380" s="255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189</v>
      </c>
      <c r="AU380" s="263" t="s">
        <v>86</v>
      </c>
      <c r="AV380" s="14" t="s">
        <v>84</v>
      </c>
      <c r="AW380" s="14" t="s">
        <v>33</v>
      </c>
      <c r="AX380" s="14" t="s">
        <v>78</v>
      </c>
      <c r="AY380" s="263" t="s">
        <v>181</v>
      </c>
    </row>
    <row r="381" s="13" customFormat="1">
      <c r="A381" s="13"/>
      <c r="B381" s="242"/>
      <c r="C381" s="243"/>
      <c r="D381" s="244" t="s">
        <v>189</v>
      </c>
      <c r="E381" s="245" t="s">
        <v>1</v>
      </c>
      <c r="F381" s="246" t="s">
        <v>2766</v>
      </c>
      <c r="G381" s="243"/>
      <c r="H381" s="247">
        <v>41.232999999999997</v>
      </c>
      <c r="I381" s="248"/>
      <c r="J381" s="243"/>
      <c r="K381" s="243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189</v>
      </c>
      <c r="AU381" s="253" t="s">
        <v>86</v>
      </c>
      <c r="AV381" s="13" t="s">
        <v>86</v>
      </c>
      <c r="AW381" s="13" t="s">
        <v>33</v>
      </c>
      <c r="AX381" s="13" t="s">
        <v>78</v>
      </c>
      <c r="AY381" s="253" t="s">
        <v>181</v>
      </c>
    </row>
    <row r="382" s="14" customFormat="1">
      <c r="A382" s="14"/>
      <c r="B382" s="254"/>
      <c r="C382" s="255"/>
      <c r="D382" s="244" t="s">
        <v>189</v>
      </c>
      <c r="E382" s="256" t="s">
        <v>1</v>
      </c>
      <c r="F382" s="257" t="s">
        <v>2767</v>
      </c>
      <c r="G382" s="255"/>
      <c r="H382" s="256" t="s">
        <v>1</v>
      </c>
      <c r="I382" s="258"/>
      <c r="J382" s="255"/>
      <c r="K382" s="255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189</v>
      </c>
      <c r="AU382" s="263" t="s">
        <v>86</v>
      </c>
      <c r="AV382" s="14" t="s">
        <v>84</v>
      </c>
      <c r="AW382" s="14" t="s">
        <v>33</v>
      </c>
      <c r="AX382" s="14" t="s">
        <v>78</v>
      </c>
      <c r="AY382" s="263" t="s">
        <v>181</v>
      </c>
    </row>
    <row r="383" s="13" customFormat="1">
      <c r="A383" s="13"/>
      <c r="B383" s="242"/>
      <c r="C383" s="243"/>
      <c r="D383" s="244" t="s">
        <v>189</v>
      </c>
      <c r="E383" s="245" t="s">
        <v>1</v>
      </c>
      <c r="F383" s="246" t="s">
        <v>2119</v>
      </c>
      <c r="G383" s="243"/>
      <c r="H383" s="247">
        <v>21.105</v>
      </c>
      <c r="I383" s="248"/>
      <c r="J383" s="243"/>
      <c r="K383" s="243"/>
      <c r="L383" s="249"/>
      <c r="M383" s="250"/>
      <c r="N383" s="251"/>
      <c r="O383" s="251"/>
      <c r="P383" s="251"/>
      <c r="Q383" s="251"/>
      <c r="R383" s="251"/>
      <c r="S383" s="251"/>
      <c r="T383" s="25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3" t="s">
        <v>189</v>
      </c>
      <c r="AU383" s="253" t="s">
        <v>86</v>
      </c>
      <c r="AV383" s="13" t="s">
        <v>86</v>
      </c>
      <c r="AW383" s="13" t="s">
        <v>33</v>
      </c>
      <c r="AX383" s="13" t="s">
        <v>78</v>
      </c>
      <c r="AY383" s="253" t="s">
        <v>181</v>
      </c>
    </row>
    <row r="384" s="13" customFormat="1">
      <c r="A384" s="13"/>
      <c r="B384" s="242"/>
      <c r="C384" s="243"/>
      <c r="D384" s="244" t="s">
        <v>189</v>
      </c>
      <c r="E384" s="245" t="s">
        <v>1</v>
      </c>
      <c r="F384" s="246" t="s">
        <v>2149</v>
      </c>
      <c r="G384" s="243"/>
      <c r="H384" s="247">
        <v>4.9740000000000002</v>
      </c>
      <c r="I384" s="248"/>
      <c r="J384" s="243"/>
      <c r="K384" s="243"/>
      <c r="L384" s="249"/>
      <c r="M384" s="250"/>
      <c r="N384" s="251"/>
      <c r="O384" s="251"/>
      <c r="P384" s="251"/>
      <c r="Q384" s="251"/>
      <c r="R384" s="251"/>
      <c r="S384" s="251"/>
      <c r="T384" s="25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3" t="s">
        <v>189</v>
      </c>
      <c r="AU384" s="253" t="s">
        <v>86</v>
      </c>
      <c r="AV384" s="13" t="s">
        <v>86</v>
      </c>
      <c r="AW384" s="13" t="s">
        <v>33</v>
      </c>
      <c r="AX384" s="13" t="s">
        <v>78</v>
      </c>
      <c r="AY384" s="253" t="s">
        <v>181</v>
      </c>
    </row>
    <row r="385" s="15" customFormat="1">
      <c r="A385" s="15"/>
      <c r="B385" s="264"/>
      <c r="C385" s="265"/>
      <c r="D385" s="244" t="s">
        <v>189</v>
      </c>
      <c r="E385" s="266" t="s">
        <v>1</v>
      </c>
      <c r="F385" s="267" t="s">
        <v>206</v>
      </c>
      <c r="G385" s="265"/>
      <c r="H385" s="268">
        <v>67.311999999999998</v>
      </c>
      <c r="I385" s="269"/>
      <c r="J385" s="265"/>
      <c r="K385" s="265"/>
      <c r="L385" s="270"/>
      <c r="M385" s="271"/>
      <c r="N385" s="272"/>
      <c r="O385" s="272"/>
      <c r="P385" s="272"/>
      <c r="Q385" s="272"/>
      <c r="R385" s="272"/>
      <c r="S385" s="272"/>
      <c r="T385" s="27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4" t="s">
        <v>189</v>
      </c>
      <c r="AU385" s="274" t="s">
        <v>86</v>
      </c>
      <c r="AV385" s="15" t="s">
        <v>187</v>
      </c>
      <c r="AW385" s="15" t="s">
        <v>33</v>
      </c>
      <c r="AX385" s="15" t="s">
        <v>84</v>
      </c>
      <c r="AY385" s="274" t="s">
        <v>181</v>
      </c>
    </row>
    <row r="386" s="12" customFormat="1" ht="22.8" customHeight="1">
      <c r="A386" s="12"/>
      <c r="B386" s="212"/>
      <c r="C386" s="213"/>
      <c r="D386" s="214" t="s">
        <v>77</v>
      </c>
      <c r="E386" s="226" t="s">
        <v>531</v>
      </c>
      <c r="F386" s="226" t="s">
        <v>532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SUM(P387:P557)</f>
        <v>0</v>
      </c>
      <c r="Q386" s="220"/>
      <c r="R386" s="221">
        <f>SUM(R387:R557)</f>
        <v>12.189097729999999</v>
      </c>
      <c r="S386" s="220"/>
      <c r="T386" s="222">
        <f>SUM(T387:T557)</f>
        <v>0.00041232999999999998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84</v>
      </c>
      <c r="AT386" s="224" t="s">
        <v>77</v>
      </c>
      <c r="AU386" s="224" t="s">
        <v>84</v>
      </c>
      <c r="AY386" s="223" t="s">
        <v>181</v>
      </c>
      <c r="BK386" s="225">
        <f>SUM(BK387:BK557)</f>
        <v>0</v>
      </c>
    </row>
    <row r="387" s="2" customFormat="1" ht="16.5" customHeight="1">
      <c r="A387" s="39"/>
      <c r="B387" s="40"/>
      <c r="C387" s="228" t="s">
        <v>577</v>
      </c>
      <c r="D387" s="228" t="s">
        <v>183</v>
      </c>
      <c r="E387" s="229" t="s">
        <v>534</v>
      </c>
      <c r="F387" s="230" t="s">
        <v>535</v>
      </c>
      <c r="G387" s="231" t="s">
        <v>186</v>
      </c>
      <c r="H387" s="232">
        <v>316.87200000000001</v>
      </c>
      <c r="I387" s="233"/>
      <c r="J387" s="234">
        <f>ROUND(I387*H387,2)</f>
        <v>0</v>
      </c>
      <c r="K387" s="235"/>
      <c r="L387" s="45"/>
      <c r="M387" s="236" t="s">
        <v>1</v>
      </c>
      <c r="N387" s="237" t="s">
        <v>43</v>
      </c>
      <c r="O387" s="92"/>
      <c r="P387" s="238">
        <f>O387*H387</f>
        <v>0</v>
      </c>
      <c r="Q387" s="238">
        <v>0.00025999999999999998</v>
      </c>
      <c r="R387" s="238">
        <f>Q387*H387</f>
        <v>0.082386719999999997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187</v>
      </c>
      <c r="AT387" s="240" t="s">
        <v>183</v>
      </c>
      <c r="AU387" s="240" t="s">
        <v>86</v>
      </c>
      <c r="AY387" s="18" t="s">
        <v>181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84</v>
      </c>
      <c r="BK387" s="241">
        <f>ROUND(I387*H387,2)</f>
        <v>0</v>
      </c>
      <c r="BL387" s="18" t="s">
        <v>187</v>
      </c>
      <c r="BM387" s="240" t="s">
        <v>2768</v>
      </c>
    </row>
    <row r="388" s="14" customFormat="1">
      <c r="A388" s="14"/>
      <c r="B388" s="254"/>
      <c r="C388" s="255"/>
      <c r="D388" s="244" t="s">
        <v>189</v>
      </c>
      <c r="E388" s="256" t="s">
        <v>1</v>
      </c>
      <c r="F388" s="257" t="s">
        <v>537</v>
      </c>
      <c r="G388" s="255"/>
      <c r="H388" s="256" t="s">
        <v>1</v>
      </c>
      <c r="I388" s="258"/>
      <c r="J388" s="255"/>
      <c r="K388" s="255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189</v>
      </c>
      <c r="AU388" s="263" t="s">
        <v>86</v>
      </c>
      <c r="AV388" s="14" t="s">
        <v>84</v>
      </c>
      <c r="AW388" s="14" t="s">
        <v>33</v>
      </c>
      <c r="AX388" s="14" t="s">
        <v>78</v>
      </c>
      <c r="AY388" s="263" t="s">
        <v>181</v>
      </c>
    </row>
    <row r="389" s="13" customFormat="1">
      <c r="A389" s="13"/>
      <c r="B389" s="242"/>
      <c r="C389" s="243"/>
      <c r="D389" s="244" t="s">
        <v>189</v>
      </c>
      <c r="E389" s="245" t="s">
        <v>1</v>
      </c>
      <c r="F389" s="246" t="s">
        <v>2151</v>
      </c>
      <c r="G389" s="243"/>
      <c r="H389" s="247">
        <v>44.369999999999997</v>
      </c>
      <c r="I389" s="248"/>
      <c r="J389" s="243"/>
      <c r="K389" s="243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189</v>
      </c>
      <c r="AU389" s="253" t="s">
        <v>86</v>
      </c>
      <c r="AV389" s="13" t="s">
        <v>86</v>
      </c>
      <c r="AW389" s="13" t="s">
        <v>33</v>
      </c>
      <c r="AX389" s="13" t="s">
        <v>78</v>
      </c>
      <c r="AY389" s="253" t="s">
        <v>181</v>
      </c>
    </row>
    <row r="390" s="14" customFormat="1">
      <c r="A390" s="14"/>
      <c r="B390" s="254"/>
      <c r="C390" s="255"/>
      <c r="D390" s="244" t="s">
        <v>189</v>
      </c>
      <c r="E390" s="256" t="s">
        <v>1</v>
      </c>
      <c r="F390" s="257" t="s">
        <v>539</v>
      </c>
      <c r="G390" s="255"/>
      <c r="H390" s="256" t="s">
        <v>1</v>
      </c>
      <c r="I390" s="258"/>
      <c r="J390" s="255"/>
      <c r="K390" s="255"/>
      <c r="L390" s="259"/>
      <c r="M390" s="260"/>
      <c r="N390" s="261"/>
      <c r="O390" s="261"/>
      <c r="P390" s="261"/>
      <c r="Q390" s="261"/>
      <c r="R390" s="261"/>
      <c r="S390" s="261"/>
      <c r="T390" s="26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3" t="s">
        <v>189</v>
      </c>
      <c r="AU390" s="263" t="s">
        <v>86</v>
      </c>
      <c r="AV390" s="14" t="s">
        <v>84</v>
      </c>
      <c r="AW390" s="14" t="s">
        <v>33</v>
      </c>
      <c r="AX390" s="14" t="s">
        <v>78</v>
      </c>
      <c r="AY390" s="263" t="s">
        <v>181</v>
      </c>
    </row>
    <row r="391" s="13" customFormat="1">
      <c r="A391" s="13"/>
      <c r="B391" s="242"/>
      <c r="C391" s="243"/>
      <c r="D391" s="244" t="s">
        <v>189</v>
      </c>
      <c r="E391" s="245" t="s">
        <v>1</v>
      </c>
      <c r="F391" s="246" t="s">
        <v>2152</v>
      </c>
      <c r="G391" s="243"/>
      <c r="H391" s="247">
        <v>25.577999999999999</v>
      </c>
      <c r="I391" s="248"/>
      <c r="J391" s="243"/>
      <c r="K391" s="243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189</v>
      </c>
      <c r="AU391" s="253" t="s">
        <v>86</v>
      </c>
      <c r="AV391" s="13" t="s">
        <v>86</v>
      </c>
      <c r="AW391" s="13" t="s">
        <v>33</v>
      </c>
      <c r="AX391" s="13" t="s">
        <v>78</v>
      </c>
      <c r="AY391" s="253" t="s">
        <v>181</v>
      </c>
    </row>
    <row r="392" s="13" customFormat="1">
      <c r="A392" s="13"/>
      <c r="B392" s="242"/>
      <c r="C392" s="243"/>
      <c r="D392" s="244" t="s">
        <v>189</v>
      </c>
      <c r="E392" s="245" t="s">
        <v>1</v>
      </c>
      <c r="F392" s="246" t="s">
        <v>2153</v>
      </c>
      <c r="G392" s="243"/>
      <c r="H392" s="247">
        <v>4.859</v>
      </c>
      <c r="I392" s="248"/>
      <c r="J392" s="243"/>
      <c r="K392" s="243"/>
      <c r="L392" s="249"/>
      <c r="M392" s="250"/>
      <c r="N392" s="251"/>
      <c r="O392" s="251"/>
      <c r="P392" s="251"/>
      <c r="Q392" s="251"/>
      <c r="R392" s="251"/>
      <c r="S392" s="251"/>
      <c r="T392" s="25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3" t="s">
        <v>189</v>
      </c>
      <c r="AU392" s="253" t="s">
        <v>86</v>
      </c>
      <c r="AV392" s="13" t="s">
        <v>86</v>
      </c>
      <c r="AW392" s="13" t="s">
        <v>33</v>
      </c>
      <c r="AX392" s="13" t="s">
        <v>78</v>
      </c>
      <c r="AY392" s="253" t="s">
        <v>181</v>
      </c>
    </row>
    <row r="393" s="14" customFormat="1">
      <c r="A393" s="14"/>
      <c r="B393" s="254"/>
      <c r="C393" s="255"/>
      <c r="D393" s="244" t="s">
        <v>189</v>
      </c>
      <c r="E393" s="256" t="s">
        <v>1</v>
      </c>
      <c r="F393" s="257" t="s">
        <v>541</v>
      </c>
      <c r="G393" s="255"/>
      <c r="H393" s="256" t="s">
        <v>1</v>
      </c>
      <c r="I393" s="258"/>
      <c r="J393" s="255"/>
      <c r="K393" s="255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189</v>
      </c>
      <c r="AU393" s="263" t="s">
        <v>86</v>
      </c>
      <c r="AV393" s="14" t="s">
        <v>84</v>
      </c>
      <c r="AW393" s="14" t="s">
        <v>33</v>
      </c>
      <c r="AX393" s="14" t="s">
        <v>78</v>
      </c>
      <c r="AY393" s="263" t="s">
        <v>181</v>
      </c>
    </row>
    <row r="394" s="13" customFormat="1">
      <c r="A394" s="13"/>
      <c r="B394" s="242"/>
      <c r="C394" s="243"/>
      <c r="D394" s="244" t="s">
        <v>189</v>
      </c>
      <c r="E394" s="245" t="s">
        <v>1</v>
      </c>
      <c r="F394" s="246" t="s">
        <v>2230</v>
      </c>
      <c r="G394" s="243"/>
      <c r="H394" s="247">
        <v>5.6349999999999998</v>
      </c>
      <c r="I394" s="248"/>
      <c r="J394" s="243"/>
      <c r="K394" s="243"/>
      <c r="L394" s="249"/>
      <c r="M394" s="250"/>
      <c r="N394" s="251"/>
      <c r="O394" s="251"/>
      <c r="P394" s="251"/>
      <c r="Q394" s="251"/>
      <c r="R394" s="251"/>
      <c r="S394" s="251"/>
      <c r="T394" s="25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3" t="s">
        <v>189</v>
      </c>
      <c r="AU394" s="253" t="s">
        <v>86</v>
      </c>
      <c r="AV394" s="13" t="s">
        <v>86</v>
      </c>
      <c r="AW394" s="13" t="s">
        <v>33</v>
      </c>
      <c r="AX394" s="13" t="s">
        <v>78</v>
      </c>
      <c r="AY394" s="253" t="s">
        <v>181</v>
      </c>
    </row>
    <row r="395" s="13" customFormat="1">
      <c r="A395" s="13"/>
      <c r="B395" s="242"/>
      <c r="C395" s="243"/>
      <c r="D395" s="244" t="s">
        <v>189</v>
      </c>
      <c r="E395" s="245" t="s">
        <v>1</v>
      </c>
      <c r="F395" s="246" t="s">
        <v>2769</v>
      </c>
      <c r="G395" s="243"/>
      <c r="H395" s="247">
        <v>9.2460000000000004</v>
      </c>
      <c r="I395" s="248"/>
      <c r="J395" s="243"/>
      <c r="K395" s="243"/>
      <c r="L395" s="249"/>
      <c r="M395" s="250"/>
      <c r="N395" s="251"/>
      <c r="O395" s="251"/>
      <c r="P395" s="251"/>
      <c r="Q395" s="251"/>
      <c r="R395" s="251"/>
      <c r="S395" s="251"/>
      <c r="T395" s="25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3" t="s">
        <v>189</v>
      </c>
      <c r="AU395" s="253" t="s">
        <v>86</v>
      </c>
      <c r="AV395" s="13" t="s">
        <v>86</v>
      </c>
      <c r="AW395" s="13" t="s">
        <v>33</v>
      </c>
      <c r="AX395" s="13" t="s">
        <v>78</v>
      </c>
      <c r="AY395" s="253" t="s">
        <v>181</v>
      </c>
    </row>
    <row r="396" s="13" customFormat="1">
      <c r="A396" s="13"/>
      <c r="B396" s="242"/>
      <c r="C396" s="243"/>
      <c r="D396" s="244" t="s">
        <v>189</v>
      </c>
      <c r="E396" s="245" t="s">
        <v>1</v>
      </c>
      <c r="F396" s="246" t="s">
        <v>2770</v>
      </c>
      <c r="G396" s="243"/>
      <c r="H396" s="247">
        <v>58.634999999999998</v>
      </c>
      <c r="I396" s="248"/>
      <c r="J396" s="243"/>
      <c r="K396" s="243"/>
      <c r="L396" s="249"/>
      <c r="M396" s="250"/>
      <c r="N396" s="251"/>
      <c r="O396" s="251"/>
      <c r="P396" s="251"/>
      <c r="Q396" s="251"/>
      <c r="R396" s="251"/>
      <c r="S396" s="251"/>
      <c r="T396" s="25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3" t="s">
        <v>189</v>
      </c>
      <c r="AU396" s="253" t="s">
        <v>86</v>
      </c>
      <c r="AV396" s="13" t="s">
        <v>86</v>
      </c>
      <c r="AW396" s="13" t="s">
        <v>33</v>
      </c>
      <c r="AX396" s="13" t="s">
        <v>78</v>
      </c>
      <c r="AY396" s="253" t="s">
        <v>181</v>
      </c>
    </row>
    <row r="397" s="13" customFormat="1">
      <c r="A397" s="13"/>
      <c r="B397" s="242"/>
      <c r="C397" s="243"/>
      <c r="D397" s="244" t="s">
        <v>189</v>
      </c>
      <c r="E397" s="245" t="s">
        <v>1</v>
      </c>
      <c r="F397" s="246" t="s">
        <v>2157</v>
      </c>
      <c r="G397" s="243"/>
      <c r="H397" s="247">
        <v>6.3890000000000002</v>
      </c>
      <c r="I397" s="248"/>
      <c r="J397" s="243"/>
      <c r="K397" s="243"/>
      <c r="L397" s="249"/>
      <c r="M397" s="250"/>
      <c r="N397" s="251"/>
      <c r="O397" s="251"/>
      <c r="P397" s="251"/>
      <c r="Q397" s="251"/>
      <c r="R397" s="251"/>
      <c r="S397" s="251"/>
      <c r="T397" s="25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3" t="s">
        <v>189</v>
      </c>
      <c r="AU397" s="253" t="s">
        <v>86</v>
      </c>
      <c r="AV397" s="13" t="s">
        <v>86</v>
      </c>
      <c r="AW397" s="13" t="s">
        <v>33</v>
      </c>
      <c r="AX397" s="13" t="s">
        <v>78</v>
      </c>
      <c r="AY397" s="253" t="s">
        <v>181</v>
      </c>
    </row>
    <row r="398" s="14" customFormat="1">
      <c r="A398" s="14"/>
      <c r="B398" s="254"/>
      <c r="C398" s="255"/>
      <c r="D398" s="244" t="s">
        <v>189</v>
      </c>
      <c r="E398" s="256" t="s">
        <v>1</v>
      </c>
      <c r="F398" s="257" t="s">
        <v>2158</v>
      </c>
      <c r="G398" s="255"/>
      <c r="H398" s="256" t="s">
        <v>1</v>
      </c>
      <c r="I398" s="258"/>
      <c r="J398" s="255"/>
      <c r="K398" s="255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189</v>
      </c>
      <c r="AU398" s="263" t="s">
        <v>86</v>
      </c>
      <c r="AV398" s="14" t="s">
        <v>84</v>
      </c>
      <c r="AW398" s="14" t="s">
        <v>33</v>
      </c>
      <c r="AX398" s="14" t="s">
        <v>78</v>
      </c>
      <c r="AY398" s="263" t="s">
        <v>181</v>
      </c>
    </row>
    <row r="399" s="13" customFormat="1">
      <c r="A399" s="13"/>
      <c r="B399" s="242"/>
      <c r="C399" s="243"/>
      <c r="D399" s="244" t="s">
        <v>189</v>
      </c>
      <c r="E399" s="245" t="s">
        <v>1</v>
      </c>
      <c r="F399" s="246" t="s">
        <v>2160</v>
      </c>
      <c r="G399" s="243"/>
      <c r="H399" s="247">
        <v>8.5449999999999999</v>
      </c>
      <c r="I399" s="248"/>
      <c r="J399" s="243"/>
      <c r="K399" s="243"/>
      <c r="L399" s="249"/>
      <c r="M399" s="250"/>
      <c r="N399" s="251"/>
      <c r="O399" s="251"/>
      <c r="P399" s="251"/>
      <c r="Q399" s="251"/>
      <c r="R399" s="251"/>
      <c r="S399" s="251"/>
      <c r="T399" s="25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3" t="s">
        <v>189</v>
      </c>
      <c r="AU399" s="253" t="s">
        <v>86</v>
      </c>
      <c r="AV399" s="13" t="s">
        <v>86</v>
      </c>
      <c r="AW399" s="13" t="s">
        <v>33</v>
      </c>
      <c r="AX399" s="13" t="s">
        <v>78</v>
      </c>
      <c r="AY399" s="253" t="s">
        <v>181</v>
      </c>
    </row>
    <row r="400" s="14" customFormat="1">
      <c r="A400" s="14"/>
      <c r="B400" s="254"/>
      <c r="C400" s="255"/>
      <c r="D400" s="244" t="s">
        <v>189</v>
      </c>
      <c r="E400" s="256" t="s">
        <v>1</v>
      </c>
      <c r="F400" s="257" t="s">
        <v>549</v>
      </c>
      <c r="G400" s="255"/>
      <c r="H400" s="256" t="s">
        <v>1</v>
      </c>
      <c r="I400" s="258"/>
      <c r="J400" s="255"/>
      <c r="K400" s="255"/>
      <c r="L400" s="259"/>
      <c r="M400" s="260"/>
      <c r="N400" s="261"/>
      <c r="O400" s="261"/>
      <c r="P400" s="261"/>
      <c r="Q400" s="261"/>
      <c r="R400" s="261"/>
      <c r="S400" s="261"/>
      <c r="T400" s="26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3" t="s">
        <v>189</v>
      </c>
      <c r="AU400" s="263" t="s">
        <v>86</v>
      </c>
      <c r="AV400" s="14" t="s">
        <v>84</v>
      </c>
      <c r="AW400" s="14" t="s">
        <v>33</v>
      </c>
      <c r="AX400" s="14" t="s">
        <v>78</v>
      </c>
      <c r="AY400" s="263" t="s">
        <v>181</v>
      </c>
    </row>
    <row r="401" s="13" customFormat="1">
      <c r="A401" s="13"/>
      <c r="B401" s="242"/>
      <c r="C401" s="243"/>
      <c r="D401" s="244" t="s">
        <v>189</v>
      </c>
      <c r="E401" s="245" t="s">
        <v>1</v>
      </c>
      <c r="F401" s="246" t="s">
        <v>2161</v>
      </c>
      <c r="G401" s="243"/>
      <c r="H401" s="247">
        <v>0.34999999999999998</v>
      </c>
      <c r="I401" s="248"/>
      <c r="J401" s="243"/>
      <c r="K401" s="243"/>
      <c r="L401" s="249"/>
      <c r="M401" s="250"/>
      <c r="N401" s="251"/>
      <c r="O401" s="251"/>
      <c r="P401" s="251"/>
      <c r="Q401" s="251"/>
      <c r="R401" s="251"/>
      <c r="S401" s="251"/>
      <c r="T401" s="25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3" t="s">
        <v>189</v>
      </c>
      <c r="AU401" s="253" t="s">
        <v>86</v>
      </c>
      <c r="AV401" s="13" t="s">
        <v>86</v>
      </c>
      <c r="AW401" s="13" t="s">
        <v>33</v>
      </c>
      <c r="AX401" s="13" t="s">
        <v>78</v>
      </c>
      <c r="AY401" s="253" t="s">
        <v>181</v>
      </c>
    </row>
    <row r="402" s="14" customFormat="1">
      <c r="A402" s="14"/>
      <c r="B402" s="254"/>
      <c r="C402" s="255"/>
      <c r="D402" s="244" t="s">
        <v>189</v>
      </c>
      <c r="E402" s="256" t="s">
        <v>1</v>
      </c>
      <c r="F402" s="257" t="s">
        <v>2162</v>
      </c>
      <c r="G402" s="255"/>
      <c r="H402" s="256" t="s">
        <v>1</v>
      </c>
      <c r="I402" s="258"/>
      <c r="J402" s="255"/>
      <c r="K402" s="255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189</v>
      </c>
      <c r="AU402" s="263" t="s">
        <v>86</v>
      </c>
      <c r="AV402" s="14" t="s">
        <v>84</v>
      </c>
      <c r="AW402" s="14" t="s">
        <v>33</v>
      </c>
      <c r="AX402" s="14" t="s">
        <v>78</v>
      </c>
      <c r="AY402" s="263" t="s">
        <v>181</v>
      </c>
    </row>
    <row r="403" s="13" customFormat="1">
      <c r="A403" s="13"/>
      <c r="B403" s="242"/>
      <c r="C403" s="243"/>
      <c r="D403" s="244" t="s">
        <v>189</v>
      </c>
      <c r="E403" s="245" t="s">
        <v>1</v>
      </c>
      <c r="F403" s="246" t="s">
        <v>2771</v>
      </c>
      <c r="G403" s="243"/>
      <c r="H403" s="247">
        <v>5.6669999999999998</v>
      </c>
      <c r="I403" s="248"/>
      <c r="J403" s="243"/>
      <c r="K403" s="243"/>
      <c r="L403" s="249"/>
      <c r="M403" s="250"/>
      <c r="N403" s="251"/>
      <c r="O403" s="251"/>
      <c r="P403" s="251"/>
      <c r="Q403" s="251"/>
      <c r="R403" s="251"/>
      <c r="S403" s="251"/>
      <c r="T403" s="25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3" t="s">
        <v>189</v>
      </c>
      <c r="AU403" s="253" t="s">
        <v>86</v>
      </c>
      <c r="AV403" s="13" t="s">
        <v>86</v>
      </c>
      <c r="AW403" s="13" t="s">
        <v>33</v>
      </c>
      <c r="AX403" s="13" t="s">
        <v>78</v>
      </c>
      <c r="AY403" s="253" t="s">
        <v>181</v>
      </c>
    </row>
    <row r="404" s="14" customFormat="1">
      <c r="A404" s="14"/>
      <c r="B404" s="254"/>
      <c r="C404" s="255"/>
      <c r="D404" s="244" t="s">
        <v>189</v>
      </c>
      <c r="E404" s="256" t="s">
        <v>1</v>
      </c>
      <c r="F404" s="257" t="s">
        <v>2158</v>
      </c>
      <c r="G404" s="255"/>
      <c r="H404" s="256" t="s">
        <v>1</v>
      </c>
      <c r="I404" s="258"/>
      <c r="J404" s="255"/>
      <c r="K404" s="255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189</v>
      </c>
      <c r="AU404" s="263" t="s">
        <v>86</v>
      </c>
      <c r="AV404" s="14" t="s">
        <v>84</v>
      </c>
      <c r="AW404" s="14" t="s">
        <v>33</v>
      </c>
      <c r="AX404" s="14" t="s">
        <v>78</v>
      </c>
      <c r="AY404" s="263" t="s">
        <v>181</v>
      </c>
    </row>
    <row r="405" s="13" customFormat="1">
      <c r="A405" s="13"/>
      <c r="B405" s="242"/>
      <c r="C405" s="243"/>
      <c r="D405" s="244" t="s">
        <v>189</v>
      </c>
      <c r="E405" s="245" t="s">
        <v>1</v>
      </c>
      <c r="F405" s="246" t="s">
        <v>2164</v>
      </c>
      <c r="G405" s="243"/>
      <c r="H405" s="247">
        <v>1.4350000000000001</v>
      </c>
      <c r="I405" s="248"/>
      <c r="J405" s="243"/>
      <c r="K405" s="243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189</v>
      </c>
      <c r="AU405" s="253" t="s">
        <v>86</v>
      </c>
      <c r="AV405" s="13" t="s">
        <v>86</v>
      </c>
      <c r="AW405" s="13" t="s">
        <v>33</v>
      </c>
      <c r="AX405" s="13" t="s">
        <v>78</v>
      </c>
      <c r="AY405" s="253" t="s">
        <v>181</v>
      </c>
    </row>
    <row r="406" s="14" customFormat="1">
      <c r="A406" s="14"/>
      <c r="B406" s="254"/>
      <c r="C406" s="255"/>
      <c r="D406" s="244" t="s">
        <v>189</v>
      </c>
      <c r="E406" s="256" t="s">
        <v>1</v>
      </c>
      <c r="F406" s="257" t="s">
        <v>2165</v>
      </c>
      <c r="G406" s="255"/>
      <c r="H406" s="256" t="s">
        <v>1</v>
      </c>
      <c r="I406" s="258"/>
      <c r="J406" s="255"/>
      <c r="K406" s="255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189</v>
      </c>
      <c r="AU406" s="263" t="s">
        <v>86</v>
      </c>
      <c r="AV406" s="14" t="s">
        <v>84</v>
      </c>
      <c r="AW406" s="14" t="s">
        <v>33</v>
      </c>
      <c r="AX406" s="14" t="s">
        <v>78</v>
      </c>
      <c r="AY406" s="263" t="s">
        <v>181</v>
      </c>
    </row>
    <row r="407" s="13" customFormat="1">
      <c r="A407" s="13"/>
      <c r="B407" s="242"/>
      <c r="C407" s="243"/>
      <c r="D407" s="244" t="s">
        <v>189</v>
      </c>
      <c r="E407" s="245" t="s">
        <v>1</v>
      </c>
      <c r="F407" s="246" t="s">
        <v>2166</v>
      </c>
      <c r="G407" s="243"/>
      <c r="H407" s="247">
        <v>45.457000000000001</v>
      </c>
      <c r="I407" s="248"/>
      <c r="J407" s="243"/>
      <c r="K407" s="243"/>
      <c r="L407" s="249"/>
      <c r="M407" s="250"/>
      <c r="N407" s="251"/>
      <c r="O407" s="251"/>
      <c r="P407" s="251"/>
      <c r="Q407" s="251"/>
      <c r="R407" s="251"/>
      <c r="S407" s="251"/>
      <c r="T407" s="25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3" t="s">
        <v>189</v>
      </c>
      <c r="AU407" s="253" t="s">
        <v>86</v>
      </c>
      <c r="AV407" s="13" t="s">
        <v>86</v>
      </c>
      <c r="AW407" s="13" t="s">
        <v>33</v>
      </c>
      <c r="AX407" s="13" t="s">
        <v>78</v>
      </c>
      <c r="AY407" s="253" t="s">
        <v>181</v>
      </c>
    </row>
    <row r="408" s="14" customFormat="1">
      <c r="A408" s="14"/>
      <c r="B408" s="254"/>
      <c r="C408" s="255"/>
      <c r="D408" s="244" t="s">
        <v>189</v>
      </c>
      <c r="E408" s="256" t="s">
        <v>1</v>
      </c>
      <c r="F408" s="257" t="s">
        <v>547</v>
      </c>
      <c r="G408" s="255"/>
      <c r="H408" s="256" t="s">
        <v>1</v>
      </c>
      <c r="I408" s="258"/>
      <c r="J408" s="255"/>
      <c r="K408" s="255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189</v>
      </c>
      <c r="AU408" s="263" t="s">
        <v>86</v>
      </c>
      <c r="AV408" s="14" t="s">
        <v>84</v>
      </c>
      <c r="AW408" s="14" t="s">
        <v>33</v>
      </c>
      <c r="AX408" s="14" t="s">
        <v>78</v>
      </c>
      <c r="AY408" s="263" t="s">
        <v>181</v>
      </c>
    </row>
    <row r="409" s="13" customFormat="1">
      <c r="A409" s="13"/>
      <c r="B409" s="242"/>
      <c r="C409" s="243"/>
      <c r="D409" s="244" t="s">
        <v>189</v>
      </c>
      <c r="E409" s="245" t="s">
        <v>1</v>
      </c>
      <c r="F409" s="246" t="s">
        <v>2167</v>
      </c>
      <c r="G409" s="243"/>
      <c r="H409" s="247">
        <v>1.7150000000000001</v>
      </c>
      <c r="I409" s="248"/>
      <c r="J409" s="243"/>
      <c r="K409" s="243"/>
      <c r="L409" s="249"/>
      <c r="M409" s="250"/>
      <c r="N409" s="251"/>
      <c r="O409" s="251"/>
      <c r="P409" s="251"/>
      <c r="Q409" s="251"/>
      <c r="R409" s="251"/>
      <c r="S409" s="251"/>
      <c r="T409" s="25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3" t="s">
        <v>189</v>
      </c>
      <c r="AU409" s="253" t="s">
        <v>86</v>
      </c>
      <c r="AV409" s="13" t="s">
        <v>86</v>
      </c>
      <c r="AW409" s="13" t="s">
        <v>33</v>
      </c>
      <c r="AX409" s="13" t="s">
        <v>78</v>
      </c>
      <c r="AY409" s="253" t="s">
        <v>181</v>
      </c>
    </row>
    <row r="410" s="14" customFormat="1">
      <c r="A410" s="14"/>
      <c r="B410" s="254"/>
      <c r="C410" s="255"/>
      <c r="D410" s="244" t="s">
        <v>189</v>
      </c>
      <c r="E410" s="256" t="s">
        <v>1</v>
      </c>
      <c r="F410" s="257" t="s">
        <v>2162</v>
      </c>
      <c r="G410" s="255"/>
      <c r="H410" s="256" t="s">
        <v>1</v>
      </c>
      <c r="I410" s="258"/>
      <c r="J410" s="255"/>
      <c r="K410" s="255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189</v>
      </c>
      <c r="AU410" s="263" t="s">
        <v>86</v>
      </c>
      <c r="AV410" s="14" t="s">
        <v>84</v>
      </c>
      <c r="AW410" s="14" t="s">
        <v>33</v>
      </c>
      <c r="AX410" s="14" t="s">
        <v>78</v>
      </c>
      <c r="AY410" s="263" t="s">
        <v>181</v>
      </c>
    </row>
    <row r="411" s="13" customFormat="1">
      <c r="A411" s="13"/>
      <c r="B411" s="242"/>
      <c r="C411" s="243"/>
      <c r="D411" s="244" t="s">
        <v>189</v>
      </c>
      <c r="E411" s="245" t="s">
        <v>1</v>
      </c>
      <c r="F411" s="246" t="s">
        <v>2771</v>
      </c>
      <c r="G411" s="243"/>
      <c r="H411" s="247">
        <v>5.6669999999999998</v>
      </c>
      <c r="I411" s="248"/>
      <c r="J411" s="243"/>
      <c r="K411" s="243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189</v>
      </c>
      <c r="AU411" s="253" t="s">
        <v>86</v>
      </c>
      <c r="AV411" s="13" t="s">
        <v>86</v>
      </c>
      <c r="AW411" s="13" t="s">
        <v>33</v>
      </c>
      <c r="AX411" s="13" t="s">
        <v>78</v>
      </c>
      <c r="AY411" s="253" t="s">
        <v>181</v>
      </c>
    </row>
    <row r="412" s="14" customFormat="1">
      <c r="A412" s="14"/>
      <c r="B412" s="254"/>
      <c r="C412" s="255"/>
      <c r="D412" s="244" t="s">
        <v>189</v>
      </c>
      <c r="E412" s="256" t="s">
        <v>1</v>
      </c>
      <c r="F412" s="257" t="s">
        <v>547</v>
      </c>
      <c r="G412" s="255"/>
      <c r="H412" s="256" t="s">
        <v>1</v>
      </c>
      <c r="I412" s="258"/>
      <c r="J412" s="255"/>
      <c r="K412" s="255"/>
      <c r="L412" s="259"/>
      <c r="M412" s="260"/>
      <c r="N412" s="261"/>
      <c r="O412" s="261"/>
      <c r="P412" s="261"/>
      <c r="Q412" s="261"/>
      <c r="R412" s="261"/>
      <c r="S412" s="261"/>
      <c r="T412" s="26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3" t="s">
        <v>189</v>
      </c>
      <c r="AU412" s="263" t="s">
        <v>86</v>
      </c>
      <c r="AV412" s="14" t="s">
        <v>84</v>
      </c>
      <c r="AW412" s="14" t="s">
        <v>33</v>
      </c>
      <c r="AX412" s="14" t="s">
        <v>78</v>
      </c>
      <c r="AY412" s="263" t="s">
        <v>181</v>
      </c>
    </row>
    <row r="413" s="13" customFormat="1">
      <c r="A413" s="13"/>
      <c r="B413" s="242"/>
      <c r="C413" s="243"/>
      <c r="D413" s="244" t="s">
        <v>189</v>
      </c>
      <c r="E413" s="245" t="s">
        <v>1</v>
      </c>
      <c r="F413" s="246" t="s">
        <v>2167</v>
      </c>
      <c r="G413" s="243"/>
      <c r="H413" s="247">
        <v>1.7150000000000001</v>
      </c>
      <c r="I413" s="248"/>
      <c r="J413" s="243"/>
      <c r="K413" s="243"/>
      <c r="L413" s="249"/>
      <c r="M413" s="250"/>
      <c r="N413" s="251"/>
      <c r="O413" s="251"/>
      <c r="P413" s="251"/>
      <c r="Q413" s="251"/>
      <c r="R413" s="251"/>
      <c r="S413" s="251"/>
      <c r="T413" s="25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3" t="s">
        <v>189</v>
      </c>
      <c r="AU413" s="253" t="s">
        <v>86</v>
      </c>
      <c r="AV413" s="13" t="s">
        <v>86</v>
      </c>
      <c r="AW413" s="13" t="s">
        <v>33</v>
      </c>
      <c r="AX413" s="13" t="s">
        <v>78</v>
      </c>
      <c r="AY413" s="253" t="s">
        <v>181</v>
      </c>
    </row>
    <row r="414" s="14" customFormat="1">
      <c r="A414" s="14"/>
      <c r="B414" s="254"/>
      <c r="C414" s="255"/>
      <c r="D414" s="244" t="s">
        <v>189</v>
      </c>
      <c r="E414" s="256" t="s">
        <v>1</v>
      </c>
      <c r="F414" s="257" t="s">
        <v>543</v>
      </c>
      <c r="G414" s="255"/>
      <c r="H414" s="256" t="s">
        <v>1</v>
      </c>
      <c r="I414" s="258"/>
      <c r="J414" s="255"/>
      <c r="K414" s="255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189</v>
      </c>
      <c r="AU414" s="263" t="s">
        <v>86</v>
      </c>
      <c r="AV414" s="14" t="s">
        <v>84</v>
      </c>
      <c r="AW414" s="14" t="s">
        <v>33</v>
      </c>
      <c r="AX414" s="14" t="s">
        <v>78</v>
      </c>
      <c r="AY414" s="263" t="s">
        <v>181</v>
      </c>
    </row>
    <row r="415" s="13" customFormat="1">
      <c r="A415" s="13"/>
      <c r="B415" s="242"/>
      <c r="C415" s="243"/>
      <c r="D415" s="244" t="s">
        <v>189</v>
      </c>
      <c r="E415" s="245" t="s">
        <v>1</v>
      </c>
      <c r="F415" s="246" t="s">
        <v>2168</v>
      </c>
      <c r="G415" s="243"/>
      <c r="H415" s="247">
        <v>23.486999999999998</v>
      </c>
      <c r="I415" s="248"/>
      <c r="J415" s="243"/>
      <c r="K415" s="243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189</v>
      </c>
      <c r="AU415" s="253" t="s">
        <v>86</v>
      </c>
      <c r="AV415" s="13" t="s">
        <v>86</v>
      </c>
      <c r="AW415" s="13" t="s">
        <v>33</v>
      </c>
      <c r="AX415" s="13" t="s">
        <v>78</v>
      </c>
      <c r="AY415" s="253" t="s">
        <v>181</v>
      </c>
    </row>
    <row r="416" s="13" customFormat="1">
      <c r="A416" s="13"/>
      <c r="B416" s="242"/>
      <c r="C416" s="243"/>
      <c r="D416" s="244" t="s">
        <v>189</v>
      </c>
      <c r="E416" s="245" t="s">
        <v>1</v>
      </c>
      <c r="F416" s="246" t="s">
        <v>2772</v>
      </c>
      <c r="G416" s="243"/>
      <c r="H416" s="247">
        <v>16.542000000000002</v>
      </c>
      <c r="I416" s="248"/>
      <c r="J416" s="243"/>
      <c r="K416" s="243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189</v>
      </c>
      <c r="AU416" s="253" t="s">
        <v>86</v>
      </c>
      <c r="AV416" s="13" t="s">
        <v>86</v>
      </c>
      <c r="AW416" s="13" t="s">
        <v>33</v>
      </c>
      <c r="AX416" s="13" t="s">
        <v>78</v>
      </c>
      <c r="AY416" s="253" t="s">
        <v>181</v>
      </c>
    </row>
    <row r="417" s="13" customFormat="1">
      <c r="A417" s="13"/>
      <c r="B417" s="242"/>
      <c r="C417" s="243"/>
      <c r="D417" s="244" t="s">
        <v>189</v>
      </c>
      <c r="E417" s="245" t="s">
        <v>1</v>
      </c>
      <c r="F417" s="246" t="s">
        <v>2170</v>
      </c>
      <c r="G417" s="243"/>
      <c r="H417" s="247">
        <v>14.233000000000001</v>
      </c>
      <c r="I417" s="248"/>
      <c r="J417" s="243"/>
      <c r="K417" s="243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189</v>
      </c>
      <c r="AU417" s="253" t="s">
        <v>86</v>
      </c>
      <c r="AV417" s="13" t="s">
        <v>86</v>
      </c>
      <c r="AW417" s="13" t="s">
        <v>33</v>
      </c>
      <c r="AX417" s="13" t="s">
        <v>78</v>
      </c>
      <c r="AY417" s="253" t="s">
        <v>181</v>
      </c>
    </row>
    <row r="418" s="13" customFormat="1">
      <c r="A418" s="13"/>
      <c r="B418" s="242"/>
      <c r="C418" s="243"/>
      <c r="D418" s="244" t="s">
        <v>189</v>
      </c>
      <c r="E418" s="245" t="s">
        <v>1</v>
      </c>
      <c r="F418" s="246" t="s">
        <v>2773</v>
      </c>
      <c r="G418" s="243"/>
      <c r="H418" s="247">
        <v>37.347000000000001</v>
      </c>
      <c r="I418" s="248"/>
      <c r="J418" s="243"/>
      <c r="K418" s="243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189</v>
      </c>
      <c r="AU418" s="253" t="s">
        <v>86</v>
      </c>
      <c r="AV418" s="13" t="s">
        <v>86</v>
      </c>
      <c r="AW418" s="13" t="s">
        <v>33</v>
      </c>
      <c r="AX418" s="13" t="s">
        <v>78</v>
      </c>
      <c r="AY418" s="253" t="s">
        <v>181</v>
      </c>
    </row>
    <row r="419" s="15" customFormat="1">
      <c r="A419" s="15"/>
      <c r="B419" s="264"/>
      <c r="C419" s="265"/>
      <c r="D419" s="244" t="s">
        <v>189</v>
      </c>
      <c r="E419" s="266" t="s">
        <v>1</v>
      </c>
      <c r="F419" s="267" t="s">
        <v>206</v>
      </c>
      <c r="G419" s="265"/>
      <c r="H419" s="268">
        <v>316.87200000000001</v>
      </c>
      <c r="I419" s="269"/>
      <c r="J419" s="265"/>
      <c r="K419" s="265"/>
      <c r="L419" s="270"/>
      <c r="M419" s="271"/>
      <c r="N419" s="272"/>
      <c r="O419" s="272"/>
      <c r="P419" s="272"/>
      <c r="Q419" s="272"/>
      <c r="R419" s="272"/>
      <c r="S419" s="272"/>
      <c r="T419" s="273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4" t="s">
        <v>189</v>
      </c>
      <c r="AU419" s="274" t="s">
        <v>86</v>
      </c>
      <c r="AV419" s="15" t="s">
        <v>187</v>
      </c>
      <c r="AW419" s="15" t="s">
        <v>33</v>
      </c>
      <c r="AX419" s="15" t="s">
        <v>84</v>
      </c>
      <c r="AY419" s="274" t="s">
        <v>181</v>
      </c>
    </row>
    <row r="420" s="2" customFormat="1" ht="16.5" customHeight="1">
      <c r="A420" s="39"/>
      <c r="B420" s="40"/>
      <c r="C420" s="228" t="s">
        <v>478</v>
      </c>
      <c r="D420" s="228" t="s">
        <v>183</v>
      </c>
      <c r="E420" s="229" t="s">
        <v>552</v>
      </c>
      <c r="F420" s="230" t="s">
        <v>553</v>
      </c>
      <c r="G420" s="231" t="s">
        <v>186</v>
      </c>
      <c r="H420" s="232">
        <v>316.87200000000001</v>
      </c>
      <c r="I420" s="233"/>
      <c r="J420" s="234">
        <f>ROUND(I420*H420,2)</f>
        <v>0</v>
      </c>
      <c r="K420" s="235"/>
      <c r="L420" s="45"/>
      <c r="M420" s="236" t="s">
        <v>1</v>
      </c>
      <c r="N420" s="237" t="s">
        <v>43</v>
      </c>
      <c r="O420" s="92"/>
      <c r="P420" s="238">
        <f>O420*H420</f>
        <v>0</v>
      </c>
      <c r="Q420" s="238">
        <v>0.0043800000000000002</v>
      </c>
      <c r="R420" s="238">
        <f>Q420*H420</f>
        <v>1.38789936</v>
      </c>
      <c r="S420" s="238">
        <v>0</v>
      </c>
      <c r="T420" s="23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0" t="s">
        <v>187</v>
      </c>
      <c r="AT420" s="240" t="s">
        <v>183</v>
      </c>
      <c r="AU420" s="240" t="s">
        <v>86</v>
      </c>
      <c r="AY420" s="18" t="s">
        <v>181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84</v>
      </c>
      <c r="BK420" s="241">
        <f>ROUND(I420*H420,2)</f>
        <v>0</v>
      </c>
      <c r="BL420" s="18" t="s">
        <v>187</v>
      </c>
      <c r="BM420" s="240" t="s">
        <v>2774</v>
      </c>
    </row>
    <row r="421" s="14" customFormat="1">
      <c r="A421" s="14"/>
      <c r="B421" s="254"/>
      <c r="C421" s="255"/>
      <c r="D421" s="244" t="s">
        <v>189</v>
      </c>
      <c r="E421" s="256" t="s">
        <v>1</v>
      </c>
      <c r="F421" s="257" t="s">
        <v>537</v>
      </c>
      <c r="G421" s="255"/>
      <c r="H421" s="256" t="s">
        <v>1</v>
      </c>
      <c r="I421" s="258"/>
      <c r="J421" s="255"/>
      <c r="K421" s="255"/>
      <c r="L421" s="259"/>
      <c r="M421" s="260"/>
      <c r="N421" s="261"/>
      <c r="O421" s="261"/>
      <c r="P421" s="261"/>
      <c r="Q421" s="261"/>
      <c r="R421" s="261"/>
      <c r="S421" s="261"/>
      <c r="T421" s="26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3" t="s">
        <v>189</v>
      </c>
      <c r="AU421" s="263" t="s">
        <v>86</v>
      </c>
      <c r="AV421" s="14" t="s">
        <v>84</v>
      </c>
      <c r="AW421" s="14" t="s">
        <v>33</v>
      </c>
      <c r="AX421" s="14" t="s">
        <v>78</v>
      </c>
      <c r="AY421" s="263" t="s">
        <v>181</v>
      </c>
    </row>
    <row r="422" s="13" customFormat="1">
      <c r="A422" s="13"/>
      <c r="B422" s="242"/>
      <c r="C422" s="243"/>
      <c r="D422" s="244" t="s">
        <v>189</v>
      </c>
      <c r="E422" s="245" t="s">
        <v>1</v>
      </c>
      <c r="F422" s="246" t="s">
        <v>2151</v>
      </c>
      <c r="G422" s="243"/>
      <c r="H422" s="247">
        <v>44.369999999999997</v>
      </c>
      <c r="I422" s="248"/>
      <c r="J422" s="243"/>
      <c r="K422" s="243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189</v>
      </c>
      <c r="AU422" s="253" t="s">
        <v>86</v>
      </c>
      <c r="AV422" s="13" t="s">
        <v>86</v>
      </c>
      <c r="AW422" s="13" t="s">
        <v>33</v>
      </c>
      <c r="AX422" s="13" t="s">
        <v>78</v>
      </c>
      <c r="AY422" s="253" t="s">
        <v>181</v>
      </c>
    </row>
    <row r="423" s="14" customFormat="1">
      <c r="A423" s="14"/>
      <c r="B423" s="254"/>
      <c r="C423" s="255"/>
      <c r="D423" s="244" t="s">
        <v>189</v>
      </c>
      <c r="E423" s="256" t="s">
        <v>1</v>
      </c>
      <c r="F423" s="257" t="s">
        <v>539</v>
      </c>
      <c r="G423" s="255"/>
      <c r="H423" s="256" t="s">
        <v>1</v>
      </c>
      <c r="I423" s="258"/>
      <c r="J423" s="255"/>
      <c r="K423" s="255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189</v>
      </c>
      <c r="AU423" s="263" t="s">
        <v>86</v>
      </c>
      <c r="AV423" s="14" t="s">
        <v>84</v>
      </c>
      <c r="AW423" s="14" t="s">
        <v>33</v>
      </c>
      <c r="AX423" s="14" t="s">
        <v>78</v>
      </c>
      <c r="AY423" s="263" t="s">
        <v>181</v>
      </c>
    </row>
    <row r="424" s="13" customFormat="1">
      <c r="A424" s="13"/>
      <c r="B424" s="242"/>
      <c r="C424" s="243"/>
      <c r="D424" s="244" t="s">
        <v>189</v>
      </c>
      <c r="E424" s="245" t="s">
        <v>1</v>
      </c>
      <c r="F424" s="246" t="s">
        <v>2152</v>
      </c>
      <c r="G424" s="243"/>
      <c r="H424" s="247">
        <v>25.577999999999999</v>
      </c>
      <c r="I424" s="248"/>
      <c r="J424" s="243"/>
      <c r="K424" s="243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189</v>
      </c>
      <c r="AU424" s="253" t="s">
        <v>86</v>
      </c>
      <c r="AV424" s="13" t="s">
        <v>86</v>
      </c>
      <c r="AW424" s="13" t="s">
        <v>33</v>
      </c>
      <c r="AX424" s="13" t="s">
        <v>78</v>
      </c>
      <c r="AY424" s="253" t="s">
        <v>181</v>
      </c>
    </row>
    <row r="425" s="13" customFormat="1">
      <c r="A425" s="13"/>
      <c r="B425" s="242"/>
      <c r="C425" s="243"/>
      <c r="D425" s="244" t="s">
        <v>189</v>
      </c>
      <c r="E425" s="245" t="s">
        <v>1</v>
      </c>
      <c r="F425" s="246" t="s">
        <v>2153</v>
      </c>
      <c r="G425" s="243"/>
      <c r="H425" s="247">
        <v>4.859</v>
      </c>
      <c r="I425" s="248"/>
      <c r="J425" s="243"/>
      <c r="K425" s="243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189</v>
      </c>
      <c r="AU425" s="253" t="s">
        <v>86</v>
      </c>
      <c r="AV425" s="13" t="s">
        <v>86</v>
      </c>
      <c r="AW425" s="13" t="s">
        <v>33</v>
      </c>
      <c r="AX425" s="13" t="s">
        <v>78</v>
      </c>
      <c r="AY425" s="253" t="s">
        <v>181</v>
      </c>
    </row>
    <row r="426" s="14" customFormat="1">
      <c r="A426" s="14"/>
      <c r="B426" s="254"/>
      <c r="C426" s="255"/>
      <c r="D426" s="244" t="s">
        <v>189</v>
      </c>
      <c r="E426" s="256" t="s">
        <v>1</v>
      </c>
      <c r="F426" s="257" t="s">
        <v>541</v>
      </c>
      <c r="G426" s="255"/>
      <c r="H426" s="256" t="s">
        <v>1</v>
      </c>
      <c r="I426" s="258"/>
      <c r="J426" s="255"/>
      <c r="K426" s="255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189</v>
      </c>
      <c r="AU426" s="263" t="s">
        <v>86</v>
      </c>
      <c r="AV426" s="14" t="s">
        <v>84</v>
      </c>
      <c r="AW426" s="14" t="s">
        <v>33</v>
      </c>
      <c r="AX426" s="14" t="s">
        <v>78</v>
      </c>
      <c r="AY426" s="263" t="s">
        <v>181</v>
      </c>
    </row>
    <row r="427" s="13" customFormat="1">
      <c r="A427" s="13"/>
      <c r="B427" s="242"/>
      <c r="C427" s="243"/>
      <c r="D427" s="244" t="s">
        <v>189</v>
      </c>
      <c r="E427" s="245" t="s">
        <v>1</v>
      </c>
      <c r="F427" s="246" t="s">
        <v>2230</v>
      </c>
      <c r="G427" s="243"/>
      <c r="H427" s="247">
        <v>5.6349999999999998</v>
      </c>
      <c r="I427" s="248"/>
      <c r="J427" s="243"/>
      <c r="K427" s="243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189</v>
      </c>
      <c r="AU427" s="253" t="s">
        <v>86</v>
      </c>
      <c r="AV427" s="13" t="s">
        <v>86</v>
      </c>
      <c r="AW427" s="13" t="s">
        <v>33</v>
      </c>
      <c r="AX427" s="13" t="s">
        <v>78</v>
      </c>
      <c r="AY427" s="253" t="s">
        <v>181</v>
      </c>
    </row>
    <row r="428" s="13" customFormat="1">
      <c r="A428" s="13"/>
      <c r="B428" s="242"/>
      <c r="C428" s="243"/>
      <c r="D428" s="244" t="s">
        <v>189</v>
      </c>
      <c r="E428" s="245" t="s">
        <v>1</v>
      </c>
      <c r="F428" s="246" t="s">
        <v>2769</v>
      </c>
      <c r="G428" s="243"/>
      <c r="H428" s="247">
        <v>9.2460000000000004</v>
      </c>
      <c r="I428" s="248"/>
      <c r="J428" s="243"/>
      <c r="K428" s="243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189</v>
      </c>
      <c r="AU428" s="253" t="s">
        <v>86</v>
      </c>
      <c r="AV428" s="13" t="s">
        <v>86</v>
      </c>
      <c r="AW428" s="13" t="s">
        <v>33</v>
      </c>
      <c r="AX428" s="13" t="s">
        <v>78</v>
      </c>
      <c r="AY428" s="253" t="s">
        <v>181</v>
      </c>
    </row>
    <row r="429" s="13" customFormat="1">
      <c r="A429" s="13"/>
      <c r="B429" s="242"/>
      <c r="C429" s="243"/>
      <c r="D429" s="244" t="s">
        <v>189</v>
      </c>
      <c r="E429" s="245" t="s">
        <v>1</v>
      </c>
      <c r="F429" s="246" t="s">
        <v>2770</v>
      </c>
      <c r="G429" s="243"/>
      <c r="H429" s="247">
        <v>58.634999999999998</v>
      </c>
      <c r="I429" s="248"/>
      <c r="J429" s="243"/>
      <c r="K429" s="243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189</v>
      </c>
      <c r="AU429" s="253" t="s">
        <v>86</v>
      </c>
      <c r="AV429" s="13" t="s">
        <v>86</v>
      </c>
      <c r="AW429" s="13" t="s">
        <v>33</v>
      </c>
      <c r="AX429" s="13" t="s">
        <v>78</v>
      </c>
      <c r="AY429" s="253" t="s">
        <v>181</v>
      </c>
    </row>
    <row r="430" s="13" customFormat="1">
      <c r="A430" s="13"/>
      <c r="B430" s="242"/>
      <c r="C430" s="243"/>
      <c r="D430" s="244" t="s">
        <v>189</v>
      </c>
      <c r="E430" s="245" t="s">
        <v>1</v>
      </c>
      <c r="F430" s="246" t="s">
        <v>2157</v>
      </c>
      <c r="G430" s="243"/>
      <c r="H430" s="247">
        <v>6.3890000000000002</v>
      </c>
      <c r="I430" s="248"/>
      <c r="J430" s="243"/>
      <c r="K430" s="243"/>
      <c r="L430" s="249"/>
      <c r="M430" s="250"/>
      <c r="N430" s="251"/>
      <c r="O430" s="251"/>
      <c r="P430" s="251"/>
      <c r="Q430" s="251"/>
      <c r="R430" s="251"/>
      <c r="S430" s="251"/>
      <c r="T430" s="25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3" t="s">
        <v>189</v>
      </c>
      <c r="AU430" s="253" t="s">
        <v>86</v>
      </c>
      <c r="AV430" s="13" t="s">
        <v>86</v>
      </c>
      <c r="AW430" s="13" t="s">
        <v>33</v>
      </c>
      <c r="AX430" s="13" t="s">
        <v>78</v>
      </c>
      <c r="AY430" s="253" t="s">
        <v>181</v>
      </c>
    </row>
    <row r="431" s="14" customFormat="1">
      <c r="A431" s="14"/>
      <c r="B431" s="254"/>
      <c r="C431" s="255"/>
      <c r="D431" s="244" t="s">
        <v>189</v>
      </c>
      <c r="E431" s="256" t="s">
        <v>1</v>
      </c>
      <c r="F431" s="257" t="s">
        <v>2158</v>
      </c>
      <c r="G431" s="255"/>
      <c r="H431" s="256" t="s">
        <v>1</v>
      </c>
      <c r="I431" s="258"/>
      <c r="J431" s="255"/>
      <c r="K431" s="255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189</v>
      </c>
      <c r="AU431" s="263" t="s">
        <v>86</v>
      </c>
      <c r="AV431" s="14" t="s">
        <v>84</v>
      </c>
      <c r="AW431" s="14" t="s">
        <v>33</v>
      </c>
      <c r="AX431" s="14" t="s">
        <v>78</v>
      </c>
      <c r="AY431" s="263" t="s">
        <v>181</v>
      </c>
    </row>
    <row r="432" s="13" customFormat="1">
      <c r="A432" s="13"/>
      <c r="B432" s="242"/>
      <c r="C432" s="243"/>
      <c r="D432" s="244" t="s">
        <v>189</v>
      </c>
      <c r="E432" s="245" t="s">
        <v>1</v>
      </c>
      <c r="F432" s="246" t="s">
        <v>2160</v>
      </c>
      <c r="G432" s="243"/>
      <c r="H432" s="247">
        <v>8.5449999999999999</v>
      </c>
      <c r="I432" s="248"/>
      <c r="J432" s="243"/>
      <c r="K432" s="243"/>
      <c r="L432" s="249"/>
      <c r="M432" s="250"/>
      <c r="N432" s="251"/>
      <c r="O432" s="251"/>
      <c r="P432" s="251"/>
      <c r="Q432" s="251"/>
      <c r="R432" s="251"/>
      <c r="S432" s="251"/>
      <c r="T432" s="25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3" t="s">
        <v>189</v>
      </c>
      <c r="AU432" s="253" t="s">
        <v>86</v>
      </c>
      <c r="AV432" s="13" t="s">
        <v>86</v>
      </c>
      <c r="AW432" s="13" t="s">
        <v>33</v>
      </c>
      <c r="AX432" s="13" t="s">
        <v>78</v>
      </c>
      <c r="AY432" s="253" t="s">
        <v>181</v>
      </c>
    </row>
    <row r="433" s="14" customFormat="1">
      <c r="A433" s="14"/>
      <c r="B433" s="254"/>
      <c r="C433" s="255"/>
      <c r="D433" s="244" t="s">
        <v>189</v>
      </c>
      <c r="E433" s="256" t="s">
        <v>1</v>
      </c>
      <c r="F433" s="257" t="s">
        <v>549</v>
      </c>
      <c r="G433" s="255"/>
      <c r="H433" s="256" t="s">
        <v>1</v>
      </c>
      <c r="I433" s="258"/>
      <c r="J433" s="255"/>
      <c r="K433" s="255"/>
      <c r="L433" s="259"/>
      <c r="M433" s="260"/>
      <c r="N433" s="261"/>
      <c r="O433" s="261"/>
      <c r="P433" s="261"/>
      <c r="Q433" s="261"/>
      <c r="R433" s="261"/>
      <c r="S433" s="261"/>
      <c r="T433" s="26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3" t="s">
        <v>189</v>
      </c>
      <c r="AU433" s="263" t="s">
        <v>86</v>
      </c>
      <c r="AV433" s="14" t="s">
        <v>84</v>
      </c>
      <c r="AW433" s="14" t="s">
        <v>33</v>
      </c>
      <c r="AX433" s="14" t="s">
        <v>78</v>
      </c>
      <c r="AY433" s="263" t="s">
        <v>181</v>
      </c>
    </row>
    <row r="434" s="13" customFormat="1">
      <c r="A434" s="13"/>
      <c r="B434" s="242"/>
      <c r="C434" s="243"/>
      <c r="D434" s="244" t="s">
        <v>189</v>
      </c>
      <c r="E434" s="245" t="s">
        <v>1</v>
      </c>
      <c r="F434" s="246" t="s">
        <v>2161</v>
      </c>
      <c r="G434" s="243"/>
      <c r="H434" s="247">
        <v>0.34999999999999998</v>
      </c>
      <c r="I434" s="248"/>
      <c r="J434" s="243"/>
      <c r="K434" s="243"/>
      <c r="L434" s="249"/>
      <c r="M434" s="250"/>
      <c r="N434" s="251"/>
      <c r="O434" s="251"/>
      <c r="P434" s="251"/>
      <c r="Q434" s="251"/>
      <c r="R434" s="251"/>
      <c r="S434" s="251"/>
      <c r="T434" s="25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3" t="s">
        <v>189</v>
      </c>
      <c r="AU434" s="253" t="s">
        <v>86</v>
      </c>
      <c r="AV434" s="13" t="s">
        <v>86</v>
      </c>
      <c r="AW434" s="13" t="s">
        <v>33</v>
      </c>
      <c r="AX434" s="13" t="s">
        <v>78</v>
      </c>
      <c r="AY434" s="253" t="s">
        <v>181</v>
      </c>
    </row>
    <row r="435" s="14" customFormat="1">
      <c r="A435" s="14"/>
      <c r="B435" s="254"/>
      <c r="C435" s="255"/>
      <c r="D435" s="244" t="s">
        <v>189</v>
      </c>
      <c r="E435" s="256" t="s">
        <v>1</v>
      </c>
      <c r="F435" s="257" t="s">
        <v>2162</v>
      </c>
      <c r="G435" s="255"/>
      <c r="H435" s="256" t="s">
        <v>1</v>
      </c>
      <c r="I435" s="258"/>
      <c r="J435" s="255"/>
      <c r="K435" s="255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189</v>
      </c>
      <c r="AU435" s="263" t="s">
        <v>86</v>
      </c>
      <c r="AV435" s="14" t="s">
        <v>84</v>
      </c>
      <c r="AW435" s="14" t="s">
        <v>33</v>
      </c>
      <c r="AX435" s="14" t="s">
        <v>78</v>
      </c>
      <c r="AY435" s="263" t="s">
        <v>181</v>
      </c>
    </row>
    <row r="436" s="13" customFormat="1">
      <c r="A436" s="13"/>
      <c r="B436" s="242"/>
      <c r="C436" s="243"/>
      <c r="D436" s="244" t="s">
        <v>189</v>
      </c>
      <c r="E436" s="245" t="s">
        <v>1</v>
      </c>
      <c r="F436" s="246" t="s">
        <v>2771</v>
      </c>
      <c r="G436" s="243"/>
      <c r="H436" s="247">
        <v>5.6669999999999998</v>
      </c>
      <c r="I436" s="248"/>
      <c r="J436" s="243"/>
      <c r="K436" s="243"/>
      <c r="L436" s="249"/>
      <c r="M436" s="250"/>
      <c r="N436" s="251"/>
      <c r="O436" s="251"/>
      <c r="P436" s="251"/>
      <c r="Q436" s="251"/>
      <c r="R436" s="251"/>
      <c r="S436" s="251"/>
      <c r="T436" s="25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3" t="s">
        <v>189</v>
      </c>
      <c r="AU436" s="253" t="s">
        <v>86</v>
      </c>
      <c r="AV436" s="13" t="s">
        <v>86</v>
      </c>
      <c r="AW436" s="13" t="s">
        <v>33</v>
      </c>
      <c r="AX436" s="13" t="s">
        <v>78</v>
      </c>
      <c r="AY436" s="253" t="s">
        <v>181</v>
      </c>
    </row>
    <row r="437" s="14" customFormat="1">
      <c r="A437" s="14"/>
      <c r="B437" s="254"/>
      <c r="C437" s="255"/>
      <c r="D437" s="244" t="s">
        <v>189</v>
      </c>
      <c r="E437" s="256" t="s">
        <v>1</v>
      </c>
      <c r="F437" s="257" t="s">
        <v>2158</v>
      </c>
      <c r="G437" s="255"/>
      <c r="H437" s="256" t="s">
        <v>1</v>
      </c>
      <c r="I437" s="258"/>
      <c r="J437" s="255"/>
      <c r="K437" s="255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189</v>
      </c>
      <c r="AU437" s="263" t="s">
        <v>86</v>
      </c>
      <c r="AV437" s="14" t="s">
        <v>84</v>
      </c>
      <c r="AW437" s="14" t="s">
        <v>33</v>
      </c>
      <c r="AX437" s="14" t="s">
        <v>78</v>
      </c>
      <c r="AY437" s="263" t="s">
        <v>181</v>
      </c>
    </row>
    <row r="438" s="13" customFormat="1">
      <c r="A438" s="13"/>
      <c r="B438" s="242"/>
      <c r="C438" s="243"/>
      <c r="D438" s="244" t="s">
        <v>189</v>
      </c>
      <c r="E438" s="245" t="s">
        <v>1</v>
      </c>
      <c r="F438" s="246" t="s">
        <v>2164</v>
      </c>
      <c r="G438" s="243"/>
      <c r="H438" s="247">
        <v>1.4350000000000001</v>
      </c>
      <c r="I438" s="248"/>
      <c r="J438" s="243"/>
      <c r="K438" s="243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189</v>
      </c>
      <c r="AU438" s="253" t="s">
        <v>86</v>
      </c>
      <c r="AV438" s="13" t="s">
        <v>86</v>
      </c>
      <c r="AW438" s="13" t="s">
        <v>33</v>
      </c>
      <c r="AX438" s="13" t="s">
        <v>78</v>
      </c>
      <c r="AY438" s="253" t="s">
        <v>181</v>
      </c>
    </row>
    <row r="439" s="14" customFormat="1">
      <c r="A439" s="14"/>
      <c r="B439" s="254"/>
      <c r="C439" s="255"/>
      <c r="D439" s="244" t="s">
        <v>189</v>
      </c>
      <c r="E439" s="256" t="s">
        <v>1</v>
      </c>
      <c r="F439" s="257" t="s">
        <v>2165</v>
      </c>
      <c r="G439" s="255"/>
      <c r="H439" s="256" t="s">
        <v>1</v>
      </c>
      <c r="I439" s="258"/>
      <c r="J439" s="255"/>
      <c r="K439" s="255"/>
      <c r="L439" s="259"/>
      <c r="M439" s="260"/>
      <c r="N439" s="261"/>
      <c r="O439" s="261"/>
      <c r="P439" s="261"/>
      <c r="Q439" s="261"/>
      <c r="R439" s="261"/>
      <c r="S439" s="261"/>
      <c r="T439" s="26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3" t="s">
        <v>189</v>
      </c>
      <c r="AU439" s="263" t="s">
        <v>86</v>
      </c>
      <c r="AV439" s="14" t="s">
        <v>84</v>
      </c>
      <c r="AW439" s="14" t="s">
        <v>33</v>
      </c>
      <c r="AX439" s="14" t="s">
        <v>78</v>
      </c>
      <c r="AY439" s="263" t="s">
        <v>181</v>
      </c>
    </row>
    <row r="440" s="13" customFormat="1">
      <c r="A440" s="13"/>
      <c r="B440" s="242"/>
      <c r="C440" s="243"/>
      <c r="D440" s="244" t="s">
        <v>189</v>
      </c>
      <c r="E440" s="245" t="s">
        <v>1</v>
      </c>
      <c r="F440" s="246" t="s">
        <v>2166</v>
      </c>
      <c r="G440" s="243"/>
      <c r="H440" s="247">
        <v>45.457000000000001</v>
      </c>
      <c r="I440" s="248"/>
      <c r="J440" s="243"/>
      <c r="K440" s="243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189</v>
      </c>
      <c r="AU440" s="253" t="s">
        <v>86</v>
      </c>
      <c r="AV440" s="13" t="s">
        <v>86</v>
      </c>
      <c r="AW440" s="13" t="s">
        <v>33</v>
      </c>
      <c r="AX440" s="13" t="s">
        <v>78</v>
      </c>
      <c r="AY440" s="253" t="s">
        <v>181</v>
      </c>
    </row>
    <row r="441" s="14" customFormat="1">
      <c r="A441" s="14"/>
      <c r="B441" s="254"/>
      <c r="C441" s="255"/>
      <c r="D441" s="244" t="s">
        <v>189</v>
      </c>
      <c r="E441" s="256" t="s">
        <v>1</v>
      </c>
      <c r="F441" s="257" t="s">
        <v>547</v>
      </c>
      <c r="G441" s="255"/>
      <c r="H441" s="256" t="s">
        <v>1</v>
      </c>
      <c r="I441" s="258"/>
      <c r="J441" s="255"/>
      <c r="K441" s="255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189</v>
      </c>
      <c r="AU441" s="263" t="s">
        <v>86</v>
      </c>
      <c r="AV441" s="14" t="s">
        <v>84</v>
      </c>
      <c r="AW441" s="14" t="s">
        <v>33</v>
      </c>
      <c r="AX441" s="14" t="s">
        <v>78</v>
      </c>
      <c r="AY441" s="263" t="s">
        <v>181</v>
      </c>
    </row>
    <row r="442" s="13" customFormat="1">
      <c r="A442" s="13"/>
      <c r="B442" s="242"/>
      <c r="C442" s="243"/>
      <c r="D442" s="244" t="s">
        <v>189</v>
      </c>
      <c r="E442" s="245" t="s">
        <v>1</v>
      </c>
      <c r="F442" s="246" t="s">
        <v>2167</v>
      </c>
      <c r="G442" s="243"/>
      <c r="H442" s="247">
        <v>1.7150000000000001</v>
      </c>
      <c r="I442" s="248"/>
      <c r="J442" s="243"/>
      <c r="K442" s="243"/>
      <c r="L442" s="249"/>
      <c r="M442" s="250"/>
      <c r="N442" s="251"/>
      <c r="O442" s="251"/>
      <c r="P442" s="251"/>
      <c r="Q442" s="251"/>
      <c r="R442" s="251"/>
      <c r="S442" s="251"/>
      <c r="T442" s="25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3" t="s">
        <v>189</v>
      </c>
      <c r="AU442" s="253" t="s">
        <v>86</v>
      </c>
      <c r="AV442" s="13" t="s">
        <v>86</v>
      </c>
      <c r="AW442" s="13" t="s">
        <v>33</v>
      </c>
      <c r="AX442" s="13" t="s">
        <v>78</v>
      </c>
      <c r="AY442" s="253" t="s">
        <v>181</v>
      </c>
    </row>
    <row r="443" s="14" customFormat="1">
      <c r="A443" s="14"/>
      <c r="B443" s="254"/>
      <c r="C443" s="255"/>
      <c r="D443" s="244" t="s">
        <v>189</v>
      </c>
      <c r="E443" s="256" t="s">
        <v>1</v>
      </c>
      <c r="F443" s="257" t="s">
        <v>2162</v>
      </c>
      <c r="G443" s="255"/>
      <c r="H443" s="256" t="s">
        <v>1</v>
      </c>
      <c r="I443" s="258"/>
      <c r="J443" s="255"/>
      <c r="K443" s="255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189</v>
      </c>
      <c r="AU443" s="263" t="s">
        <v>86</v>
      </c>
      <c r="AV443" s="14" t="s">
        <v>84</v>
      </c>
      <c r="AW443" s="14" t="s">
        <v>33</v>
      </c>
      <c r="AX443" s="14" t="s">
        <v>78</v>
      </c>
      <c r="AY443" s="263" t="s">
        <v>181</v>
      </c>
    </row>
    <row r="444" s="13" customFormat="1">
      <c r="A444" s="13"/>
      <c r="B444" s="242"/>
      <c r="C444" s="243"/>
      <c r="D444" s="244" t="s">
        <v>189</v>
      </c>
      <c r="E444" s="245" t="s">
        <v>1</v>
      </c>
      <c r="F444" s="246" t="s">
        <v>2771</v>
      </c>
      <c r="G444" s="243"/>
      <c r="H444" s="247">
        <v>5.6669999999999998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189</v>
      </c>
      <c r="AU444" s="253" t="s">
        <v>86</v>
      </c>
      <c r="AV444" s="13" t="s">
        <v>86</v>
      </c>
      <c r="AW444" s="13" t="s">
        <v>33</v>
      </c>
      <c r="AX444" s="13" t="s">
        <v>78</v>
      </c>
      <c r="AY444" s="253" t="s">
        <v>181</v>
      </c>
    </row>
    <row r="445" s="14" customFormat="1">
      <c r="A445" s="14"/>
      <c r="B445" s="254"/>
      <c r="C445" s="255"/>
      <c r="D445" s="244" t="s">
        <v>189</v>
      </c>
      <c r="E445" s="256" t="s">
        <v>1</v>
      </c>
      <c r="F445" s="257" t="s">
        <v>547</v>
      </c>
      <c r="G445" s="255"/>
      <c r="H445" s="256" t="s">
        <v>1</v>
      </c>
      <c r="I445" s="258"/>
      <c r="J445" s="255"/>
      <c r="K445" s="255"/>
      <c r="L445" s="259"/>
      <c r="M445" s="260"/>
      <c r="N445" s="261"/>
      <c r="O445" s="261"/>
      <c r="P445" s="261"/>
      <c r="Q445" s="261"/>
      <c r="R445" s="261"/>
      <c r="S445" s="261"/>
      <c r="T445" s="26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3" t="s">
        <v>189</v>
      </c>
      <c r="AU445" s="263" t="s">
        <v>86</v>
      </c>
      <c r="AV445" s="14" t="s">
        <v>84</v>
      </c>
      <c r="AW445" s="14" t="s">
        <v>33</v>
      </c>
      <c r="AX445" s="14" t="s">
        <v>78</v>
      </c>
      <c r="AY445" s="263" t="s">
        <v>181</v>
      </c>
    </row>
    <row r="446" s="13" customFormat="1">
      <c r="A446" s="13"/>
      <c r="B446" s="242"/>
      <c r="C446" s="243"/>
      <c r="D446" s="244" t="s">
        <v>189</v>
      </c>
      <c r="E446" s="245" t="s">
        <v>1</v>
      </c>
      <c r="F446" s="246" t="s">
        <v>2167</v>
      </c>
      <c r="G446" s="243"/>
      <c r="H446" s="247">
        <v>1.7150000000000001</v>
      </c>
      <c r="I446" s="248"/>
      <c r="J446" s="243"/>
      <c r="K446" s="243"/>
      <c r="L446" s="249"/>
      <c r="M446" s="250"/>
      <c r="N446" s="251"/>
      <c r="O446" s="251"/>
      <c r="P446" s="251"/>
      <c r="Q446" s="251"/>
      <c r="R446" s="251"/>
      <c r="S446" s="251"/>
      <c r="T446" s="25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3" t="s">
        <v>189</v>
      </c>
      <c r="AU446" s="253" t="s">
        <v>86</v>
      </c>
      <c r="AV446" s="13" t="s">
        <v>86</v>
      </c>
      <c r="AW446" s="13" t="s">
        <v>33</v>
      </c>
      <c r="AX446" s="13" t="s">
        <v>78</v>
      </c>
      <c r="AY446" s="253" t="s">
        <v>181</v>
      </c>
    </row>
    <row r="447" s="14" customFormat="1">
      <c r="A447" s="14"/>
      <c r="B447" s="254"/>
      <c r="C447" s="255"/>
      <c r="D447" s="244" t="s">
        <v>189</v>
      </c>
      <c r="E447" s="256" t="s">
        <v>1</v>
      </c>
      <c r="F447" s="257" t="s">
        <v>543</v>
      </c>
      <c r="G447" s="255"/>
      <c r="H447" s="256" t="s">
        <v>1</v>
      </c>
      <c r="I447" s="258"/>
      <c r="J447" s="255"/>
      <c r="K447" s="255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189</v>
      </c>
      <c r="AU447" s="263" t="s">
        <v>86</v>
      </c>
      <c r="AV447" s="14" t="s">
        <v>84</v>
      </c>
      <c r="AW447" s="14" t="s">
        <v>33</v>
      </c>
      <c r="AX447" s="14" t="s">
        <v>78</v>
      </c>
      <c r="AY447" s="263" t="s">
        <v>181</v>
      </c>
    </row>
    <row r="448" s="13" customFormat="1">
      <c r="A448" s="13"/>
      <c r="B448" s="242"/>
      <c r="C448" s="243"/>
      <c r="D448" s="244" t="s">
        <v>189</v>
      </c>
      <c r="E448" s="245" t="s">
        <v>1</v>
      </c>
      <c r="F448" s="246" t="s">
        <v>2168</v>
      </c>
      <c r="G448" s="243"/>
      <c r="H448" s="247">
        <v>23.486999999999998</v>
      </c>
      <c r="I448" s="248"/>
      <c r="J448" s="243"/>
      <c r="K448" s="243"/>
      <c r="L448" s="249"/>
      <c r="M448" s="250"/>
      <c r="N448" s="251"/>
      <c r="O448" s="251"/>
      <c r="P448" s="251"/>
      <c r="Q448" s="251"/>
      <c r="R448" s="251"/>
      <c r="S448" s="251"/>
      <c r="T448" s="25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3" t="s">
        <v>189</v>
      </c>
      <c r="AU448" s="253" t="s">
        <v>86</v>
      </c>
      <c r="AV448" s="13" t="s">
        <v>86</v>
      </c>
      <c r="AW448" s="13" t="s">
        <v>33</v>
      </c>
      <c r="AX448" s="13" t="s">
        <v>78</v>
      </c>
      <c r="AY448" s="253" t="s">
        <v>181</v>
      </c>
    </row>
    <row r="449" s="13" customFormat="1">
      <c r="A449" s="13"/>
      <c r="B449" s="242"/>
      <c r="C449" s="243"/>
      <c r="D449" s="244" t="s">
        <v>189</v>
      </c>
      <c r="E449" s="245" t="s">
        <v>1</v>
      </c>
      <c r="F449" s="246" t="s">
        <v>2772</v>
      </c>
      <c r="G449" s="243"/>
      <c r="H449" s="247">
        <v>16.542000000000002</v>
      </c>
      <c r="I449" s="248"/>
      <c r="J449" s="243"/>
      <c r="K449" s="243"/>
      <c r="L449" s="249"/>
      <c r="M449" s="250"/>
      <c r="N449" s="251"/>
      <c r="O449" s="251"/>
      <c r="P449" s="251"/>
      <c r="Q449" s="251"/>
      <c r="R449" s="251"/>
      <c r="S449" s="251"/>
      <c r="T449" s="25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3" t="s">
        <v>189</v>
      </c>
      <c r="AU449" s="253" t="s">
        <v>86</v>
      </c>
      <c r="AV449" s="13" t="s">
        <v>86</v>
      </c>
      <c r="AW449" s="13" t="s">
        <v>33</v>
      </c>
      <c r="AX449" s="13" t="s">
        <v>78</v>
      </c>
      <c r="AY449" s="253" t="s">
        <v>181</v>
      </c>
    </row>
    <row r="450" s="13" customFormat="1">
      <c r="A450" s="13"/>
      <c r="B450" s="242"/>
      <c r="C450" s="243"/>
      <c r="D450" s="244" t="s">
        <v>189</v>
      </c>
      <c r="E450" s="245" t="s">
        <v>1</v>
      </c>
      <c r="F450" s="246" t="s">
        <v>2170</v>
      </c>
      <c r="G450" s="243"/>
      <c r="H450" s="247">
        <v>14.233000000000001</v>
      </c>
      <c r="I450" s="248"/>
      <c r="J450" s="243"/>
      <c r="K450" s="243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189</v>
      </c>
      <c r="AU450" s="253" t="s">
        <v>86</v>
      </c>
      <c r="AV450" s="13" t="s">
        <v>86</v>
      </c>
      <c r="AW450" s="13" t="s">
        <v>33</v>
      </c>
      <c r="AX450" s="13" t="s">
        <v>78</v>
      </c>
      <c r="AY450" s="253" t="s">
        <v>181</v>
      </c>
    </row>
    <row r="451" s="13" customFormat="1">
      <c r="A451" s="13"/>
      <c r="B451" s="242"/>
      <c r="C451" s="243"/>
      <c r="D451" s="244" t="s">
        <v>189</v>
      </c>
      <c r="E451" s="245" t="s">
        <v>1</v>
      </c>
      <c r="F451" s="246" t="s">
        <v>2773</v>
      </c>
      <c r="G451" s="243"/>
      <c r="H451" s="247">
        <v>37.347000000000001</v>
      </c>
      <c r="I451" s="248"/>
      <c r="J451" s="243"/>
      <c r="K451" s="243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189</v>
      </c>
      <c r="AU451" s="253" t="s">
        <v>86</v>
      </c>
      <c r="AV451" s="13" t="s">
        <v>86</v>
      </c>
      <c r="AW451" s="13" t="s">
        <v>33</v>
      </c>
      <c r="AX451" s="13" t="s">
        <v>78</v>
      </c>
      <c r="AY451" s="253" t="s">
        <v>181</v>
      </c>
    </row>
    <row r="452" s="15" customFormat="1">
      <c r="A452" s="15"/>
      <c r="B452" s="264"/>
      <c r="C452" s="265"/>
      <c r="D452" s="244" t="s">
        <v>189</v>
      </c>
      <c r="E452" s="266" t="s">
        <v>1</v>
      </c>
      <c r="F452" s="267" t="s">
        <v>206</v>
      </c>
      <c r="G452" s="265"/>
      <c r="H452" s="268">
        <v>316.87200000000001</v>
      </c>
      <c r="I452" s="269"/>
      <c r="J452" s="265"/>
      <c r="K452" s="265"/>
      <c r="L452" s="270"/>
      <c r="M452" s="271"/>
      <c r="N452" s="272"/>
      <c r="O452" s="272"/>
      <c r="P452" s="272"/>
      <c r="Q452" s="272"/>
      <c r="R452" s="272"/>
      <c r="S452" s="272"/>
      <c r="T452" s="27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4" t="s">
        <v>189</v>
      </c>
      <c r="AU452" s="274" t="s">
        <v>86</v>
      </c>
      <c r="AV452" s="15" t="s">
        <v>187</v>
      </c>
      <c r="AW452" s="15" t="s">
        <v>33</v>
      </c>
      <c r="AX452" s="15" t="s">
        <v>84</v>
      </c>
      <c r="AY452" s="274" t="s">
        <v>181</v>
      </c>
    </row>
    <row r="453" s="2" customFormat="1" ht="16.5" customHeight="1">
      <c r="A453" s="39"/>
      <c r="B453" s="40"/>
      <c r="C453" s="228" t="s">
        <v>531</v>
      </c>
      <c r="D453" s="228" t="s">
        <v>183</v>
      </c>
      <c r="E453" s="229" t="s">
        <v>556</v>
      </c>
      <c r="F453" s="230" t="s">
        <v>557</v>
      </c>
      <c r="G453" s="231" t="s">
        <v>186</v>
      </c>
      <c r="H453" s="232">
        <v>6.7560000000000002</v>
      </c>
      <c r="I453" s="233"/>
      <c r="J453" s="234">
        <f>ROUND(I453*H453,2)</f>
        <v>0</v>
      </c>
      <c r="K453" s="235"/>
      <c r="L453" s="45"/>
      <c r="M453" s="236" t="s">
        <v>1</v>
      </c>
      <c r="N453" s="237" t="s">
        <v>43</v>
      </c>
      <c r="O453" s="92"/>
      <c r="P453" s="238">
        <f>O453*H453</f>
        <v>0</v>
      </c>
      <c r="Q453" s="238">
        <v>0.00018000000000000001</v>
      </c>
      <c r="R453" s="238">
        <f>Q453*H453</f>
        <v>0.00121608</v>
      </c>
      <c r="S453" s="238">
        <v>0</v>
      </c>
      <c r="T453" s="23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0" t="s">
        <v>187</v>
      </c>
      <c r="AT453" s="240" t="s">
        <v>183</v>
      </c>
      <c r="AU453" s="240" t="s">
        <v>86</v>
      </c>
      <c r="AY453" s="18" t="s">
        <v>181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8" t="s">
        <v>84</v>
      </c>
      <c r="BK453" s="241">
        <f>ROUND(I453*H453,2)</f>
        <v>0</v>
      </c>
      <c r="BL453" s="18" t="s">
        <v>187</v>
      </c>
      <c r="BM453" s="240" t="s">
        <v>2775</v>
      </c>
    </row>
    <row r="454" s="14" customFormat="1">
      <c r="A454" s="14"/>
      <c r="B454" s="254"/>
      <c r="C454" s="255"/>
      <c r="D454" s="244" t="s">
        <v>189</v>
      </c>
      <c r="E454" s="256" t="s">
        <v>1</v>
      </c>
      <c r="F454" s="257" t="s">
        <v>2174</v>
      </c>
      <c r="G454" s="255"/>
      <c r="H454" s="256" t="s">
        <v>1</v>
      </c>
      <c r="I454" s="258"/>
      <c r="J454" s="255"/>
      <c r="K454" s="255"/>
      <c r="L454" s="259"/>
      <c r="M454" s="260"/>
      <c r="N454" s="261"/>
      <c r="O454" s="261"/>
      <c r="P454" s="261"/>
      <c r="Q454" s="261"/>
      <c r="R454" s="261"/>
      <c r="S454" s="261"/>
      <c r="T454" s="26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3" t="s">
        <v>189</v>
      </c>
      <c r="AU454" s="263" t="s">
        <v>86</v>
      </c>
      <c r="AV454" s="14" t="s">
        <v>84</v>
      </c>
      <c r="AW454" s="14" t="s">
        <v>33</v>
      </c>
      <c r="AX454" s="14" t="s">
        <v>78</v>
      </c>
      <c r="AY454" s="263" t="s">
        <v>181</v>
      </c>
    </row>
    <row r="455" s="13" customFormat="1">
      <c r="A455" s="13"/>
      <c r="B455" s="242"/>
      <c r="C455" s="243"/>
      <c r="D455" s="244" t="s">
        <v>189</v>
      </c>
      <c r="E455" s="245" t="s">
        <v>1</v>
      </c>
      <c r="F455" s="246" t="s">
        <v>2175</v>
      </c>
      <c r="G455" s="243"/>
      <c r="H455" s="247">
        <v>1.4059999999999999</v>
      </c>
      <c r="I455" s="248"/>
      <c r="J455" s="243"/>
      <c r="K455" s="243"/>
      <c r="L455" s="249"/>
      <c r="M455" s="250"/>
      <c r="N455" s="251"/>
      <c r="O455" s="251"/>
      <c r="P455" s="251"/>
      <c r="Q455" s="251"/>
      <c r="R455" s="251"/>
      <c r="S455" s="251"/>
      <c r="T455" s="25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3" t="s">
        <v>189</v>
      </c>
      <c r="AU455" s="253" t="s">
        <v>86</v>
      </c>
      <c r="AV455" s="13" t="s">
        <v>86</v>
      </c>
      <c r="AW455" s="13" t="s">
        <v>33</v>
      </c>
      <c r="AX455" s="13" t="s">
        <v>78</v>
      </c>
      <c r="AY455" s="253" t="s">
        <v>181</v>
      </c>
    </row>
    <row r="456" s="13" customFormat="1">
      <c r="A456" s="13"/>
      <c r="B456" s="242"/>
      <c r="C456" s="243"/>
      <c r="D456" s="244" t="s">
        <v>189</v>
      </c>
      <c r="E456" s="245" t="s">
        <v>1</v>
      </c>
      <c r="F456" s="246" t="s">
        <v>2176</v>
      </c>
      <c r="G456" s="243"/>
      <c r="H456" s="247">
        <v>1.4059999999999999</v>
      </c>
      <c r="I456" s="248"/>
      <c r="J456" s="243"/>
      <c r="K456" s="243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189</v>
      </c>
      <c r="AU456" s="253" t="s">
        <v>86</v>
      </c>
      <c r="AV456" s="13" t="s">
        <v>86</v>
      </c>
      <c r="AW456" s="13" t="s">
        <v>33</v>
      </c>
      <c r="AX456" s="13" t="s">
        <v>78</v>
      </c>
      <c r="AY456" s="253" t="s">
        <v>181</v>
      </c>
    </row>
    <row r="457" s="13" customFormat="1">
      <c r="A457" s="13"/>
      <c r="B457" s="242"/>
      <c r="C457" s="243"/>
      <c r="D457" s="244" t="s">
        <v>189</v>
      </c>
      <c r="E457" s="245" t="s">
        <v>1</v>
      </c>
      <c r="F457" s="246" t="s">
        <v>2177</v>
      </c>
      <c r="G457" s="243"/>
      <c r="H457" s="247">
        <v>1.095</v>
      </c>
      <c r="I457" s="248"/>
      <c r="J457" s="243"/>
      <c r="K457" s="243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189</v>
      </c>
      <c r="AU457" s="253" t="s">
        <v>86</v>
      </c>
      <c r="AV457" s="13" t="s">
        <v>86</v>
      </c>
      <c r="AW457" s="13" t="s">
        <v>33</v>
      </c>
      <c r="AX457" s="13" t="s">
        <v>78</v>
      </c>
      <c r="AY457" s="253" t="s">
        <v>181</v>
      </c>
    </row>
    <row r="458" s="13" customFormat="1">
      <c r="A458" s="13"/>
      <c r="B458" s="242"/>
      <c r="C458" s="243"/>
      <c r="D458" s="244" t="s">
        <v>189</v>
      </c>
      <c r="E458" s="245" t="s">
        <v>1</v>
      </c>
      <c r="F458" s="246" t="s">
        <v>2178</v>
      </c>
      <c r="G458" s="243"/>
      <c r="H458" s="247">
        <v>2.8490000000000002</v>
      </c>
      <c r="I458" s="248"/>
      <c r="J458" s="243"/>
      <c r="K458" s="243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189</v>
      </c>
      <c r="AU458" s="253" t="s">
        <v>86</v>
      </c>
      <c r="AV458" s="13" t="s">
        <v>86</v>
      </c>
      <c r="AW458" s="13" t="s">
        <v>33</v>
      </c>
      <c r="AX458" s="13" t="s">
        <v>78</v>
      </c>
      <c r="AY458" s="253" t="s">
        <v>181</v>
      </c>
    </row>
    <row r="459" s="15" customFormat="1">
      <c r="A459" s="15"/>
      <c r="B459" s="264"/>
      <c r="C459" s="265"/>
      <c r="D459" s="244" t="s">
        <v>189</v>
      </c>
      <c r="E459" s="266" t="s">
        <v>1</v>
      </c>
      <c r="F459" s="267" t="s">
        <v>206</v>
      </c>
      <c r="G459" s="265"/>
      <c r="H459" s="268">
        <v>6.7560000000000002</v>
      </c>
      <c r="I459" s="269"/>
      <c r="J459" s="265"/>
      <c r="K459" s="265"/>
      <c r="L459" s="270"/>
      <c r="M459" s="271"/>
      <c r="N459" s="272"/>
      <c r="O459" s="272"/>
      <c r="P459" s="272"/>
      <c r="Q459" s="272"/>
      <c r="R459" s="272"/>
      <c r="S459" s="272"/>
      <c r="T459" s="273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4" t="s">
        <v>189</v>
      </c>
      <c r="AU459" s="274" t="s">
        <v>86</v>
      </c>
      <c r="AV459" s="15" t="s">
        <v>187</v>
      </c>
      <c r="AW459" s="15" t="s">
        <v>33</v>
      </c>
      <c r="AX459" s="15" t="s">
        <v>84</v>
      </c>
      <c r="AY459" s="274" t="s">
        <v>181</v>
      </c>
    </row>
    <row r="460" s="2" customFormat="1" ht="37.8" customHeight="1">
      <c r="A460" s="39"/>
      <c r="B460" s="40"/>
      <c r="C460" s="228" t="s">
        <v>589</v>
      </c>
      <c r="D460" s="228" t="s">
        <v>183</v>
      </c>
      <c r="E460" s="229" t="s">
        <v>2179</v>
      </c>
      <c r="F460" s="230" t="s">
        <v>2180</v>
      </c>
      <c r="G460" s="231" t="s">
        <v>186</v>
      </c>
      <c r="H460" s="232">
        <v>4.859</v>
      </c>
      <c r="I460" s="233"/>
      <c r="J460" s="234">
        <f>ROUND(I460*H460,2)</f>
        <v>0</v>
      </c>
      <c r="K460" s="235"/>
      <c r="L460" s="45"/>
      <c r="M460" s="236" t="s">
        <v>1</v>
      </c>
      <c r="N460" s="237" t="s">
        <v>43</v>
      </c>
      <c r="O460" s="92"/>
      <c r="P460" s="238">
        <f>O460*H460</f>
        <v>0</v>
      </c>
      <c r="Q460" s="238">
        <v>0.01119</v>
      </c>
      <c r="R460" s="238">
        <f>Q460*H460</f>
        <v>0.054372210000000004</v>
      </c>
      <c r="S460" s="238">
        <v>0</v>
      </c>
      <c r="T460" s="239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0" t="s">
        <v>187</v>
      </c>
      <c r="AT460" s="240" t="s">
        <v>183</v>
      </c>
      <c r="AU460" s="240" t="s">
        <v>86</v>
      </c>
      <c r="AY460" s="18" t="s">
        <v>181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8" t="s">
        <v>84</v>
      </c>
      <c r="BK460" s="241">
        <f>ROUND(I460*H460,2)</f>
        <v>0</v>
      </c>
      <c r="BL460" s="18" t="s">
        <v>187</v>
      </c>
      <c r="BM460" s="240" t="s">
        <v>2776</v>
      </c>
    </row>
    <row r="461" s="13" customFormat="1">
      <c r="A461" s="13"/>
      <c r="B461" s="242"/>
      <c r="C461" s="243"/>
      <c r="D461" s="244" t="s">
        <v>189</v>
      </c>
      <c r="E461" s="245" t="s">
        <v>1</v>
      </c>
      <c r="F461" s="246" t="s">
        <v>2153</v>
      </c>
      <c r="G461" s="243"/>
      <c r="H461" s="247">
        <v>4.859</v>
      </c>
      <c r="I461" s="248"/>
      <c r="J461" s="243"/>
      <c r="K461" s="243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189</v>
      </c>
      <c r="AU461" s="253" t="s">
        <v>86</v>
      </c>
      <c r="AV461" s="13" t="s">
        <v>86</v>
      </c>
      <c r="AW461" s="13" t="s">
        <v>33</v>
      </c>
      <c r="AX461" s="13" t="s">
        <v>84</v>
      </c>
      <c r="AY461" s="253" t="s">
        <v>181</v>
      </c>
    </row>
    <row r="462" s="2" customFormat="1" ht="16.5" customHeight="1">
      <c r="A462" s="39"/>
      <c r="B462" s="40"/>
      <c r="C462" s="275" t="s">
        <v>593</v>
      </c>
      <c r="D462" s="275" t="s">
        <v>363</v>
      </c>
      <c r="E462" s="276" t="s">
        <v>2182</v>
      </c>
      <c r="F462" s="277" t="s">
        <v>2183</v>
      </c>
      <c r="G462" s="278" t="s">
        <v>186</v>
      </c>
      <c r="H462" s="279">
        <v>5.1020000000000003</v>
      </c>
      <c r="I462" s="280"/>
      <c r="J462" s="281">
        <f>ROUND(I462*H462,2)</f>
        <v>0</v>
      </c>
      <c r="K462" s="282"/>
      <c r="L462" s="283"/>
      <c r="M462" s="284" t="s">
        <v>1</v>
      </c>
      <c r="N462" s="285" t="s">
        <v>43</v>
      </c>
      <c r="O462" s="92"/>
      <c r="P462" s="238">
        <f>O462*H462</f>
        <v>0</v>
      </c>
      <c r="Q462" s="238">
        <v>0.0030000000000000001</v>
      </c>
      <c r="R462" s="238">
        <f>Q462*H462</f>
        <v>0.015306000000000002</v>
      </c>
      <c r="S462" s="238">
        <v>0</v>
      </c>
      <c r="T462" s="23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0" t="s">
        <v>228</v>
      </c>
      <c r="AT462" s="240" t="s">
        <v>363</v>
      </c>
      <c r="AU462" s="240" t="s">
        <v>86</v>
      </c>
      <c r="AY462" s="18" t="s">
        <v>181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8" t="s">
        <v>84</v>
      </c>
      <c r="BK462" s="241">
        <f>ROUND(I462*H462,2)</f>
        <v>0</v>
      </c>
      <c r="BL462" s="18" t="s">
        <v>187</v>
      </c>
      <c r="BM462" s="240" t="s">
        <v>2777</v>
      </c>
    </row>
    <row r="463" s="13" customFormat="1">
      <c r="A463" s="13"/>
      <c r="B463" s="242"/>
      <c r="C463" s="243"/>
      <c r="D463" s="244" t="s">
        <v>189</v>
      </c>
      <c r="E463" s="245" t="s">
        <v>1</v>
      </c>
      <c r="F463" s="246" t="s">
        <v>2185</v>
      </c>
      <c r="G463" s="243"/>
      <c r="H463" s="247">
        <v>5.1020000000000003</v>
      </c>
      <c r="I463" s="248"/>
      <c r="J463" s="243"/>
      <c r="K463" s="243"/>
      <c r="L463" s="249"/>
      <c r="M463" s="250"/>
      <c r="N463" s="251"/>
      <c r="O463" s="251"/>
      <c r="P463" s="251"/>
      <c r="Q463" s="251"/>
      <c r="R463" s="251"/>
      <c r="S463" s="251"/>
      <c r="T463" s="25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3" t="s">
        <v>189</v>
      </c>
      <c r="AU463" s="253" t="s">
        <v>86</v>
      </c>
      <c r="AV463" s="13" t="s">
        <v>86</v>
      </c>
      <c r="AW463" s="13" t="s">
        <v>33</v>
      </c>
      <c r="AX463" s="13" t="s">
        <v>84</v>
      </c>
      <c r="AY463" s="253" t="s">
        <v>181</v>
      </c>
    </row>
    <row r="464" s="2" customFormat="1" ht="37.8" customHeight="1">
      <c r="A464" s="39"/>
      <c r="B464" s="40"/>
      <c r="C464" s="228" t="s">
        <v>598</v>
      </c>
      <c r="D464" s="228" t="s">
        <v>183</v>
      </c>
      <c r="E464" s="229" t="s">
        <v>590</v>
      </c>
      <c r="F464" s="230" t="s">
        <v>591</v>
      </c>
      <c r="G464" s="231" t="s">
        <v>186</v>
      </c>
      <c r="H464" s="232">
        <v>58.567999999999998</v>
      </c>
      <c r="I464" s="233"/>
      <c r="J464" s="234">
        <f>ROUND(I464*H464,2)</f>
        <v>0</v>
      </c>
      <c r="K464" s="235"/>
      <c r="L464" s="45"/>
      <c r="M464" s="236" t="s">
        <v>1</v>
      </c>
      <c r="N464" s="237" t="s">
        <v>43</v>
      </c>
      <c r="O464" s="92"/>
      <c r="P464" s="238">
        <f>O464*H464</f>
        <v>0</v>
      </c>
      <c r="Q464" s="238">
        <v>0.0088400000000000006</v>
      </c>
      <c r="R464" s="238">
        <f>Q464*H464</f>
        <v>0.51774112000000005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187</v>
      </c>
      <c r="AT464" s="240" t="s">
        <v>183</v>
      </c>
      <c r="AU464" s="240" t="s">
        <v>86</v>
      </c>
      <c r="AY464" s="18" t="s">
        <v>181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84</v>
      </c>
      <c r="BK464" s="241">
        <f>ROUND(I464*H464,2)</f>
        <v>0</v>
      </c>
      <c r="BL464" s="18" t="s">
        <v>187</v>
      </c>
      <c r="BM464" s="240" t="s">
        <v>2778</v>
      </c>
    </row>
    <row r="465" s="14" customFormat="1">
      <c r="A465" s="14"/>
      <c r="B465" s="254"/>
      <c r="C465" s="255"/>
      <c r="D465" s="244" t="s">
        <v>189</v>
      </c>
      <c r="E465" s="256" t="s">
        <v>1</v>
      </c>
      <c r="F465" s="257" t="s">
        <v>541</v>
      </c>
      <c r="G465" s="255"/>
      <c r="H465" s="256" t="s">
        <v>1</v>
      </c>
      <c r="I465" s="258"/>
      <c r="J465" s="255"/>
      <c r="K465" s="255"/>
      <c r="L465" s="259"/>
      <c r="M465" s="260"/>
      <c r="N465" s="261"/>
      <c r="O465" s="261"/>
      <c r="P465" s="261"/>
      <c r="Q465" s="261"/>
      <c r="R465" s="261"/>
      <c r="S465" s="261"/>
      <c r="T465" s="26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3" t="s">
        <v>189</v>
      </c>
      <c r="AU465" s="263" t="s">
        <v>86</v>
      </c>
      <c r="AV465" s="14" t="s">
        <v>84</v>
      </c>
      <c r="AW465" s="14" t="s">
        <v>33</v>
      </c>
      <c r="AX465" s="14" t="s">
        <v>78</v>
      </c>
      <c r="AY465" s="263" t="s">
        <v>181</v>
      </c>
    </row>
    <row r="466" s="13" customFormat="1">
      <c r="A466" s="13"/>
      <c r="B466" s="242"/>
      <c r="C466" s="243"/>
      <c r="D466" s="244" t="s">
        <v>189</v>
      </c>
      <c r="E466" s="245" t="s">
        <v>1</v>
      </c>
      <c r="F466" s="246" t="s">
        <v>2154</v>
      </c>
      <c r="G466" s="243"/>
      <c r="H466" s="247">
        <v>3.1859999999999999</v>
      </c>
      <c r="I466" s="248"/>
      <c r="J466" s="243"/>
      <c r="K466" s="243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189</v>
      </c>
      <c r="AU466" s="253" t="s">
        <v>86</v>
      </c>
      <c r="AV466" s="13" t="s">
        <v>86</v>
      </c>
      <c r="AW466" s="13" t="s">
        <v>33</v>
      </c>
      <c r="AX466" s="13" t="s">
        <v>78</v>
      </c>
      <c r="AY466" s="253" t="s">
        <v>181</v>
      </c>
    </row>
    <row r="467" s="13" customFormat="1">
      <c r="A467" s="13"/>
      <c r="B467" s="242"/>
      <c r="C467" s="243"/>
      <c r="D467" s="244" t="s">
        <v>189</v>
      </c>
      <c r="E467" s="245" t="s">
        <v>1</v>
      </c>
      <c r="F467" s="246" t="s">
        <v>2155</v>
      </c>
      <c r="G467" s="243"/>
      <c r="H467" s="247">
        <v>3.1859999999999999</v>
      </c>
      <c r="I467" s="248"/>
      <c r="J467" s="243"/>
      <c r="K467" s="243"/>
      <c r="L467" s="249"/>
      <c r="M467" s="250"/>
      <c r="N467" s="251"/>
      <c r="O467" s="251"/>
      <c r="P467" s="251"/>
      <c r="Q467" s="251"/>
      <c r="R467" s="251"/>
      <c r="S467" s="251"/>
      <c r="T467" s="25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3" t="s">
        <v>189</v>
      </c>
      <c r="AU467" s="253" t="s">
        <v>86</v>
      </c>
      <c r="AV467" s="13" t="s">
        <v>86</v>
      </c>
      <c r="AW467" s="13" t="s">
        <v>33</v>
      </c>
      <c r="AX467" s="13" t="s">
        <v>78</v>
      </c>
      <c r="AY467" s="253" t="s">
        <v>181</v>
      </c>
    </row>
    <row r="468" s="13" customFormat="1">
      <c r="A468" s="13"/>
      <c r="B468" s="242"/>
      <c r="C468" s="243"/>
      <c r="D468" s="244" t="s">
        <v>189</v>
      </c>
      <c r="E468" s="245" t="s">
        <v>1</v>
      </c>
      <c r="F468" s="246" t="s">
        <v>2779</v>
      </c>
      <c r="G468" s="243"/>
      <c r="H468" s="247">
        <v>45.807000000000002</v>
      </c>
      <c r="I468" s="248"/>
      <c r="J468" s="243"/>
      <c r="K468" s="243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189</v>
      </c>
      <c r="AU468" s="253" t="s">
        <v>86</v>
      </c>
      <c r="AV468" s="13" t="s">
        <v>86</v>
      </c>
      <c r="AW468" s="13" t="s">
        <v>33</v>
      </c>
      <c r="AX468" s="13" t="s">
        <v>78</v>
      </c>
      <c r="AY468" s="253" t="s">
        <v>181</v>
      </c>
    </row>
    <row r="469" s="13" customFormat="1">
      <c r="A469" s="13"/>
      <c r="B469" s="242"/>
      <c r="C469" s="243"/>
      <c r="D469" s="244" t="s">
        <v>189</v>
      </c>
      <c r="E469" s="245" t="s">
        <v>1</v>
      </c>
      <c r="F469" s="246" t="s">
        <v>2157</v>
      </c>
      <c r="G469" s="243"/>
      <c r="H469" s="247">
        <v>6.3890000000000002</v>
      </c>
      <c r="I469" s="248"/>
      <c r="J469" s="243"/>
      <c r="K469" s="243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189</v>
      </c>
      <c r="AU469" s="253" t="s">
        <v>86</v>
      </c>
      <c r="AV469" s="13" t="s">
        <v>86</v>
      </c>
      <c r="AW469" s="13" t="s">
        <v>33</v>
      </c>
      <c r="AX469" s="13" t="s">
        <v>78</v>
      </c>
      <c r="AY469" s="253" t="s">
        <v>181</v>
      </c>
    </row>
    <row r="470" s="15" customFormat="1">
      <c r="A470" s="15"/>
      <c r="B470" s="264"/>
      <c r="C470" s="265"/>
      <c r="D470" s="244" t="s">
        <v>189</v>
      </c>
      <c r="E470" s="266" t="s">
        <v>1</v>
      </c>
      <c r="F470" s="267" t="s">
        <v>206</v>
      </c>
      <c r="G470" s="265"/>
      <c r="H470" s="268">
        <v>58.567999999999998</v>
      </c>
      <c r="I470" s="269"/>
      <c r="J470" s="265"/>
      <c r="K470" s="265"/>
      <c r="L470" s="270"/>
      <c r="M470" s="271"/>
      <c r="N470" s="272"/>
      <c r="O470" s="272"/>
      <c r="P470" s="272"/>
      <c r="Q470" s="272"/>
      <c r="R470" s="272"/>
      <c r="S470" s="272"/>
      <c r="T470" s="27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4" t="s">
        <v>189</v>
      </c>
      <c r="AU470" s="274" t="s">
        <v>86</v>
      </c>
      <c r="AV470" s="15" t="s">
        <v>187</v>
      </c>
      <c r="AW470" s="15" t="s">
        <v>33</v>
      </c>
      <c r="AX470" s="15" t="s">
        <v>84</v>
      </c>
      <c r="AY470" s="274" t="s">
        <v>181</v>
      </c>
    </row>
    <row r="471" s="2" customFormat="1" ht="16.5" customHeight="1">
      <c r="A471" s="39"/>
      <c r="B471" s="40"/>
      <c r="C471" s="275" t="s">
        <v>605</v>
      </c>
      <c r="D471" s="275" t="s">
        <v>363</v>
      </c>
      <c r="E471" s="276" t="s">
        <v>594</v>
      </c>
      <c r="F471" s="277" t="s">
        <v>595</v>
      </c>
      <c r="G471" s="278" t="s">
        <v>186</v>
      </c>
      <c r="H471" s="279">
        <v>61.496000000000002</v>
      </c>
      <c r="I471" s="280"/>
      <c r="J471" s="281">
        <f>ROUND(I471*H471,2)</f>
        <v>0</v>
      </c>
      <c r="K471" s="282"/>
      <c r="L471" s="283"/>
      <c r="M471" s="284" t="s">
        <v>1</v>
      </c>
      <c r="N471" s="285" t="s">
        <v>43</v>
      </c>
      <c r="O471" s="92"/>
      <c r="P471" s="238">
        <f>O471*H471</f>
        <v>0</v>
      </c>
      <c r="Q471" s="238">
        <v>0.0038999999999999998</v>
      </c>
      <c r="R471" s="238">
        <f>Q471*H471</f>
        <v>0.2398344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228</v>
      </c>
      <c r="AT471" s="240" t="s">
        <v>363</v>
      </c>
      <c r="AU471" s="240" t="s">
        <v>86</v>
      </c>
      <c r="AY471" s="18" t="s">
        <v>181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84</v>
      </c>
      <c r="BK471" s="241">
        <f>ROUND(I471*H471,2)</f>
        <v>0</v>
      </c>
      <c r="BL471" s="18" t="s">
        <v>187</v>
      </c>
      <c r="BM471" s="240" t="s">
        <v>2780</v>
      </c>
    </row>
    <row r="472" s="13" customFormat="1">
      <c r="A472" s="13"/>
      <c r="B472" s="242"/>
      <c r="C472" s="243"/>
      <c r="D472" s="244" t="s">
        <v>189</v>
      </c>
      <c r="E472" s="245" t="s">
        <v>1</v>
      </c>
      <c r="F472" s="246" t="s">
        <v>2781</v>
      </c>
      <c r="G472" s="243"/>
      <c r="H472" s="247">
        <v>61.496000000000002</v>
      </c>
      <c r="I472" s="248"/>
      <c r="J472" s="243"/>
      <c r="K472" s="243"/>
      <c r="L472" s="249"/>
      <c r="M472" s="250"/>
      <c r="N472" s="251"/>
      <c r="O472" s="251"/>
      <c r="P472" s="251"/>
      <c r="Q472" s="251"/>
      <c r="R472" s="251"/>
      <c r="S472" s="251"/>
      <c r="T472" s="25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3" t="s">
        <v>189</v>
      </c>
      <c r="AU472" s="253" t="s">
        <v>86</v>
      </c>
      <c r="AV472" s="13" t="s">
        <v>86</v>
      </c>
      <c r="AW472" s="13" t="s">
        <v>33</v>
      </c>
      <c r="AX472" s="13" t="s">
        <v>84</v>
      </c>
      <c r="AY472" s="253" t="s">
        <v>181</v>
      </c>
    </row>
    <row r="473" s="2" customFormat="1" ht="33" customHeight="1">
      <c r="A473" s="39"/>
      <c r="B473" s="40"/>
      <c r="C473" s="228" t="s">
        <v>610</v>
      </c>
      <c r="D473" s="228" t="s">
        <v>183</v>
      </c>
      <c r="E473" s="229" t="s">
        <v>564</v>
      </c>
      <c r="F473" s="230" t="s">
        <v>2189</v>
      </c>
      <c r="G473" s="231" t="s">
        <v>186</v>
      </c>
      <c r="H473" s="232">
        <v>8.5449999999999999</v>
      </c>
      <c r="I473" s="233"/>
      <c r="J473" s="234">
        <f>ROUND(I473*H473,2)</f>
        <v>0</v>
      </c>
      <c r="K473" s="235"/>
      <c r="L473" s="45"/>
      <c r="M473" s="236" t="s">
        <v>1</v>
      </c>
      <c r="N473" s="237" t="s">
        <v>43</v>
      </c>
      <c r="O473" s="92"/>
      <c r="P473" s="238">
        <f>O473*H473</f>
        <v>0</v>
      </c>
      <c r="Q473" s="238">
        <v>0.01119</v>
      </c>
      <c r="R473" s="238">
        <f>Q473*H473</f>
        <v>0.095618549999999997</v>
      </c>
      <c r="S473" s="238">
        <v>0</v>
      </c>
      <c r="T473" s="23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0" t="s">
        <v>187</v>
      </c>
      <c r="AT473" s="240" t="s">
        <v>183</v>
      </c>
      <c r="AU473" s="240" t="s">
        <v>86</v>
      </c>
      <c r="AY473" s="18" t="s">
        <v>181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84</v>
      </c>
      <c r="BK473" s="241">
        <f>ROUND(I473*H473,2)</f>
        <v>0</v>
      </c>
      <c r="BL473" s="18" t="s">
        <v>187</v>
      </c>
      <c r="BM473" s="240" t="s">
        <v>2782</v>
      </c>
    </row>
    <row r="474" s="14" customFormat="1">
      <c r="A474" s="14"/>
      <c r="B474" s="254"/>
      <c r="C474" s="255"/>
      <c r="D474" s="244" t="s">
        <v>189</v>
      </c>
      <c r="E474" s="256" t="s">
        <v>1</v>
      </c>
      <c r="F474" s="257" t="s">
        <v>2158</v>
      </c>
      <c r="G474" s="255"/>
      <c r="H474" s="256" t="s">
        <v>1</v>
      </c>
      <c r="I474" s="258"/>
      <c r="J474" s="255"/>
      <c r="K474" s="255"/>
      <c r="L474" s="259"/>
      <c r="M474" s="260"/>
      <c r="N474" s="261"/>
      <c r="O474" s="261"/>
      <c r="P474" s="261"/>
      <c r="Q474" s="261"/>
      <c r="R474" s="261"/>
      <c r="S474" s="261"/>
      <c r="T474" s="26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3" t="s">
        <v>189</v>
      </c>
      <c r="AU474" s="263" t="s">
        <v>86</v>
      </c>
      <c r="AV474" s="14" t="s">
        <v>84</v>
      </c>
      <c r="AW474" s="14" t="s">
        <v>33</v>
      </c>
      <c r="AX474" s="14" t="s">
        <v>78</v>
      </c>
      <c r="AY474" s="263" t="s">
        <v>181</v>
      </c>
    </row>
    <row r="475" s="13" customFormat="1">
      <c r="A475" s="13"/>
      <c r="B475" s="242"/>
      <c r="C475" s="243"/>
      <c r="D475" s="244" t="s">
        <v>189</v>
      </c>
      <c r="E475" s="245" t="s">
        <v>1</v>
      </c>
      <c r="F475" s="246" t="s">
        <v>2160</v>
      </c>
      <c r="G475" s="243"/>
      <c r="H475" s="247">
        <v>8.5449999999999999</v>
      </c>
      <c r="I475" s="248"/>
      <c r="J475" s="243"/>
      <c r="K475" s="243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189</v>
      </c>
      <c r="AU475" s="253" t="s">
        <v>86</v>
      </c>
      <c r="AV475" s="13" t="s">
        <v>86</v>
      </c>
      <c r="AW475" s="13" t="s">
        <v>33</v>
      </c>
      <c r="AX475" s="13" t="s">
        <v>84</v>
      </c>
      <c r="AY475" s="253" t="s">
        <v>181</v>
      </c>
    </row>
    <row r="476" s="2" customFormat="1" ht="16.5" customHeight="1">
      <c r="A476" s="39"/>
      <c r="B476" s="40"/>
      <c r="C476" s="275" t="s">
        <v>615</v>
      </c>
      <c r="D476" s="275" t="s">
        <v>363</v>
      </c>
      <c r="E476" s="276" t="s">
        <v>2191</v>
      </c>
      <c r="F476" s="277" t="s">
        <v>2192</v>
      </c>
      <c r="G476" s="278" t="s">
        <v>186</v>
      </c>
      <c r="H476" s="279">
        <v>8.9719999999999995</v>
      </c>
      <c r="I476" s="280"/>
      <c r="J476" s="281">
        <f>ROUND(I476*H476,2)</f>
        <v>0</v>
      </c>
      <c r="K476" s="282"/>
      <c r="L476" s="283"/>
      <c r="M476" s="284" t="s">
        <v>1</v>
      </c>
      <c r="N476" s="285" t="s">
        <v>43</v>
      </c>
      <c r="O476" s="92"/>
      <c r="P476" s="238">
        <f>O476*H476</f>
        <v>0</v>
      </c>
      <c r="Q476" s="238">
        <v>0.00044999999999999999</v>
      </c>
      <c r="R476" s="238">
        <f>Q476*H476</f>
        <v>0.0040374</v>
      </c>
      <c r="S476" s="238">
        <v>0</v>
      </c>
      <c r="T476" s="23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0" t="s">
        <v>228</v>
      </c>
      <c r="AT476" s="240" t="s">
        <v>363</v>
      </c>
      <c r="AU476" s="240" t="s">
        <v>86</v>
      </c>
      <c r="AY476" s="18" t="s">
        <v>181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84</v>
      </c>
      <c r="BK476" s="241">
        <f>ROUND(I476*H476,2)</f>
        <v>0</v>
      </c>
      <c r="BL476" s="18" t="s">
        <v>187</v>
      </c>
      <c r="BM476" s="240" t="s">
        <v>2783</v>
      </c>
    </row>
    <row r="477" s="14" customFormat="1">
      <c r="A477" s="14"/>
      <c r="B477" s="254"/>
      <c r="C477" s="255"/>
      <c r="D477" s="244" t="s">
        <v>189</v>
      </c>
      <c r="E477" s="256" t="s">
        <v>1</v>
      </c>
      <c r="F477" s="257" t="s">
        <v>2158</v>
      </c>
      <c r="G477" s="255"/>
      <c r="H477" s="256" t="s">
        <v>1</v>
      </c>
      <c r="I477" s="258"/>
      <c r="J477" s="255"/>
      <c r="K477" s="255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189</v>
      </c>
      <c r="AU477" s="263" t="s">
        <v>86</v>
      </c>
      <c r="AV477" s="14" t="s">
        <v>84</v>
      </c>
      <c r="AW477" s="14" t="s">
        <v>33</v>
      </c>
      <c r="AX477" s="14" t="s">
        <v>78</v>
      </c>
      <c r="AY477" s="263" t="s">
        <v>181</v>
      </c>
    </row>
    <row r="478" s="13" customFormat="1">
      <c r="A478" s="13"/>
      <c r="B478" s="242"/>
      <c r="C478" s="243"/>
      <c r="D478" s="244" t="s">
        <v>189</v>
      </c>
      <c r="E478" s="245" t="s">
        <v>1</v>
      </c>
      <c r="F478" s="246" t="s">
        <v>2195</v>
      </c>
      <c r="G478" s="243"/>
      <c r="H478" s="247">
        <v>8.9719999999999995</v>
      </c>
      <c r="I478" s="248"/>
      <c r="J478" s="243"/>
      <c r="K478" s="243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189</v>
      </c>
      <c r="AU478" s="253" t="s">
        <v>86</v>
      </c>
      <c r="AV478" s="13" t="s">
        <v>86</v>
      </c>
      <c r="AW478" s="13" t="s">
        <v>33</v>
      </c>
      <c r="AX478" s="13" t="s">
        <v>84</v>
      </c>
      <c r="AY478" s="253" t="s">
        <v>181</v>
      </c>
    </row>
    <row r="479" s="2" customFormat="1" ht="37.8" customHeight="1">
      <c r="A479" s="39"/>
      <c r="B479" s="40"/>
      <c r="C479" s="228" t="s">
        <v>619</v>
      </c>
      <c r="D479" s="228" t="s">
        <v>183</v>
      </c>
      <c r="E479" s="229" t="s">
        <v>574</v>
      </c>
      <c r="F479" s="230" t="s">
        <v>575</v>
      </c>
      <c r="G479" s="231" t="s">
        <v>186</v>
      </c>
      <c r="H479" s="232">
        <v>0.34999999999999998</v>
      </c>
      <c r="I479" s="233"/>
      <c r="J479" s="234">
        <f>ROUND(I479*H479,2)</f>
        <v>0</v>
      </c>
      <c r="K479" s="235"/>
      <c r="L479" s="45"/>
      <c r="M479" s="236" t="s">
        <v>1</v>
      </c>
      <c r="N479" s="237" t="s">
        <v>43</v>
      </c>
      <c r="O479" s="92"/>
      <c r="P479" s="238">
        <f>O479*H479</f>
        <v>0</v>
      </c>
      <c r="Q479" s="238">
        <v>0.01119</v>
      </c>
      <c r="R479" s="238">
        <f>Q479*H479</f>
        <v>0.0039164999999999998</v>
      </c>
      <c r="S479" s="238">
        <v>0</v>
      </c>
      <c r="T479" s="23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0" t="s">
        <v>187</v>
      </c>
      <c r="AT479" s="240" t="s">
        <v>183</v>
      </c>
      <c r="AU479" s="240" t="s">
        <v>86</v>
      </c>
      <c r="AY479" s="18" t="s">
        <v>181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84</v>
      </c>
      <c r="BK479" s="241">
        <f>ROUND(I479*H479,2)</f>
        <v>0</v>
      </c>
      <c r="BL479" s="18" t="s">
        <v>187</v>
      </c>
      <c r="BM479" s="240" t="s">
        <v>2784</v>
      </c>
    </row>
    <row r="480" s="14" customFormat="1">
      <c r="A480" s="14"/>
      <c r="B480" s="254"/>
      <c r="C480" s="255"/>
      <c r="D480" s="244" t="s">
        <v>189</v>
      </c>
      <c r="E480" s="256" t="s">
        <v>1</v>
      </c>
      <c r="F480" s="257" t="s">
        <v>549</v>
      </c>
      <c r="G480" s="255"/>
      <c r="H480" s="256" t="s">
        <v>1</v>
      </c>
      <c r="I480" s="258"/>
      <c r="J480" s="255"/>
      <c r="K480" s="255"/>
      <c r="L480" s="259"/>
      <c r="M480" s="260"/>
      <c r="N480" s="261"/>
      <c r="O480" s="261"/>
      <c r="P480" s="261"/>
      <c r="Q480" s="261"/>
      <c r="R480" s="261"/>
      <c r="S480" s="261"/>
      <c r="T480" s="26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3" t="s">
        <v>189</v>
      </c>
      <c r="AU480" s="263" t="s">
        <v>86</v>
      </c>
      <c r="AV480" s="14" t="s">
        <v>84</v>
      </c>
      <c r="AW480" s="14" t="s">
        <v>33</v>
      </c>
      <c r="AX480" s="14" t="s">
        <v>78</v>
      </c>
      <c r="AY480" s="263" t="s">
        <v>181</v>
      </c>
    </row>
    <row r="481" s="13" customFormat="1">
      <c r="A481" s="13"/>
      <c r="B481" s="242"/>
      <c r="C481" s="243"/>
      <c r="D481" s="244" t="s">
        <v>189</v>
      </c>
      <c r="E481" s="245" t="s">
        <v>1</v>
      </c>
      <c r="F481" s="246" t="s">
        <v>2161</v>
      </c>
      <c r="G481" s="243"/>
      <c r="H481" s="247">
        <v>0.34999999999999998</v>
      </c>
      <c r="I481" s="248"/>
      <c r="J481" s="243"/>
      <c r="K481" s="243"/>
      <c r="L481" s="249"/>
      <c r="M481" s="250"/>
      <c r="N481" s="251"/>
      <c r="O481" s="251"/>
      <c r="P481" s="251"/>
      <c r="Q481" s="251"/>
      <c r="R481" s="251"/>
      <c r="S481" s="251"/>
      <c r="T481" s="25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3" t="s">
        <v>189</v>
      </c>
      <c r="AU481" s="253" t="s">
        <v>86</v>
      </c>
      <c r="AV481" s="13" t="s">
        <v>86</v>
      </c>
      <c r="AW481" s="13" t="s">
        <v>33</v>
      </c>
      <c r="AX481" s="13" t="s">
        <v>84</v>
      </c>
      <c r="AY481" s="253" t="s">
        <v>181</v>
      </c>
    </row>
    <row r="482" s="2" customFormat="1" ht="37.8" customHeight="1">
      <c r="A482" s="39"/>
      <c r="B482" s="40"/>
      <c r="C482" s="228" t="s">
        <v>628</v>
      </c>
      <c r="D482" s="228" t="s">
        <v>183</v>
      </c>
      <c r="E482" s="229" t="s">
        <v>2197</v>
      </c>
      <c r="F482" s="230" t="s">
        <v>2198</v>
      </c>
      <c r="G482" s="231" t="s">
        <v>186</v>
      </c>
      <c r="H482" s="232">
        <v>7.1020000000000003</v>
      </c>
      <c r="I482" s="233"/>
      <c r="J482" s="234">
        <f>ROUND(I482*H482,2)</f>
        <v>0</v>
      </c>
      <c r="K482" s="235"/>
      <c r="L482" s="45"/>
      <c r="M482" s="236" t="s">
        <v>1</v>
      </c>
      <c r="N482" s="237" t="s">
        <v>43</v>
      </c>
      <c r="O482" s="92"/>
      <c r="P482" s="238">
        <f>O482*H482</f>
        <v>0</v>
      </c>
      <c r="Q482" s="238">
        <v>0.01119</v>
      </c>
      <c r="R482" s="238">
        <f>Q482*H482</f>
        <v>0.079471380000000008</v>
      </c>
      <c r="S482" s="238">
        <v>0</v>
      </c>
      <c r="T482" s="23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0" t="s">
        <v>187</v>
      </c>
      <c r="AT482" s="240" t="s">
        <v>183</v>
      </c>
      <c r="AU482" s="240" t="s">
        <v>86</v>
      </c>
      <c r="AY482" s="18" t="s">
        <v>181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8" t="s">
        <v>84</v>
      </c>
      <c r="BK482" s="241">
        <f>ROUND(I482*H482,2)</f>
        <v>0</v>
      </c>
      <c r="BL482" s="18" t="s">
        <v>187</v>
      </c>
      <c r="BM482" s="240" t="s">
        <v>2785</v>
      </c>
    </row>
    <row r="483" s="14" customFormat="1">
      <c r="A483" s="14"/>
      <c r="B483" s="254"/>
      <c r="C483" s="255"/>
      <c r="D483" s="244" t="s">
        <v>189</v>
      </c>
      <c r="E483" s="256" t="s">
        <v>1</v>
      </c>
      <c r="F483" s="257" t="s">
        <v>2162</v>
      </c>
      <c r="G483" s="255"/>
      <c r="H483" s="256" t="s">
        <v>1</v>
      </c>
      <c r="I483" s="258"/>
      <c r="J483" s="255"/>
      <c r="K483" s="255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189</v>
      </c>
      <c r="AU483" s="263" t="s">
        <v>86</v>
      </c>
      <c r="AV483" s="14" t="s">
        <v>84</v>
      </c>
      <c r="AW483" s="14" t="s">
        <v>33</v>
      </c>
      <c r="AX483" s="14" t="s">
        <v>78</v>
      </c>
      <c r="AY483" s="263" t="s">
        <v>181</v>
      </c>
    </row>
    <row r="484" s="13" customFormat="1">
      <c r="A484" s="13"/>
      <c r="B484" s="242"/>
      <c r="C484" s="243"/>
      <c r="D484" s="244" t="s">
        <v>189</v>
      </c>
      <c r="E484" s="245" t="s">
        <v>1</v>
      </c>
      <c r="F484" s="246" t="s">
        <v>2771</v>
      </c>
      <c r="G484" s="243"/>
      <c r="H484" s="247">
        <v>5.6669999999999998</v>
      </c>
      <c r="I484" s="248"/>
      <c r="J484" s="243"/>
      <c r="K484" s="243"/>
      <c r="L484" s="249"/>
      <c r="M484" s="250"/>
      <c r="N484" s="251"/>
      <c r="O484" s="251"/>
      <c r="P484" s="251"/>
      <c r="Q484" s="251"/>
      <c r="R484" s="251"/>
      <c r="S484" s="251"/>
      <c r="T484" s="25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3" t="s">
        <v>189</v>
      </c>
      <c r="AU484" s="253" t="s">
        <v>86</v>
      </c>
      <c r="AV484" s="13" t="s">
        <v>86</v>
      </c>
      <c r="AW484" s="13" t="s">
        <v>33</v>
      </c>
      <c r="AX484" s="13" t="s">
        <v>78</v>
      </c>
      <c r="AY484" s="253" t="s">
        <v>181</v>
      </c>
    </row>
    <row r="485" s="14" customFormat="1">
      <c r="A485" s="14"/>
      <c r="B485" s="254"/>
      <c r="C485" s="255"/>
      <c r="D485" s="244" t="s">
        <v>189</v>
      </c>
      <c r="E485" s="256" t="s">
        <v>1</v>
      </c>
      <c r="F485" s="257" t="s">
        <v>2158</v>
      </c>
      <c r="G485" s="255"/>
      <c r="H485" s="256" t="s">
        <v>1</v>
      </c>
      <c r="I485" s="258"/>
      <c r="J485" s="255"/>
      <c r="K485" s="255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189</v>
      </c>
      <c r="AU485" s="263" t="s">
        <v>86</v>
      </c>
      <c r="AV485" s="14" t="s">
        <v>84</v>
      </c>
      <c r="AW485" s="14" t="s">
        <v>33</v>
      </c>
      <c r="AX485" s="14" t="s">
        <v>78</v>
      </c>
      <c r="AY485" s="263" t="s">
        <v>181</v>
      </c>
    </row>
    <row r="486" s="13" customFormat="1">
      <c r="A486" s="13"/>
      <c r="B486" s="242"/>
      <c r="C486" s="243"/>
      <c r="D486" s="244" t="s">
        <v>189</v>
      </c>
      <c r="E486" s="245" t="s">
        <v>1</v>
      </c>
      <c r="F486" s="246" t="s">
        <v>2164</v>
      </c>
      <c r="G486" s="243"/>
      <c r="H486" s="247">
        <v>1.4350000000000001</v>
      </c>
      <c r="I486" s="248"/>
      <c r="J486" s="243"/>
      <c r="K486" s="243"/>
      <c r="L486" s="249"/>
      <c r="M486" s="250"/>
      <c r="N486" s="251"/>
      <c r="O486" s="251"/>
      <c r="P486" s="251"/>
      <c r="Q486" s="251"/>
      <c r="R486" s="251"/>
      <c r="S486" s="251"/>
      <c r="T486" s="25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3" t="s">
        <v>189</v>
      </c>
      <c r="AU486" s="253" t="s">
        <v>86</v>
      </c>
      <c r="AV486" s="13" t="s">
        <v>86</v>
      </c>
      <c r="AW486" s="13" t="s">
        <v>33</v>
      </c>
      <c r="AX486" s="13" t="s">
        <v>78</v>
      </c>
      <c r="AY486" s="253" t="s">
        <v>181</v>
      </c>
    </row>
    <row r="487" s="15" customFormat="1">
      <c r="A487" s="15"/>
      <c r="B487" s="264"/>
      <c r="C487" s="265"/>
      <c r="D487" s="244" t="s">
        <v>189</v>
      </c>
      <c r="E487" s="266" t="s">
        <v>1</v>
      </c>
      <c r="F487" s="267" t="s">
        <v>206</v>
      </c>
      <c r="G487" s="265"/>
      <c r="H487" s="268">
        <v>7.1020000000000003</v>
      </c>
      <c r="I487" s="269"/>
      <c r="J487" s="265"/>
      <c r="K487" s="265"/>
      <c r="L487" s="270"/>
      <c r="M487" s="271"/>
      <c r="N487" s="272"/>
      <c r="O487" s="272"/>
      <c r="P487" s="272"/>
      <c r="Q487" s="272"/>
      <c r="R487" s="272"/>
      <c r="S487" s="272"/>
      <c r="T487" s="27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4" t="s">
        <v>189</v>
      </c>
      <c r="AU487" s="274" t="s">
        <v>86</v>
      </c>
      <c r="AV487" s="15" t="s">
        <v>187</v>
      </c>
      <c r="AW487" s="15" t="s">
        <v>33</v>
      </c>
      <c r="AX487" s="15" t="s">
        <v>84</v>
      </c>
      <c r="AY487" s="274" t="s">
        <v>181</v>
      </c>
    </row>
    <row r="488" s="2" customFormat="1" ht="37.8" customHeight="1">
      <c r="A488" s="39"/>
      <c r="B488" s="40"/>
      <c r="C488" s="228" t="s">
        <v>633</v>
      </c>
      <c r="D488" s="228" t="s">
        <v>183</v>
      </c>
      <c r="E488" s="229" t="s">
        <v>2200</v>
      </c>
      <c r="F488" s="230" t="s">
        <v>2201</v>
      </c>
      <c r="G488" s="231" t="s">
        <v>186</v>
      </c>
      <c r="H488" s="232">
        <v>45.457000000000001</v>
      </c>
      <c r="I488" s="233"/>
      <c r="J488" s="234">
        <f>ROUND(I488*H488,2)</f>
        <v>0</v>
      </c>
      <c r="K488" s="235"/>
      <c r="L488" s="45"/>
      <c r="M488" s="236" t="s">
        <v>1</v>
      </c>
      <c r="N488" s="237" t="s">
        <v>43</v>
      </c>
      <c r="O488" s="92"/>
      <c r="P488" s="238">
        <f>O488*H488</f>
        <v>0</v>
      </c>
      <c r="Q488" s="238">
        <v>0.01119</v>
      </c>
      <c r="R488" s="238">
        <f>Q488*H488</f>
        <v>0.50866383000000004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187</v>
      </c>
      <c r="AT488" s="240" t="s">
        <v>183</v>
      </c>
      <c r="AU488" s="240" t="s">
        <v>86</v>
      </c>
      <c r="AY488" s="18" t="s">
        <v>181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84</v>
      </c>
      <c r="BK488" s="241">
        <f>ROUND(I488*H488,2)</f>
        <v>0</v>
      </c>
      <c r="BL488" s="18" t="s">
        <v>187</v>
      </c>
      <c r="BM488" s="240" t="s">
        <v>2786</v>
      </c>
    </row>
    <row r="489" s="14" customFormat="1">
      <c r="A489" s="14"/>
      <c r="B489" s="254"/>
      <c r="C489" s="255"/>
      <c r="D489" s="244" t="s">
        <v>189</v>
      </c>
      <c r="E489" s="256" t="s">
        <v>1</v>
      </c>
      <c r="F489" s="257" t="s">
        <v>2165</v>
      </c>
      <c r="G489" s="255"/>
      <c r="H489" s="256" t="s">
        <v>1</v>
      </c>
      <c r="I489" s="258"/>
      <c r="J489" s="255"/>
      <c r="K489" s="255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189</v>
      </c>
      <c r="AU489" s="263" t="s">
        <v>86</v>
      </c>
      <c r="AV489" s="14" t="s">
        <v>84</v>
      </c>
      <c r="AW489" s="14" t="s">
        <v>33</v>
      </c>
      <c r="AX489" s="14" t="s">
        <v>78</v>
      </c>
      <c r="AY489" s="263" t="s">
        <v>181</v>
      </c>
    </row>
    <row r="490" s="13" customFormat="1">
      <c r="A490" s="13"/>
      <c r="B490" s="242"/>
      <c r="C490" s="243"/>
      <c r="D490" s="244" t="s">
        <v>189</v>
      </c>
      <c r="E490" s="245" t="s">
        <v>1</v>
      </c>
      <c r="F490" s="246" t="s">
        <v>2166</v>
      </c>
      <c r="G490" s="243"/>
      <c r="H490" s="247">
        <v>45.457000000000001</v>
      </c>
      <c r="I490" s="248"/>
      <c r="J490" s="243"/>
      <c r="K490" s="243"/>
      <c r="L490" s="249"/>
      <c r="M490" s="250"/>
      <c r="N490" s="251"/>
      <c r="O490" s="251"/>
      <c r="P490" s="251"/>
      <c r="Q490" s="251"/>
      <c r="R490" s="251"/>
      <c r="S490" s="251"/>
      <c r="T490" s="25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3" t="s">
        <v>189</v>
      </c>
      <c r="AU490" s="253" t="s">
        <v>86</v>
      </c>
      <c r="AV490" s="13" t="s">
        <v>86</v>
      </c>
      <c r="AW490" s="13" t="s">
        <v>33</v>
      </c>
      <c r="AX490" s="13" t="s">
        <v>84</v>
      </c>
      <c r="AY490" s="253" t="s">
        <v>181</v>
      </c>
    </row>
    <row r="491" s="2" customFormat="1" ht="16.5" customHeight="1">
      <c r="A491" s="39"/>
      <c r="B491" s="40"/>
      <c r="C491" s="275" t="s">
        <v>637</v>
      </c>
      <c r="D491" s="275" t="s">
        <v>363</v>
      </c>
      <c r="E491" s="276" t="s">
        <v>578</v>
      </c>
      <c r="F491" s="277" t="s">
        <v>579</v>
      </c>
      <c r="G491" s="278" t="s">
        <v>186</v>
      </c>
      <c r="H491" s="279">
        <v>55.555999999999997</v>
      </c>
      <c r="I491" s="280"/>
      <c r="J491" s="281">
        <f>ROUND(I491*H491,2)</f>
        <v>0</v>
      </c>
      <c r="K491" s="282"/>
      <c r="L491" s="283"/>
      <c r="M491" s="284" t="s">
        <v>1</v>
      </c>
      <c r="N491" s="285" t="s">
        <v>43</v>
      </c>
      <c r="O491" s="92"/>
      <c r="P491" s="238">
        <f>O491*H491</f>
        <v>0</v>
      </c>
      <c r="Q491" s="238">
        <v>0.00075000000000000002</v>
      </c>
      <c r="R491" s="238">
        <f>Q491*H491</f>
        <v>0.041666999999999996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228</v>
      </c>
      <c r="AT491" s="240" t="s">
        <v>363</v>
      </c>
      <c r="AU491" s="240" t="s">
        <v>86</v>
      </c>
      <c r="AY491" s="18" t="s">
        <v>181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84</v>
      </c>
      <c r="BK491" s="241">
        <f>ROUND(I491*H491,2)</f>
        <v>0</v>
      </c>
      <c r="BL491" s="18" t="s">
        <v>187</v>
      </c>
      <c r="BM491" s="240" t="s">
        <v>2787</v>
      </c>
    </row>
    <row r="492" s="14" customFormat="1">
      <c r="A492" s="14"/>
      <c r="B492" s="254"/>
      <c r="C492" s="255"/>
      <c r="D492" s="244" t="s">
        <v>189</v>
      </c>
      <c r="E492" s="256" t="s">
        <v>1</v>
      </c>
      <c r="F492" s="257" t="s">
        <v>549</v>
      </c>
      <c r="G492" s="255"/>
      <c r="H492" s="256" t="s">
        <v>1</v>
      </c>
      <c r="I492" s="258"/>
      <c r="J492" s="255"/>
      <c r="K492" s="255"/>
      <c r="L492" s="259"/>
      <c r="M492" s="260"/>
      <c r="N492" s="261"/>
      <c r="O492" s="261"/>
      <c r="P492" s="261"/>
      <c r="Q492" s="261"/>
      <c r="R492" s="261"/>
      <c r="S492" s="261"/>
      <c r="T492" s="26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3" t="s">
        <v>189</v>
      </c>
      <c r="AU492" s="263" t="s">
        <v>86</v>
      </c>
      <c r="AV492" s="14" t="s">
        <v>84</v>
      </c>
      <c r="AW492" s="14" t="s">
        <v>33</v>
      </c>
      <c r="AX492" s="14" t="s">
        <v>78</v>
      </c>
      <c r="AY492" s="263" t="s">
        <v>181</v>
      </c>
    </row>
    <row r="493" s="13" customFormat="1">
      <c r="A493" s="13"/>
      <c r="B493" s="242"/>
      <c r="C493" s="243"/>
      <c r="D493" s="244" t="s">
        <v>189</v>
      </c>
      <c r="E493" s="245" t="s">
        <v>1</v>
      </c>
      <c r="F493" s="246" t="s">
        <v>2204</v>
      </c>
      <c r="G493" s="243"/>
      <c r="H493" s="247">
        <v>0.36799999999999999</v>
      </c>
      <c r="I493" s="248"/>
      <c r="J493" s="243"/>
      <c r="K493" s="243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189</v>
      </c>
      <c r="AU493" s="253" t="s">
        <v>86</v>
      </c>
      <c r="AV493" s="13" t="s">
        <v>86</v>
      </c>
      <c r="AW493" s="13" t="s">
        <v>33</v>
      </c>
      <c r="AX493" s="13" t="s">
        <v>78</v>
      </c>
      <c r="AY493" s="253" t="s">
        <v>181</v>
      </c>
    </row>
    <row r="494" s="14" customFormat="1">
      <c r="A494" s="14"/>
      <c r="B494" s="254"/>
      <c r="C494" s="255"/>
      <c r="D494" s="244" t="s">
        <v>189</v>
      </c>
      <c r="E494" s="256" t="s">
        <v>1</v>
      </c>
      <c r="F494" s="257" t="s">
        <v>2162</v>
      </c>
      <c r="G494" s="255"/>
      <c r="H494" s="256" t="s">
        <v>1</v>
      </c>
      <c r="I494" s="258"/>
      <c r="J494" s="255"/>
      <c r="K494" s="255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189</v>
      </c>
      <c r="AU494" s="263" t="s">
        <v>86</v>
      </c>
      <c r="AV494" s="14" t="s">
        <v>84</v>
      </c>
      <c r="AW494" s="14" t="s">
        <v>33</v>
      </c>
      <c r="AX494" s="14" t="s">
        <v>78</v>
      </c>
      <c r="AY494" s="263" t="s">
        <v>181</v>
      </c>
    </row>
    <row r="495" s="13" customFormat="1">
      <c r="A495" s="13"/>
      <c r="B495" s="242"/>
      <c r="C495" s="243"/>
      <c r="D495" s="244" t="s">
        <v>189</v>
      </c>
      <c r="E495" s="245" t="s">
        <v>1</v>
      </c>
      <c r="F495" s="246" t="s">
        <v>2788</v>
      </c>
      <c r="G495" s="243"/>
      <c r="H495" s="247">
        <v>5.9509999999999996</v>
      </c>
      <c r="I495" s="248"/>
      <c r="J495" s="243"/>
      <c r="K495" s="243"/>
      <c r="L495" s="249"/>
      <c r="M495" s="250"/>
      <c r="N495" s="251"/>
      <c r="O495" s="251"/>
      <c r="P495" s="251"/>
      <c r="Q495" s="251"/>
      <c r="R495" s="251"/>
      <c r="S495" s="251"/>
      <c r="T495" s="25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3" t="s">
        <v>189</v>
      </c>
      <c r="AU495" s="253" t="s">
        <v>86</v>
      </c>
      <c r="AV495" s="13" t="s">
        <v>86</v>
      </c>
      <c r="AW495" s="13" t="s">
        <v>33</v>
      </c>
      <c r="AX495" s="13" t="s">
        <v>78</v>
      </c>
      <c r="AY495" s="253" t="s">
        <v>181</v>
      </c>
    </row>
    <row r="496" s="14" customFormat="1">
      <c r="A496" s="14"/>
      <c r="B496" s="254"/>
      <c r="C496" s="255"/>
      <c r="D496" s="244" t="s">
        <v>189</v>
      </c>
      <c r="E496" s="256" t="s">
        <v>1</v>
      </c>
      <c r="F496" s="257" t="s">
        <v>2158</v>
      </c>
      <c r="G496" s="255"/>
      <c r="H496" s="256" t="s">
        <v>1</v>
      </c>
      <c r="I496" s="258"/>
      <c r="J496" s="255"/>
      <c r="K496" s="255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189</v>
      </c>
      <c r="AU496" s="263" t="s">
        <v>86</v>
      </c>
      <c r="AV496" s="14" t="s">
        <v>84</v>
      </c>
      <c r="AW496" s="14" t="s">
        <v>33</v>
      </c>
      <c r="AX496" s="14" t="s">
        <v>78</v>
      </c>
      <c r="AY496" s="263" t="s">
        <v>181</v>
      </c>
    </row>
    <row r="497" s="13" customFormat="1">
      <c r="A497" s="13"/>
      <c r="B497" s="242"/>
      <c r="C497" s="243"/>
      <c r="D497" s="244" t="s">
        <v>189</v>
      </c>
      <c r="E497" s="245" t="s">
        <v>1</v>
      </c>
      <c r="F497" s="246" t="s">
        <v>2206</v>
      </c>
      <c r="G497" s="243"/>
      <c r="H497" s="247">
        <v>1.5069999999999999</v>
      </c>
      <c r="I497" s="248"/>
      <c r="J497" s="243"/>
      <c r="K497" s="243"/>
      <c r="L497" s="249"/>
      <c r="M497" s="250"/>
      <c r="N497" s="251"/>
      <c r="O497" s="251"/>
      <c r="P497" s="251"/>
      <c r="Q497" s="251"/>
      <c r="R497" s="251"/>
      <c r="S497" s="251"/>
      <c r="T497" s="25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3" t="s">
        <v>189</v>
      </c>
      <c r="AU497" s="253" t="s">
        <v>86</v>
      </c>
      <c r="AV497" s="13" t="s">
        <v>86</v>
      </c>
      <c r="AW497" s="13" t="s">
        <v>33</v>
      </c>
      <c r="AX497" s="13" t="s">
        <v>78</v>
      </c>
      <c r="AY497" s="253" t="s">
        <v>181</v>
      </c>
    </row>
    <row r="498" s="14" customFormat="1">
      <c r="A498" s="14"/>
      <c r="B498" s="254"/>
      <c r="C498" s="255"/>
      <c r="D498" s="244" t="s">
        <v>189</v>
      </c>
      <c r="E498" s="256" t="s">
        <v>1</v>
      </c>
      <c r="F498" s="257" t="s">
        <v>2165</v>
      </c>
      <c r="G498" s="255"/>
      <c r="H498" s="256" t="s">
        <v>1</v>
      </c>
      <c r="I498" s="258"/>
      <c r="J498" s="255"/>
      <c r="K498" s="255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189</v>
      </c>
      <c r="AU498" s="263" t="s">
        <v>86</v>
      </c>
      <c r="AV498" s="14" t="s">
        <v>84</v>
      </c>
      <c r="AW498" s="14" t="s">
        <v>33</v>
      </c>
      <c r="AX498" s="14" t="s">
        <v>78</v>
      </c>
      <c r="AY498" s="263" t="s">
        <v>181</v>
      </c>
    </row>
    <row r="499" s="13" customFormat="1">
      <c r="A499" s="13"/>
      <c r="B499" s="242"/>
      <c r="C499" s="243"/>
      <c r="D499" s="244" t="s">
        <v>189</v>
      </c>
      <c r="E499" s="245" t="s">
        <v>1</v>
      </c>
      <c r="F499" s="246" t="s">
        <v>2207</v>
      </c>
      <c r="G499" s="243"/>
      <c r="H499" s="247">
        <v>47.729999999999997</v>
      </c>
      <c r="I499" s="248"/>
      <c r="J499" s="243"/>
      <c r="K499" s="243"/>
      <c r="L499" s="249"/>
      <c r="M499" s="250"/>
      <c r="N499" s="251"/>
      <c r="O499" s="251"/>
      <c r="P499" s="251"/>
      <c r="Q499" s="251"/>
      <c r="R499" s="251"/>
      <c r="S499" s="251"/>
      <c r="T499" s="25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3" t="s">
        <v>189</v>
      </c>
      <c r="AU499" s="253" t="s">
        <v>86</v>
      </c>
      <c r="AV499" s="13" t="s">
        <v>86</v>
      </c>
      <c r="AW499" s="13" t="s">
        <v>33</v>
      </c>
      <c r="AX499" s="13" t="s">
        <v>78</v>
      </c>
      <c r="AY499" s="253" t="s">
        <v>181</v>
      </c>
    </row>
    <row r="500" s="15" customFormat="1">
      <c r="A500" s="15"/>
      <c r="B500" s="264"/>
      <c r="C500" s="265"/>
      <c r="D500" s="244" t="s">
        <v>189</v>
      </c>
      <c r="E500" s="266" t="s">
        <v>1</v>
      </c>
      <c r="F500" s="267" t="s">
        <v>206</v>
      </c>
      <c r="G500" s="265"/>
      <c r="H500" s="268">
        <v>55.555999999999997</v>
      </c>
      <c r="I500" s="269"/>
      <c r="J500" s="265"/>
      <c r="K500" s="265"/>
      <c r="L500" s="270"/>
      <c r="M500" s="271"/>
      <c r="N500" s="272"/>
      <c r="O500" s="272"/>
      <c r="P500" s="272"/>
      <c r="Q500" s="272"/>
      <c r="R500" s="272"/>
      <c r="S500" s="272"/>
      <c r="T500" s="273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4" t="s">
        <v>189</v>
      </c>
      <c r="AU500" s="274" t="s">
        <v>86</v>
      </c>
      <c r="AV500" s="15" t="s">
        <v>187</v>
      </c>
      <c r="AW500" s="15" t="s">
        <v>33</v>
      </c>
      <c r="AX500" s="15" t="s">
        <v>84</v>
      </c>
      <c r="AY500" s="274" t="s">
        <v>181</v>
      </c>
    </row>
    <row r="501" s="2" customFormat="1" ht="37.8" customHeight="1">
      <c r="A501" s="39"/>
      <c r="B501" s="40"/>
      <c r="C501" s="228" t="s">
        <v>643</v>
      </c>
      <c r="D501" s="228" t="s">
        <v>183</v>
      </c>
      <c r="E501" s="229" t="s">
        <v>2208</v>
      </c>
      <c r="F501" s="230" t="s">
        <v>2209</v>
      </c>
      <c r="G501" s="231" t="s">
        <v>186</v>
      </c>
      <c r="H501" s="232">
        <v>1.7150000000000001</v>
      </c>
      <c r="I501" s="233"/>
      <c r="J501" s="234">
        <f>ROUND(I501*H501,2)</f>
        <v>0</v>
      </c>
      <c r="K501" s="235"/>
      <c r="L501" s="45"/>
      <c r="M501" s="236" t="s">
        <v>1</v>
      </c>
      <c r="N501" s="237" t="s">
        <v>43</v>
      </c>
      <c r="O501" s="92"/>
      <c r="P501" s="238">
        <f>O501*H501</f>
        <v>0</v>
      </c>
      <c r="Q501" s="238">
        <v>0.01119</v>
      </c>
      <c r="R501" s="238">
        <f>Q501*H501</f>
        <v>0.019190850000000002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187</v>
      </c>
      <c r="AT501" s="240" t="s">
        <v>183</v>
      </c>
      <c r="AU501" s="240" t="s">
        <v>86</v>
      </c>
      <c r="AY501" s="18" t="s">
        <v>181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84</v>
      </c>
      <c r="BK501" s="241">
        <f>ROUND(I501*H501,2)</f>
        <v>0</v>
      </c>
      <c r="BL501" s="18" t="s">
        <v>187</v>
      </c>
      <c r="BM501" s="240" t="s">
        <v>2789</v>
      </c>
    </row>
    <row r="502" s="14" customFormat="1">
      <c r="A502" s="14"/>
      <c r="B502" s="254"/>
      <c r="C502" s="255"/>
      <c r="D502" s="244" t="s">
        <v>189</v>
      </c>
      <c r="E502" s="256" t="s">
        <v>1</v>
      </c>
      <c r="F502" s="257" t="s">
        <v>547</v>
      </c>
      <c r="G502" s="255"/>
      <c r="H502" s="256" t="s">
        <v>1</v>
      </c>
      <c r="I502" s="258"/>
      <c r="J502" s="255"/>
      <c r="K502" s="255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189</v>
      </c>
      <c r="AU502" s="263" t="s">
        <v>86</v>
      </c>
      <c r="AV502" s="14" t="s">
        <v>84</v>
      </c>
      <c r="AW502" s="14" t="s">
        <v>33</v>
      </c>
      <c r="AX502" s="14" t="s">
        <v>78</v>
      </c>
      <c r="AY502" s="263" t="s">
        <v>181</v>
      </c>
    </row>
    <row r="503" s="13" customFormat="1">
      <c r="A503" s="13"/>
      <c r="B503" s="242"/>
      <c r="C503" s="243"/>
      <c r="D503" s="244" t="s">
        <v>189</v>
      </c>
      <c r="E503" s="245" t="s">
        <v>1</v>
      </c>
      <c r="F503" s="246" t="s">
        <v>2167</v>
      </c>
      <c r="G503" s="243"/>
      <c r="H503" s="247">
        <v>1.7150000000000001</v>
      </c>
      <c r="I503" s="248"/>
      <c r="J503" s="243"/>
      <c r="K503" s="243"/>
      <c r="L503" s="249"/>
      <c r="M503" s="250"/>
      <c r="N503" s="251"/>
      <c r="O503" s="251"/>
      <c r="P503" s="251"/>
      <c r="Q503" s="251"/>
      <c r="R503" s="251"/>
      <c r="S503" s="251"/>
      <c r="T503" s="25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3" t="s">
        <v>189</v>
      </c>
      <c r="AU503" s="253" t="s">
        <v>86</v>
      </c>
      <c r="AV503" s="13" t="s">
        <v>86</v>
      </c>
      <c r="AW503" s="13" t="s">
        <v>33</v>
      </c>
      <c r="AX503" s="13" t="s">
        <v>84</v>
      </c>
      <c r="AY503" s="253" t="s">
        <v>181</v>
      </c>
    </row>
    <row r="504" s="2" customFormat="1" ht="37.8" customHeight="1">
      <c r="A504" s="39"/>
      <c r="B504" s="40"/>
      <c r="C504" s="228" t="s">
        <v>660</v>
      </c>
      <c r="D504" s="228" t="s">
        <v>183</v>
      </c>
      <c r="E504" s="229" t="s">
        <v>2211</v>
      </c>
      <c r="F504" s="230" t="s">
        <v>2212</v>
      </c>
      <c r="G504" s="231" t="s">
        <v>186</v>
      </c>
      <c r="H504" s="232">
        <v>5.6669999999999998</v>
      </c>
      <c r="I504" s="233"/>
      <c r="J504" s="234">
        <f>ROUND(I504*H504,2)</f>
        <v>0</v>
      </c>
      <c r="K504" s="235"/>
      <c r="L504" s="45"/>
      <c r="M504" s="236" t="s">
        <v>1</v>
      </c>
      <c r="N504" s="237" t="s">
        <v>43</v>
      </c>
      <c r="O504" s="92"/>
      <c r="P504" s="238">
        <f>O504*H504</f>
        <v>0</v>
      </c>
      <c r="Q504" s="238">
        <v>0.01119</v>
      </c>
      <c r="R504" s="238">
        <f>Q504*H504</f>
        <v>0.063413730000000001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187</v>
      </c>
      <c r="AT504" s="240" t="s">
        <v>183</v>
      </c>
      <c r="AU504" s="240" t="s">
        <v>86</v>
      </c>
      <c r="AY504" s="18" t="s">
        <v>181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84</v>
      </c>
      <c r="BK504" s="241">
        <f>ROUND(I504*H504,2)</f>
        <v>0</v>
      </c>
      <c r="BL504" s="18" t="s">
        <v>187</v>
      </c>
      <c r="BM504" s="240" t="s">
        <v>2790</v>
      </c>
    </row>
    <row r="505" s="14" customFormat="1">
      <c r="A505" s="14"/>
      <c r="B505" s="254"/>
      <c r="C505" s="255"/>
      <c r="D505" s="244" t="s">
        <v>189</v>
      </c>
      <c r="E505" s="256" t="s">
        <v>1</v>
      </c>
      <c r="F505" s="257" t="s">
        <v>2162</v>
      </c>
      <c r="G505" s="255"/>
      <c r="H505" s="256" t="s">
        <v>1</v>
      </c>
      <c r="I505" s="258"/>
      <c r="J505" s="255"/>
      <c r="K505" s="255"/>
      <c r="L505" s="259"/>
      <c r="M505" s="260"/>
      <c r="N505" s="261"/>
      <c r="O505" s="261"/>
      <c r="P505" s="261"/>
      <c r="Q505" s="261"/>
      <c r="R505" s="261"/>
      <c r="S505" s="261"/>
      <c r="T505" s="26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3" t="s">
        <v>189</v>
      </c>
      <c r="AU505" s="263" t="s">
        <v>86</v>
      </c>
      <c r="AV505" s="14" t="s">
        <v>84</v>
      </c>
      <c r="AW505" s="14" t="s">
        <v>33</v>
      </c>
      <c r="AX505" s="14" t="s">
        <v>78</v>
      </c>
      <c r="AY505" s="263" t="s">
        <v>181</v>
      </c>
    </row>
    <row r="506" s="13" customFormat="1">
      <c r="A506" s="13"/>
      <c r="B506" s="242"/>
      <c r="C506" s="243"/>
      <c r="D506" s="244" t="s">
        <v>189</v>
      </c>
      <c r="E506" s="245" t="s">
        <v>1</v>
      </c>
      <c r="F506" s="246" t="s">
        <v>2771</v>
      </c>
      <c r="G506" s="243"/>
      <c r="H506" s="247">
        <v>5.6669999999999998</v>
      </c>
      <c r="I506" s="248"/>
      <c r="J506" s="243"/>
      <c r="K506" s="243"/>
      <c r="L506" s="249"/>
      <c r="M506" s="250"/>
      <c r="N506" s="251"/>
      <c r="O506" s="251"/>
      <c r="P506" s="251"/>
      <c r="Q506" s="251"/>
      <c r="R506" s="251"/>
      <c r="S506" s="251"/>
      <c r="T506" s="25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3" t="s">
        <v>189</v>
      </c>
      <c r="AU506" s="253" t="s">
        <v>86</v>
      </c>
      <c r="AV506" s="13" t="s">
        <v>86</v>
      </c>
      <c r="AW506" s="13" t="s">
        <v>33</v>
      </c>
      <c r="AX506" s="13" t="s">
        <v>84</v>
      </c>
      <c r="AY506" s="253" t="s">
        <v>181</v>
      </c>
    </row>
    <row r="507" s="2" customFormat="1" ht="16.5" customHeight="1">
      <c r="A507" s="39"/>
      <c r="B507" s="40"/>
      <c r="C507" s="275" t="s">
        <v>676</v>
      </c>
      <c r="D507" s="275" t="s">
        <v>363</v>
      </c>
      <c r="E507" s="276" t="s">
        <v>2214</v>
      </c>
      <c r="F507" s="277" t="s">
        <v>2215</v>
      </c>
      <c r="G507" s="278" t="s">
        <v>186</v>
      </c>
      <c r="H507" s="279">
        <v>5.9509999999999996</v>
      </c>
      <c r="I507" s="280"/>
      <c r="J507" s="281">
        <f>ROUND(I507*H507,2)</f>
        <v>0</v>
      </c>
      <c r="K507" s="282"/>
      <c r="L507" s="283"/>
      <c r="M507" s="284" t="s">
        <v>1</v>
      </c>
      <c r="N507" s="285" t="s">
        <v>43</v>
      </c>
      <c r="O507" s="92"/>
      <c r="P507" s="238">
        <f>O507*H507</f>
        <v>0</v>
      </c>
      <c r="Q507" s="238">
        <v>0.0015</v>
      </c>
      <c r="R507" s="238">
        <f>Q507*H507</f>
        <v>0.0089265000000000004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228</v>
      </c>
      <c r="AT507" s="240" t="s">
        <v>363</v>
      </c>
      <c r="AU507" s="240" t="s">
        <v>86</v>
      </c>
      <c r="AY507" s="18" t="s">
        <v>181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84</v>
      </c>
      <c r="BK507" s="241">
        <f>ROUND(I507*H507,2)</f>
        <v>0</v>
      </c>
      <c r="BL507" s="18" t="s">
        <v>187</v>
      </c>
      <c r="BM507" s="240" t="s">
        <v>2791</v>
      </c>
    </row>
    <row r="508" s="14" customFormat="1">
      <c r="A508" s="14"/>
      <c r="B508" s="254"/>
      <c r="C508" s="255"/>
      <c r="D508" s="244" t="s">
        <v>189</v>
      </c>
      <c r="E508" s="256" t="s">
        <v>1</v>
      </c>
      <c r="F508" s="257" t="s">
        <v>2162</v>
      </c>
      <c r="G508" s="255"/>
      <c r="H508" s="256" t="s">
        <v>1</v>
      </c>
      <c r="I508" s="258"/>
      <c r="J508" s="255"/>
      <c r="K508" s="255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189</v>
      </c>
      <c r="AU508" s="263" t="s">
        <v>86</v>
      </c>
      <c r="AV508" s="14" t="s">
        <v>84</v>
      </c>
      <c r="AW508" s="14" t="s">
        <v>33</v>
      </c>
      <c r="AX508" s="14" t="s">
        <v>78</v>
      </c>
      <c r="AY508" s="263" t="s">
        <v>181</v>
      </c>
    </row>
    <row r="509" s="13" customFormat="1">
      <c r="A509" s="13"/>
      <c r="B509" s="242"/>
      <c r="C509" s="243"/>
      <c r="D509" s="244" t="s">
        <v>189</v>
      </c>
      <c r="E509" s="245" t="s">
        <v>1</v>
      </c>
      <c r="F509" s="246" t="s">
        <v>2788</v>
      </c>
      <c r="G509" s="243"/>
      <c r="H509" s="247">
        <v>5.9509999999999996</v>
      </c>
      <c r="I509" s="248"/>
      <c r="J509" s="243"/>
      <c r="K509" s="243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189</v>
      </c>
      <c r="AU509" s="253" t="s">
        <v>86</v>
      </c>
      <c r="AV509" s="13" t="s">
        <v>86</v>
      </c>
      <c r="AW509" s="13" t="s">
        <v>33</v>
      </c>
      <c r="AX509" s="13" t="s">
        <v>84</v>
      </c>
      <c r="AY509" s="253" t="s">
        <v>181</v>
      </c>
    </row>
    <row r="510" s="2" customFormat="1" ht="16.5" customHeight="1">
      <c r="A510" s="39"/>
      <c r="B510" s="40"/>
      <c r="C510" s="275" t="s">
        <v>684</v>
      </c>
      <c r="D510" s="275" t="s">
        <v>363</v>
      </c>
      <c r="E510" s="276" t="s">
        <v>2217</v>
      </c>
      <c r="F510" s="277" t="s">
        <v>2218</v>
      </c>
      <c r="G510" s="278" t="s">
        <v>186</v>
      </c>
      <c r="H510" s="279">
        <v>1.8009999999999999</v>
      </c>
      <c r="I510" s="280"/>
      <c r="J510" s="281">
        <f>ROUND(I510*H510,2)</f>
        <v>0</v>
      </c>
      <c r="K510" s="282"/>
      <c r="L510" s="283"/>
      <c r="M510" s="284" t="s">
        <v>1</v>
      </c>
      <c r="N510" s="285" t="s">
        <v>43</v>
      </c>
      <c r="O510" s="92"/>
      <c r="P510" s="238">
        <f>O510*H510</f>
        <v>0</v>
      </c>
      <c r="Q510" s="238">
        <v>0.0018</v>
      </c>
      <c r="R510" s="238">
        <f>Q510*H510</f>
        <v>0.0032418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228</v>
      </c>
      <c r="AT510" s="240" t="s">
        <v>363</v>
      </c>
      <c r="AU510" s="240" t="s">
        <v>86</v>
      </c>
      <c r="AY510" s="18" t="s">
        <v>181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84</v>
      </c>
      <c r="BK510" s="241">
        <f>ROUND(I510*H510,2)</f>
        <v>0</v>
      </c>
      <c r="BL510" s="18" t="s">
        <v>187</v>
      </c>
      <c r="BM510" s="240" t="s">
        <v>2792</v>
      </c>
    </row>
    <row r="511" s="14" customFormat="1">
      <c r="A511" s="14"/>
      <c r="B511" s="254"/>
      <c r="C511" s="255"/>
      <c r="D511" s="244" t="s">
        <v>189</v>
      </c>
      <c r="E511" s="256" t="s">
        <v>1</v>
      </c>
      <c r="F511" s="257" t="s">
        <v>547</v>
      </c>
      <c r="G511" s="255"/>
      <c r="H511" s="256" t="s">
        <v>1</v>
      </c>
      <c r="I511" s="258"/>
      <c r="J511" s="255"/>
      <c r="K511" s="255"/>
      <c r="L511" s="259"/>
      <c r="M511" s="260"/>
      <c r="N511" s="261"/>
      <c r="O511" s="261"/>
      <c r="P511" s="261"/>
      <c r="Q511" s="261"/>
      <c r="R511" s="261"/>
      <c r="S511" s="261"/>
      <c r="T511" s="26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3" t="s">
        <v>189</v>
      </c>
      <c r="AU511" s="263" t="s">
        <v>86</v>
      </c>
      <c r="AV511" s="14" t="s">
        <v>84</v>
      </c>
      <c r="AW511" s="14" t="s">
        <v>33</v>
      </c>
      <c r="AX511" s="14" t="s">
        <v>78</v>
      </c>
      <c r="AY511" s="263" t="s">
        <v>181</v>
      </c>
    </row>
    <row r="512" s="13" customFormat="1">
      <c r="A512" s="13"/>
      <c r="B512" s="242"/>
      <c r="C512" s="243"/>
      <c r="D512" s="244" t="s">
        <v>189</v>
      </c>
      <c r="E512" s="245" t="s">
        <v>1</v>
      </c>
      <c r="F512" s="246" t="s">
        <v>2220</v>
      </c>
      <c r="G512" s="243"/>
      <c r="H512" s="247">
        <v>1.8009999999999999</v>
      </c>
      <c r="I512" s="248"/>
      <c r="J512" s="243"/>
      <c r="K512" s="243"/>
      <c r="L512" s="249"/>
      <c r="M512" s="250"/>
      <c r="N512" s="251"/>
      <c r="O512" s="251"/>
      <c r="P512" s="251"/>
      <c r="Q512" s="251"/>
      <c r="R512" s="251"/>
      <c r="S512" s="251"/>
      <c r="T512" s="25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3" t="s">
        <v>189</v>
      </c>
      <c r="AU512" s="253" t="s">
        <v>86</v>
      </c>
      <c r="AV512" s="13" t="s">
        <v>86</v>
      </c>
      <c r="AW512" s="13" t="s">
        <v>33</v>
      </c>
      <c r="AX512" s="13" t="s">
        <v>84</v>
      </c>
      <c r="AY512" s="253" t="s">
        <v>181</v>
      </c>
    </row>
    <row r="513" s="2" customFormat="1" ht="37.8" customHeight="1">
      <c r="A513" s="39"/>
      <c r="B513" s="40"/>
      <c r="C513" s="228" t="s">
        <v>689</v>
      </c>
      <c r="D513" s="228" t="s">
        <v>183</v>
      </c>
      <c r="E513" s="229" t="s">
        <v>582</v>
      </c>
      <c r="F513" s="230" t="s">
        <v>583</v>
      </c>
      <c r="G513" s="231" t="s">
        <v>186</v>
      </c>
      <c r="H513" s="232">
        <v>1.7150000000000001</v>
      </c>
      <c r="I513" s="233"/>
      <c r="J513" s="234">
        <f>ROUND(I513*H513,2)</f>
        <v>0</v>
      </c>
      <c r="K513" s="235"/>
      <c r="L513" s="45"/>
      <c r="M513" s="236" t="s">
        <v>1</v>
      </c>
      <c r="N513" s="237" t="s">
        <v>43</v>
      </c>
      <c r="O513" s="92"/>
      <c r="P513" s="238">
        <f>O513*H513</f>
        <v>0</v>
      </c>
      <c r="Q513" s="238">
        <v>0.01119</v>
      </c>
      <c r="R513" s="238">
        <f>Q513*H513</f>
        <v>0.019190850000000002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187</v>
      </c>
      <c r="AT513" s="240" t="s">
        <v>183</v>
      </c>
      <c r="AU513" s="240" t="s">
        <v>86</v>
      </c>
      <c r="AY513" s="18" t="s">
        <v>181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84</v>
      </c>
      <c r="BK513" s="241">
        <f>ROUND(I513*H513,2)</f>
        <v>0</v>
      </c>
      <c r="BL513" s="18" t="s">
        <v>187</v>
      </c>
      <c r="BM513" s="240" t="s">
        <v>2793</v>
      </c>
    </row>
    <row r="514" s="14" customFormat="1">
      <c r="A514" s="14"/>
      <c r="B514" s="254"/>
      <c r="C514" s="255"/>
      <c r="D514" s="244" t="s">
        <v>189</v>
      </c>
      <c r="E514" s="256" t="s">
        <v>1</v>
      </c>
      <c r="F514" s="257" t="s">
        <v>547</v>
      </c>
      <c r="G514" s="255"/>
      <c r="H514" s="256" t="s">
        <v>1</v>
      </c>
      <c r="I514" s="258"/>
      <c r="J514" s="255"/>
      <c r="K514" s="255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189</v>
      </c>
      <c r="AU514" s="263" t="s">
        <v>86</v>
      </c>
      <c r="AV514" s="14" t="s">
        <v>84</v>
      </c>
      <c r="AW514" s="14" t="s">
        <v>33</v>
      </c>
      <c r="AX514" s="14" t="s">
        <v>78</v>
      </c>
      <c r="AY514" s="263" t="s">
        <v>181</v>
      </c>
    </row>
    <row r="515" s="13" customFormat="1">
      <c r="A515" s="13"/>
      <c r="B515" s="242"/>
      <c r="C515" s="243"/>
      <c r="D515" s="244" t="s">
        <v>189</v>
      </c>
      <c r="E515" s="245" t="s">
        <v>1</v>
      </c>
      <c r="F515" s="246" t="s">
        <v>2167</v>
      </c>
      <c r="G515" s="243"/>
      <c r="H515" s="247">
        <v>1.7150000000000001</v>
      </c>
      <c r="I515" s="248"/>
      <c r="J515" s="243"/>
      <c r="K515" s="243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189</v>
      </c>
      <c r="AU515" s="253" t="s">
        <v>86</v>
      </c>
      <c r="AV515" s="13" t="s">
        <v>86</v>
      </c>
      <c r="AW515" s="13" t="s">
        <v>33</v>
      </c>
      <c r="AX515" s="13" t="s">
        <v>84</v>
      </c>
      <c r="AY515" s="253" t="s">
        <v>181</v>
      </c>
    </row>
    <row r="516" s="2" customFormat="1" ht="16.5" customHeight="1">
      <c r="A516" s="39"/>
      <c r="B516" s="40"/>
      <c r="C516" s="275" t="s">
        <v>693</v>
      </c>
      <c r="D516" s="275" t="s">
        <v>363</v>
      </c>
      <c r="E516" s="276" t="s">
        <v>585</v>
      </c>
      <c r="F516" s="277" t="s">
        <v>586</v>
      </c>
      <c r="G516" s="278" t="s">
        <v>186</v>
      </c>
      <c r="H516" s="279">
        <v>1.8009999999999999</v>
      </c>
      <c r="I516" s="280"/>
      <c r="J516" s="281">
        <f>ROUND(I516*H516,2)</f>
        <v>0</v>
      </c>
      <c r="K516" s="282"/>
      <c r="L516" s="283"/>
      <c r="M516" s="284" t="s">
        <v>1</v>
      </c>
      <c r="N516" s="285" t="s">
        <v>43</v>
      </c>
      <c r="O516" s="92"/>
      <c r="P516" s="238">
        <f>O516*H516</f>
        <v>0</v>
      </c>
      <c r="Q516" s="238">
        <v>0.0020999999999999999</v>
      </c>
      <c r="R516" s="238">
        <f>Q516*H516</f>
        <v>0.0037820999999999996</v>
      </c>
      <c r="S516" s="238">
        <v>0</v>
      </c>
      <c r="T516" s="23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0" t="s">
        <v>228</v>
      </c>
      <c r="AT516" s="240" t="s">
        <v>363</v>
      </c>
      <c r="AU516" s="240" t="s">
        <v>86</v>
      </c>
      <c r="AY516" s="18" t="s">
        <v>181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84</v>
      </c>
      <c r="BK516" s="241">
        <f>ROUND(I516*H516,2)</f>
        <v>0</v>
      </c>
      <c r="BL516" s="18" t="s">
        <v>187</v>
      </c>
      <c r="BM516" s="240" t="s">
        <v>2794</v>
      </c>
    </row>
    <row r="517" s="13" customFormat="1">
      <c r="A517" s="13"/>
      <c r="B517" s="242"/>
      <c r="C517" s="243"/>
      <c r="D517" s="244" t="s">
        <v>189</v>
      </c>
      <c r="E517" s="245" t="s">
        <v>1</v>
      </c>
      <c r="F517" s="246" t="s">
        <v>2223</v>
      </c>
      <c r="G517" s="243"/>
      <c r="H517" s="247">
        <v>1.8009999999999999</v>
      </c>
      <c r="I517" s="248"/>
      <c r="J517" s="243"/>
      <c r="K517" s="243"/>
      <c r="L517" s="249"/>
      <c r="M517" s="250"/>
      <c r="N517" s="251"/>
      <c r="O517" s="251"/>
      <c r="P517" s="251"/>
      <c r="Q517" s="251"/>
      <c r="R517" s="251"/>
      <c r="S517" s="251"/>
      <c r="T517" s="25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3" t="s">
        <v>189</v>
      </c>
      <c r="AU517" s="253" t="s">
        <v>86</v>
      </c>
      <c r="AV517" s="13" t="s">
        <v>86</v>
      </c>
      <c r="AW517" s="13" t="s">
        <v>33</v>
      </c>
      <c r="AX517" s="13" t="s">
        <v>84</v>
      </c>
      <c r="AY517" s="253" t="s">
        <v>181</v>
      </c>
    </row>
    <row r="518" s="2" customFormat="1" ht="24.15" customHeight="1">
      <c r="A518" s="39"/>
      <c r="B518" s="40"/>
      <c r="C518" s="228" t="s">
        <v>697</v>
      </c>
      <c r="D518" s="228" t="s">
        <v>183</v>
      </c>
      <c r="E518" s="229" t="s">
        <v>599</v>
      </c>
      <c r="F518" s="230" t="s">
        <v>600</v>
      </c>
      <c r="G518" s="231" t="s">
        <v>186</v>
      </c>
      <c r="H518" s="232">
        <v>91.608999999999995</v>
      </c>
      <c r="I518" s="233"/>
      <c r="J518" s="234">
        <f>ROUND(I518*H518,2)</f>
        <v>0</v>
      </c>
      <c r="K518" s="235"/>
      <c r="L518" s="45"/>
      <c r="M518" s="236" t="s">
        <v>1</v>
      </c>
      <c r="N518" s="237" t="s">
        <v>43</v>
      </c>
      <c r="O518" s="92"/>
      <c r="P518" s="238">
        <f>O518*H518</f>
        <v>0</v>
      </c>
      <c r="Q518" s="238">
        <v>0.01184</v>
      </c>
      <c r="R518" s="238">
        <f>Q518*H518</f>
        <v>1.0846505599999998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187</v>
      </c>
      <c r="AT518" s="240" t="s">
        <v>183</v>
      </c>
      <c r="AU518" s="240" t="s">
        <v>86</v>
      </c>
      <c r="AY518" s="18" t="s">
        <v>181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84</v>
      </c>
      <c r="BK518" s="241">
        <f>ROUND(I518*H518,2)</f>
        <v>0</v>
      </c>
      <c r="BL518" s="18" t="s">
        <v>187</v>
      </c>
      <c r="BM518" s="240" t="s">
        <v>2795</v>
      </c>
    </row>
    <row r="519" s="14" customFormat="1">
      <c r="A519" s="14"/>
      <c r="B519" s="254"/>
      <c r="C519" s="255"/>
      <c r="D519" s="244" t="s">
        <v>189</v>
      </c>
      <c r="E519" s="256" t="s">
        <v>1</v>
      </c>
      <c r="F519" s="257" t="s">
        <v>602</v>
      </c>
      <c r="G519" s="255"/>
      <c r="H519" s="256" t="s">
        <v>1</v>
      </c>
      <c r="I519" s="258"/>
      <c r="J519" s="255"/>
      <c r="K519" s="255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189</v>
      </c>
      <c r="AU519" s="263" t="s">
        <v>86</v>
      </c>
      <c r="AV519" s="14" t="s">
        <v>84</v>
      </c>
      <c r="AW519" s="14" t="s">
        <v>33</v>
      </c>
      <c r="AX519" s="14" t="s">
        <v>78</v>
      </c>
      <c r="AY519" s="263" t="s">
        <v>181</v>
      </c>
    </row>
    <row r="520" s="14" customFormat="1">
      <c r="A520" s="14"/>
      <c r="B520" s="254"/>
      <c r="C520" s="255"/>
      <c r="D520" s="244" t="s">
        <v>189</v>
      </c>
      <c r="E520" s="256" t="s">
        <v>1</v>
      </c>
      <c r="F520" s="257" t="s">
        <v>603</v>
      </c>
      <c r="G520" s="255"/>
      <c r="H520" s="256" t="s">
        <v>1</v>
      </c>
      <c r="I520" s="258"/>
      <c r="J520" s="255"/>
      <c r="K520" s="255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189</v>
      </c>
      <c r="AU520" s="263" t="s">
        <v>86</v>
      </c>
      <c r="AV520" s="14" t="s">
        <v>84</v>
      </c>
      <c r="AW520" s="14" t="s">
        <v>33</v>
      </c>
      <c r="AX520" s="14" t="s">
        <v>78</v>
      </c>
      <c r="AY520" s="263" t="s">
        <v>181</v>
      </c>
    </row>
    <row r="521" s="14" customFormat="1">
      <c r="A521" s="14"/>
      <c r="B521" s="254"/>
      <c r="C521" s="255"/>
      <c r="D521" s="244" t="s">
        <v>189</v>
      </c>
      <c r="E521" s="256" t="s">
        <v>1</v>
      </c>
      <c r="F521" s="257" t="s">
        <v>604</v>
      </c>
      <c r="G521" s="255"/>
      <c r="H521" s="256" t="s">
        <v>1</v>
      </c>
      <c r="I521" s="258"/>
      <c r="J521" s="255"/>
      <c r="K521" s="255"/>
      <c r="L521" s="259"/>
      <c r="M521" s="260"/>
      <c r="N521" s="261"/>
      <c r="O521" s="261"/>
      <c r="P521" s="261"/>
      <c r="Q521" s="261"/>
      <c r="R521" s="261"/>
      <c r="S521" s="261"/>
      <c r="T521" s="26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3" t="s">
        <v>189</v>
      </c>
      <c r="AU521" s="263" t="s">
        <v>86</v>
      </c>
      <c r="AV521" s="14" t="s">
        <v>84</v>
      </c>
      <c r="AW521" s="14" t="s">
        <v>33</v>
      </c>
      <c r="AX521" s="14" t="s">
        <v>78</v>
      </c>
      <c r="AY521" s="263" t="s">
        <v>181</v>
      </c>
    </row>
    <row r="522" s="14" customFormat="1">
      <c r="A522" s="14"/>
      <c r="B522" s="254"/>
      <c r="C522" s="255"/>
      <c r="D522" s="244" t="s">
        <v>189</v>
      </c>
      <c r="E522" s="256" t="s">
        <v>1</v>
      </c>
      <c r="F522" s="257" t="s">
        <v>543</v>
      </c>
      <c r="G522" s="255"/>
      <c r="H522" s="256" t="s">
        <v>1</v>
      </c>
      <c r="I522" s="258"/>
      <c r="J522" s="255"/>
      <c r="K522" s="255"/>
      <c r="L522" s="259"/>
      <c r="M522" s="260"/>
      <c r="N522" s="261"/>
      <c r="O522" s="261"/>
      <c r="P522" s="261"/>
      <c r="Q522" s="261"/>
      <c r="R522" s="261"/>
      <c r="S522" s="261"/>
      <c r="T522" s="26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3" t="s">
        <v>189</v>
      </c>
      <c r="AU522" s="263" t="s">
        <v>86</v>
      </c>
      <c r="AV522" s="14" t="s">
        <v>84</v>
      </c>
      <c r="AW522" s="14" t="s">
        <v>33</v>
      </c>
      <c r="AX522" s="14" t="s">
        <v>78</v>
      </c>
      <c r="AY522" s="263" t="s">
        <v>181</v>
      </c>
    </row>
    <row r="523" s="13" customFormat="1">
      <c r="A523" s="13"/>
      <c r="B523" s="242"/>
      <c r="C523" s="243"/>
      <c r="D523" s="244" t="s">
        <v>189</v>
      </c>
      <c r="E523" s="245" t="s">
        <v>1</v>
      </c>
      <c r="F523" s="246" t="s">
        <v>2168</v>
      </c>
      <c r="G523" s="243"/>
      <c r="H523" s="247">
        <v>23.486999999999998</v>
      </c>
      <c r="I523" s="248"/>
      <c r="J523" s="243"/>
      <c r="K523" s="243"/>
      <c r="L523" s="249"/>
      <c r="M523" s="250"/>
      <c r="N523" s="251"/>
      <c r="O523" s="251"/>
      <c r="P523" s="251"/>
      <c r="Q523" s="251"/>
      <c r="R523" s="251"/>
      <c r="S523" s="251"/>
      <c r="T523" s="25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3" t="s">
        <v>189</v>
      </c>
      <c r="AU523" s="253" t="s">
        <v>86</v>
      </c>
      <c r="AV523" s="13" t="s">
        <v>86</v>
      </c>
      <c r="AW523" s="13" t="s">
        <v>33</v>
      </c>
      <c r="AX523" s="13" t="s">
        <v>78</v>
      </c>
      <c r="AY523" s="253" t="s">
        <v>181</v>
      </c>
    </row>
    <row r="524" s="13" customFormat="1">
      <c r="A524" s="13"/>
      <c r="B524" s="242"/>
      <c r="C524" s="243"/>
      <c r="D524" s="244" t="s">
        <v>189</v>
      </c>
      <c r="E524" s="245" t="s">
        <v>1</v>
      </c>
      <c r="F524" s="246" t="s">
        <v>2772</v>
      </c>
      <c r="G524" s="243"/>
      <c r="H524" s="247">
        <v>16.542000000000002</v>
      </c>
      <c r="I524" s="248"/>
      <c r="J524" s="243"/>
      <c r="K524" s="243"/>
      <c r="L524" s="249"/>
      <c r="M524" s="250"/>
      <c r="N524" s="251"/>
      <c r="O524" s="251"/>
      <c r="P524" s="251"/>
      <c r="Q524" s="251"/>
      <c r="R524" s="251"/>
      <c r="S524" s="251"/>
      <c r="T524" s="25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3" t="s">
        <v>189</v>
      </c>
      <c r="AU524" s="253" t="s">
        <v>86</v>
      </c>
      <c r="AV524" s="13" t="s">
        <v>86</v>
      </c>
      <c r="AW524" s="13" t="s">
        <v>33</v>
      </c>
      <c r="AX524" s="13" t="s">
        <v>78</v>
      </c>
      <c r="AY524" s="253" t="s">
        <v>181</v>
      </c>
    </row>
    <row r="525" s="13" customFormat="1">
      <c r="A525" s="13"/>
      <c r="B525" s="242"/>
      <c r="C525" s="243"/>
      <c r="D525" s="244" t="s">
        <v>189</v>
      </c>
      <c r="E525" s="245" t="s">
        <v>1</v>
      </c>
      <c r="F525" s="246" t="s">
        <v>2170</v>
      </c>
      <c r="G525" s="243"/>
      <c r="H525" s="247">
        <v>14.233000000000001</v>
      </c>
      <c r="I525" s="248"/>
      <c r="J525" s="243"/>
      <c r="K525" s="243"/>
      <c r="L525" s="249"/>
      <c r="M525" s="250"/>
      <c r="N525" s="251"/>
      <c r="O525" s="251"/>
      <c r="P525" s="251"/>
      <c r="Q525" s="251"/>
      <c r="R525" s="251"/>
      <c r="S525" s="251"/>
      <c r="T525" s="25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3" t="s">
        <v>189</v>
      </c>
      <c r="AU525" s="253" t="s">
        <v>86</v>
      </c>
      <c r="AV525" s="13" t="s">
        <v>86</v>
      </c>
      <c r="AW525" s="13" t="s">
        <v>33</v>
      </c>
      <c r="AX525" s="13" t="s">
        <v>78</v>
      </c>
      <c r="AY525" s="253" t="s">
        <v>181</v>
      </c>
    </row>
    <row r="526" s="13" customFormat="1">
      <c r="A526" s="13"/>
      <c r="B526" s="242"/>
      <c r="C526" s="243"/>
      <c r="D526" s="244" t="s">
        <v>189</v>
      </c>
      <c r="E526" s="245" t="s">
        <v>1</v>
      </c>
      <c r="F526" s="246" t="s">
        <v>2773</v>
      </c>
      <c r="G526" s="243"/>
      <c r="H526" s="247">
        <v>37.347000000000001</v>
      </c>
      <c r="I526" s="248"/>
      <c r="J526" s="243"/>
      <c r="K526" s="243"/>
      <c r="L526" s="249"/>
      <c r="M526" s="250"/>
      <c r="N526" s="251"/>
      <c r="O526" s="251"/>
      <c r="P526" s="251"/>
      <c r="Q526" s="251"/>
      <c r="R526" s="251"/>
      <c r="S526" s="251"/>
      <c r="T526" s="25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3" t="s">
        <v>189</v>
      </c>
      <c r="AU526" s="253" t="s">
        <v>86</v>
      </c>
      <c r="AV526" s="13" t="s">
        <v>86</v>
      </c>
      <c r="AW526" s="13" t="s">
        <v>33</v>
      </c>
      <c r="AX526" s="13" t="s">
        <v>78</v>
      </c>
      <c r="AY526" s="253" t="s">
        <v>181</v>
      </c>
    </row>
    <row r="527" s="15" customFormat="1">
      <c r="A527" s="15"/>
      <c r="B527" s="264"/>
      <c r="C527" s="265"/>
      <c r="D527" s="244" t="s">
        <v>189</v>
      </c>
      <c r="E527" s="266" t="s">
        <v>1</v>
      </c>
      <c r="F527" s="267" t="s">
        <v>206</v>
      </c>
      <c r="G527" s="265"/>
      <c r="H527" s="268">
        <v>91.608999999999995</v>
      </c>
      <c r="I527" s="269"/>
      <c r="J527" s="265"/>
      <c r="K527" s="265"/>
      <c r="L527" s="270"/>
      <c r="M527" s="271"/>
      <c r="N527" s="272"/>
      <c r="O527" s="272"/>
      <c r="P527" s="272"/>
      <c r="Q527" s="272"/>
      <c r="R527" s="272"/>
      <c r="S527" s="272"/>
      <c r="T527" s="27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4" t="s">
        <v>189</v>
      </c>
      <c r="AU527" s="274" t="s">
        <v>86</v>
      </c>
      <c r="AV527" s="15" t="s">
        <v>187</v>
      </c>
      <c r="AW527" s="15" t="s">
        <v>33</v>
      </c>
      <c r="AX527" s="15" t="s">
        <v>84</v>
      </c>
      <c r="AY527" s="274" t="s">
        <v>181</v>
      </c>
    </row>
    <row r="528" s="2" customFormat="1" ht="16.5" customHeight="1">
      <c r="A528" s="39"/>
      <c r="B528" s="40"/>
      <c r="C528" s="275" t="s">
        <v>710</v>
      </c>
      <c r="D528" s="275" t="s">
        <v>363</v>
      </c>
      <c r="E528" s="276" t="s">
        <v>606</v>
      </c>
      <c r="F528" s="277" t="s">
        <v>607</v>
      </c>
      <c r="G528" s="278" t="s">
        <v>186</v>
      </c>
      <c r="H528" s="279">
        <v>96.188999999999993</v>
      </c>
      <c r="I528" s="280"/>
      <c r="J528" s="281">
        <f>ROUND(I528*H528,2)</f>
        <v>0</v>
      </c>
      <c r="K528" s="282"/>
      <c r="L528" s="283"/>
      <c r="M528" s="284" t="s">
        <v>1</v>
      </c>
      <c r="N528" s="285" t="s">
        <v>43</v>
      </c>
      <c r="O528" s="92"/>
      <c r="P528" s="238">
        <f>O528*H528</f>
        <v>0</v>
      </c>
      <c r="Q528" s="238">
        <v>0.019</v>
      </c>
      <c r="R528" s="238">
        <f>Q528*H528</f>
        <v>1.8275909999999997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228</v>
      </c>
      <c r="AT528" s="240" t="s">
        <v>363</v>
      </c>
      <c r="AU528" s="240" t="s">
        <v>86</v>
      </c>
      <c r="AY528" s="18" t="s">
        <v>181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84</v>
      </c>
      <c r="BK528" s="241">
        <f>ROUND(I528*H528,2)</f>
        <v>0</v>
      </c>
      <c r="BL528" s="18" t="s">
        <v>187</v>
      </c>
      <c r="BM528" s="240" t="s">
        <v>2796</v>
      </c>
    </row>
    <row r="529" s="13" customFormat="1">
      <c r="A529" s="13"/>
      <c r="B529" s="242"/>
      <c r="C529" s="243"/>
      <c r="D529" s="244" t="s">
        <v>189</v>
      </c>
      <c r="E529" s="245" t="s">
        <v>1</v>
      </c>
      <c r="F529" s="246" t="s">
        <v>2797</v>
      </c>
      <c r="G529" s="243"/>
      <c r="H529" s="247">
        <v>96.188999999999993</v>
      </c>
      <c r="I529" s="248"/>
      <c r="J529" s="243"/>
      <c r="K529" s="243"/>
      <c r="L529" s="249"/>
      <c r="M529" s="250"/>
      <c r="N529" s="251"/>
      <c r="O529" s="251"/>
      <c r="P529" s="251"/>
      <c r="Q529" s="251"/>
      <c r="R529" s="251"/>
      <c r="S529" s="251"/>
      <c r="T529" s="25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3" t="s">
        <v>189</v>
      </c>
      <c r="AU529" s="253" t="s">
        <v>86</v>
      </c>
      <c r="AV529" s="13" t="s">
        <v>86</v>
      </c>
      <c r="AW529" s="13" t="s">
        <v>33</v>
      </c>
      <c r="AX529" s="13" t="s">
        <v>84</v>
      </c>
      <c r="AY529" s="253" t="s">
        <v>181</v>
      </c>
    </row>
    <row r="530" s="2" customFormat="1" ht="16.5" customHeight="1">
      <c r="A530" s="39"/>
      <c r="B530" s="40"/>
      <c r="C530" s="275" t="s">
        <v>714</v>
      </c>
      <c r="D530" s="275" t="s">
        <v>363</v>
      </c>
      <c r="E530" s="276" t="s">
        <v>611</v>
      </c>
      <c r="F530" s="277" t="s">
        <v>612</v>
      </c>
      <c r="G530" s="278" t="s">
        <v>186</v>
      </c>
      <c r="H530" s="279">
        <v>96.188999999999993</v>
      </c>
      <c r="I530" s="280"/>
      <c r="J530" s="281">
        <f>ROUND(I530*H530,2)</f>
        <v>0</v>
      </c>
      <c r="K530" s="282"/>
      <c r="L530" s="283"/>
      <c r="M530" s="284" t="s">
        <v>1</v>
      </c>
      <c r="N530" s="285" t="s">
        <v>43</v>
      </c>
      <c r="O530" s="92"/>
      <c r="P530" s="238">
        <f>O530*H530</f>
        <v>0</v>
      </c>
      <c r="Q530" s="238">
        <v>0.021999999999999999</v>
      </c>
      <c r="R530" s="238">
        <f>Q530*H530</f>
        <v>2.1161579999999995</v>
      </c>
      <c r="S530" s="238">
        <v>0</v>
      </c>
      <c r="T530" s="23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0" t="s">
        <v>228</v>
      </c>
      <c r="AT530" s="240" t="s">
        <v>363</v>
      </c>
      <c r="AU530" s="240" t="s">
        <v>86</v>
      </c>
      <c r="AY530" s="18" t="s">
        <v>181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84</v>
      </c>
      <c r="BK530" s="241">
        <f>ROUND(I530*H530,2)</f>
        <v>0</v>
      </c>
      <c r="BL530" s="18" t="s">
        <v>187</v>
      </c>
      <c r="BM530" s="240" t="s">
        <v>2798</v>
      </c>
    </row>
    <row r="531" s="13" customFormat="1">
      <c r="A531" s="13"/>
      <c r="B531" s="242"/>
      <c r="C531" s="243"/>
      <c r="D531" s="244" t="s">
        <v>189</v>
      </c>
      <c r="E531" s="245" t="s">
        <v>1</v>
      </c>
      <c r="F531" s="246" t="s">
        <v>2797</v>
      </c>
      <c r="G531" s="243"/>
      <c r="H531" s="247">
        <v>96.188999999999993</v>
      </c>
      <c r="I531" s="248"/>
      <c r="J531" s="243"/>
      <c r="K531" s="243"/>
      <c r="L531" s="249"/>
      <c r="M531" s="250"/>
      <c r="N531" s="251"/>
      <c r="O531" s="251"/>
      <c r="P531" s="251"/>
      <c r="Q531" s="251"/>
      <c r="R531" s="251"/>
      <c r="S531" s="251"/>
      <c r="T531" s="25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3" t="s">
        <v>189</v>
      </c>
      <c r="AU531" s="253" t="s">
        <v>86</v>
      </c>
      <c r="AV531" s="13" t="s">
        <v>86</v>
      </c>
      <c r="AW531" s="13" t="s">
        <v>33</v>
      </c>
      <c r="AX531" s="13" t="s">
        <v>84</v>
      </c>
      <c r="AY531" s="253" t="s">
        <v>181</v>
      </c>
    </row>
    <row r="532" s="2" customFormat="1" ht="24.15" customHeight="1">
      <c r="A532" s="39"/>
      <c r="B532" s="40"/>
      <c r="C532" s="228" t="s">
        <v>722</v>
      </c>
      <c r="D532" s="228" t="s">
        <v>183</v>
      </c>
      <c r="E532" s="229" t="s">
        <v>616</v>
      </c>
      <c r="F532" s="230" t="s">
        <v>617</v>
      </c>
      <c r="G532" s="231" t="s">
        <v>186</v>
      </c>
      <c r="H532" s="232">
        <v>91.608999999999995</v>
      </c>
      <c r="I532" s="233"/>
      <c r="J532" s="234">
        <f>ROUND(I532*H532,2)</f>
        <v>0</v>
      </c>
      <c r="K532" s="235"/>
      <c r="L532" s="45"/>
      <c r="M532" s="236" t="s">
        <v>1</v>
      </c>
      <c r="N532" s="237" t="s">
        <v>43</v>
      </c>
      <c r="O532" s="92"/>
      <c r="P532" s="238">
        <f>O532*H532</f>
        <v>0</v>
      </c>
      <c r="Q532" s="238">
        <v>8.0000000000000007E-05</v>
      </c>
      <c r="R532" s="238">
        <f>Q532*H532</f>
        <v>0.0073287200000000004</v>
      </c>
      <c r="S532" s="238">
        <v>0</v>
      </c>
      <c r="T532" s="23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187</v>
      </c>
      <c r="AT532" s="240" t="s">
        <v>183</v>
      </c>
      <c r="AU532" s="240" t="s">
        <v>86</v>
      </c>
      <c r="AY532" s="18" t="s">
        <v>181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84</v>
      </c>
      <c r="BK532" s="241">
        <f>ROUND(I532*H532,2)</f>
        <v>0</v>
      </c>
      <c r="BL532" s="18" t="s">
        <v>187</v>
      </c>
      <c r="BM532" s="240" t="s">
        <v>2799</v>
      </c>
    </row>
    <row r="533" s="14" customFormat="1">
      <c r="A533" s="14"/>
      <c r="B533" s="254"/>
      <c r="C533" s="255"/>
      <c r="D533" s="244" t="s">
        <v>189</v>
      </c>
      <c r="E533" s="256" t="s">
        <v>1</v>
      </c>
      <c r="F533" s="257" t="s">
        <v>543</v>
      </c>
      <c r="G533" s="255"/>
      <c r="H533" s="256" t="s">
        <v>1</v>
      </c>
      <c r="I533" s="258"/>
      <c r="J533" s="255"/>
      <c r="K533" s="255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189</v>
      </c>
      <c r="AU533" s="263" t="s">
        <v>86</v>
      </c>
      <c r="AV533" s="14" t="s">
        <v>84</v>
      </c>
      <c r="AW533" s="14" t="s">
        <v>33</v>
      </c>
      <c r="AX533" s="14" t="s">
        <v>78</v>
      </c>
      <c r="AY533" s="263" t="s">
        <v>181</v>
      </c>
    </row>
    <row r="534" s="13" customFormat="1">
      <c r="A534" s="13"/>
      <c r="B534" s="242"/>
      <c r="C534" s="243"/>
      <c r="D534" s="244" t="s">
        <v>189</v>
      </c>
      <c r="E534" s="245" t="s">
        <v>1</v>
      </c>
      <c r="F534" s="246" t="s">
        <v>2168</v>
      </c>
      <c r="G534" s="243"/>
      <c r="H534" s="247">
        <v>23.486999999999998</v>
      </c>
      <c r="I534" s="248"/>
      <c r="J534" s="243"/>
      <c r="K534" s="243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189</v>
      </c>
      <c r="AU534" s="253" t="s">
        <v>86</v>
      </c>
      <c r="AV534" s="13" t="s">
        <v>86</v>
      </c>
      <c r="AW534" s="13" t="s">
        <v>33</v>
      </c>
      <c r="AX534" s="13" t="s">
        <v>78</v>
      </c>
      <c r="AY534" s="253" t="s">
        <v>181</v>
      </c>
    </row>
    <row r="535" s="13" customFormat="1">
      <c r="A535" s="13"/>
      <c r="B535" s="242"/>
      <c r="C535" s="243"/>
      <c r="D535" s="244" t="s">
        <v>189</v>
      </c>
      <c r="E535" s="245" t="s">
        <v>1</v>
      </c>
      <c r="F535" s="246" t="s">
        <v>2772</v>
      </c>
      <c r="G535" s="243"/>
      <c r="H535" s="247">
        <v>16.542000000000002</v>
      </c>
      <c r="I535" s="248"/>
      <c r="J535" s="243"/>
      <c r="K535" s="243"/>
      <c r="L535" s="249"/>
      <c r="M535" s="250"/>
      <c r="N535" s="251"/>
      <c r="O535" s="251"/>
      <c r="P535" s="251"/>
      <c r="Q535" s="251"/>
      <c r="R535" s="251"/>
      <c r="S535" s="251"/>
      <c r="T535" s="25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3" t="s">
        <v>189</v>
      </c>
      <c r="AU535" s="253" t="s">
        <v>86</v>
      </c>
      <c r="AV535" s="13" t="s">
        <v>86</v>
      </c>
      <c r="AW535" s="13" t="s">
        <v>33</v>
      </c>
      <c r="AX535" s="13" t="s">
        <v>78</v>
      </c>
      <c r="AY535" s="253" t="s">
        <v>181</v>
      </c>
    </row>
    <row r="536" s="13" customFormat="1">
      <c r="A536" s="13"/>
      <c r="B536" s="242"/>
      <c r="C536" s="243"/>
      <c r="D536" s="244" t="s">
        <v>189</v>
      </c>
      <c r="E536" s="245" t="s">
        <v>1</v>
      </c>
      <c r="F536" s="246" t="s">
        <v>2170</v>
      </c>
      <c r="G536" s="243"/>
      <c r="H536" s="247">
        <v>14.233000000000001</v>
      </c>
      <c r="I536" s="248"/>
      <c r="J536" s="243"/>
      <c r="K536" s="243"/>
      <c r="L536" s="249"/>
      <c r="M536" s="250"/>
      <c r="N536" s="251"/>
      <c r="O536" s="251"/>
      <c r="P536" s="251"/>
      <c r="Q536" s="251"/>
      <c r="R536" s="251"/>
      <c r="S536" s="251"/>
      <c r="T536" s="25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3" t="s">
        <v>189</v>
      </c>
      <c r="AU536" s="253" t="s">
        <v>86</v>
      </c>
      <c r="AV536" s="13" t="s">
        <v>86</v>
      </c>
      <c r="AW536" s="13" t="s">
        <v>33</v>
      </c>
      <c r="AX536" s="13" t="s">
        <v>78</v>
      </c>
      <c r="AY536" s="253" t="s">
        <v>181</v>
      </c>
    </row>
    <row r="537" s="13" customFormat="1">
      <c r="A537" s="13"/>
      <c r="B537" s="242"/>
      <c r="C537" s="243"/>
      <c r="D537" s="244" t="s">
        <v>189</v>
      </c>
      <c r="E537" s="245" t="s">
        <v>1</v>
      </c>
      <c r="F537" s="246" t="s">
        <v>2773</v>
      </c>
      <c r="G537" s="243"/>
      <c r="H537" s="247">
        <v>37.347000000000001</v>
      </c>
      <c r="I537" s="248"/>
      <c r="J537" s="243"/>
      <c r="K537" s="243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189</v>
      </c>
      <c r="AU537" s="253" t="s">
        <v>86</v>
      </c>
      <c r="AV537" s="13" t="s">
        <v>86</v>
      </c>
      <c r="AW537" s="13" t="s">
        <v>33</v>
      </c>
      <c r="AX537" s="13" t="s">
        <v>78</v>
      </c>
      <c r="AY537" s="253" t="s">
        <v>181</v>
      </c>
    </row>
    <row r="538" s="15" customFormat="1">
      <c r="A538" s="15"/>
      <c r="B538" s="264"/>
      <c r="C538" s="265"/>
      <c r="D538" s="244" t="s">
        <v>189</v>
      </c>
      <c r="E538" s="266" t="s">
        <v>1</v>
      </c>
      <c r="F538" s="267" t="s">
        <v>206</v>
      </c>
      <c r="G538" s="265"/>
      <c r="H538" s="268">
        <v>91.608999999999995</v>
      </c>
      <c r="I538" s="269"/>
      <c r="J538" s="265"/>
      <c r="K538" s="265"/>
      <c r="L538" s="270"/>
      <c r="M538" s="271"/>
      <c r="N538" s="272"/>
      <c r="O538" s="272"/>
      <c r="P538" s="272"/>
      <c r="Q538" s="272"/>
      <c r="R538" s="272"/>
      <c r="S538" s="272"/>
      <c r="T538" s="273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4" t="s">
        <v>189</v>
      </c>
      <c r="AU538" s="274" t="s">
        <v>86</v>
      </c>
      <c r="AV538" s="15" t="s">
        <v>187</v>
      </c>
      <c r="AW538" s="15" t="s">
        <v>33</v>
      </c>
      <c r="AX538" s="15" t="s">
        <v>84</v>
      </c>
      <c r="AY538" s="274" t="s">
        <v>181</v>
      </c>
    </row>
    <row r="539" s="2" customFormat="1" ht="24.15" customHeight="1">
      <c r="A539" s="39"/>
      <c r="B539" s="40"/>
      <c r="C539" s="228" t="s">
        <v>729</v>
      </c>
      <c r="D539" s="228" t="s">
        <v>183</v>
      </c>
      <c r="E539" s="229" t="s">
        <v>620</v>
      </c>
      <c r="F539" s="230" t="s">
        <v>621</v>
      </c>
      <c r="G539" s="231" t="s">
        <v>186</v>
      </c>
      <c r="H539" s="232">
        <v>125.362</v>
      </c>
      <c r="I539" s="233"/>
      <c r="J539" s="234">
        <f>ROUND(I539*H539,2)</f>
        <v>0</v>
      </c>
      <c r="K539" s="235"/>
      <c r="L539" s="45"/>
      <c r="M539" s="236" t="s">
        <v>1</v>
      </c>
      <c r="N539" s="237" t="s">
        <v>43</v>
      </c>
      <c r="O539" s="92"/>
      <c r="P539" s="238">
        <f>O539*H539</f>
        <v>0</v>
      </c>
      <c r="Q539" s="238">
        <v>0.0315</v>
      </c>
      <c r="R539" s="238">
        <f>Q539*H539</f>
        <v>3.9489030000000001</v>
      </c>
      <c r="S539" s="238">
        <v>0</v>
      </c>
      <c r="T539" s="23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0" t="s">
        <v>187</v>
      </c>
      <c r="AT539" s="240" t="s">
        <v>183</v>
      </c>
      <c r="AU539" s="240" t="s">
        <v>86</v>
      </c>
      <c r="AY539" s="18" t="s">
        <v>181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84</v>
      </c>
      <c r="BK539" s="241">
        <f>ROUND(I539*H539,2)</f>
        <v>0</v>
      </c>
      <c r="BL539" s="18" t="s">
        <v>187</v>
      </c>
      <c r="BM539" s="240" t="s">
        <v>2800</v>
      </c>
    </row>
    <row r="540" s="14" customFormat="1">
      <c r="A540" s="14"/>
      <c r="B540" s="254"/>
      <c r="C540" s="255"/>
      <c r="D540" s="244" t="s">
        <v>189</v>
      </c>
      <c r="E540" s="256" t="s">
        <v>1</v>
      </c>
      <c r="F540" s="257" t="s">
        <v>541</v>
      </c>
      <c r="G540" s="255"/>
      <c r="H540" s="256" t="s">
        <v>1</v>
      </c>
      <c r="I540" s="258"/>
      <c r="J540" s="255"/>
      <c r="K540" s="255"/>
      <c r="L540" s="259"/>
      <c r="M540" s="260"/>
      <c r="N540" s="261"/>
      <c r="O540" s="261"/>
      <c r="P540" s="261"/>
      <c r="Q540" s="261"/>
      <c r="R540" s="261"/>
      <c r="S540" s="261"/>
      <c r="T540" s="26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3" t="s">
        <v>189</v>
      </c>
      <c r="AU540" s="263" t="s">
        <v>86</v>
      </c>
      <c r="AV540" s="14" t="s">
        <v>84</v>
      </c>
      <c r="AW540" s="14" t="s">
        <v>33</v>
      </c>
      <c r="AX540" s="14" t="s">
        <v>78</v>
      </c>
      <c r="AY540" s="263" t="s">
        <v>181</v>
      </c>
    </row>
    <row r="541" s="13" customFormat="1">
      <c r="A541" s="13"/>
      <c r="B541" s="242"/>
      <c r="C541" s="243"/>
      <c r="D541" s="244" t="s">
        <v>189</v>
      </c>
      <c r="E541" s="245" t="s">
        <v>1</v>
      </c>
      <c r="F541" s="246" t="s">
        <v>2230</v>
      </c>
      <c r="G541" s="243"/>
      <c r="H541" s="247">
        <v>5.6349999999999998</v>
      </c>
      <c r="I541" s="248"/>
      <c r="J541" s="243"/>
      <c r="K541" s="243"/>
      <c r="L541" s="249"/>
      <c r="M541" s="250"/>
      <c r="N541" s="251"/>
      <c r="O541" s="251"/>
      <c r="P541" s="251"/>
      <c r="Q541" s="251"/>
      <c r="R541" s="251"/>
      <c r="S541" s="251"/>
      <c r="T541" s="25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3" t="s">
        <v>189</v>
      </c>
      <c r="AU541" s="253" t="s">
        <v>86</v>
      </c>
      <c r="AV541" s="13" t="s">
        <v>86</v>
      </c>
      <c r="AW541" s="13" t="s">
        <v>33</v>
      </c>
      <c r="AX541" s="13" t="s">
        <v>78</v>
      </c>
      <c r="AY541" s="253" t="s">
        <v>181</v>
      </c>
    </row>
    <row r="542" s="13" customFormat="1">
      <c r="A542" s="13"/>
      <c r="B542" s="242"/>
      <c r="C542" s="243"/>
      <c r="D542" s="244" t="s">
        <v>189</v>
      </c>
      <c r="E542" s="245" t="s">
        <v>1</v>
      </c>
      <c r="F542" s="246" t="s">
        <v>2769</v>
      </c>
      <c r="G542" s="243"/>
      <c r="H542" s="247">
        <v>9.2460000000000004</v>
      </c>
      <c r="I542" s="248"/>
      <c r="J542" s="243"/>
      <c r="K542" s="243"/>
      <c r="L542" s="249"/>
      <c r="M542" s="250"/>
      <c r="N542" s="251"/>
      <c r="O542" s="251"/>
      <c r="P542" s="251"/>
      <c r="Q542" s="251"/>
      <c r="R542" s="251"/>
      <c r="S542" s="251"/>
      <c r="T542" s="25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3" t="s">
        <v>189</v>
      </c>
      <c r="AU542" s="253" t="s">
        <v>86</v>
      </c>
      <c r="AV542" s="13" t="s">
        <v>86</v>
      </c>
      <c r="AW542" s="13" t="s">
        <v>33</v>
      </c>
      <c r="AX542" s="13" t="s">
        <v>78</v>
      </c>
      <c r="AY542" s="253" t="s">
        <v>181</v>
      </c>
    </row>
    <row r="543" s="13" customFormat="1">
      <c r="A543" s="13"/>
      <c r="B543" s="242"/>
      <c r="C543" s="243"/>
      <c r="D543" s="244" t="s">
        <v>189</v>
      </c>
      <c r="E543" s="245" t="s">
        <v>1</v>
      </c>
      <c r="F543" s="246" t="s">
        <v>2770</v>
      </c>
      <c r="G543" s="243"/>
      <c r="H543" s="247">
        <v>58.634999999999998</v>
      </c>
      <c r="I543" s="248"/>
      <c r="J543" s="243"/>
      <c r="K543" s="243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189</v>
      </c>
      <c r="AU543" s="253" t="s">
        <v>86</v>
      </c>
      <c r="AV543" s="13" t="s">
        <v>86</v>
      </c>
      <c r="AW543" s="13" t="s">
        <v>33</v>
      </c>
      <c r="AX543" s="13" t="s">
        <v>78</v>
      </c>
      <c r="AY543" s="253" t="s">
        <v>181</v>
      </c>
    </row>
    <row r="544" s="13" customFormat="1">
      <c r="A544" s="13"/>
      <c r="B544" s="242"/>
      <c r="C544" s="243"/>
      <c r="D544" s="244" t="s">
        <v>189</v>
      </c>
      <c r="E544" s="245" t="s">
        <v>1</v>
      </c>
      <c r="F544" s="246" t="s">
        <v>2157</v>
      </c>
      <c r="G544" s="243"/>
      <c r="H544" s="247">
        <v>6.3890000000000002</v>
      </c>
      <c r="I544" s="248"/>
      <c r="J544" s="243"/>
      <c r="K544" s="243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189</v>
      </c>
      <c r="AU544" s="253" t="s">
        <v>86</v>
      </c>
      <c r="AV544" s="13" t="s">
        <v>86</v>
      </c>
      <c r="AW544" s="13" t="s">
        <v>33</v>
      </c>
      <c r="AX544" s="13" t="s">
        <v>78</v>
      </c>
      <c r="AY544" s="253" t="s">
        <v>181</v>
      </c>
    </row>
    <row r="545" s="14" customFormat="1">
      <c r="A545" s="14"/>
      <c r="B545" s="254"/>
      <c r="C545" s="255"/>
      <c r="D545" s="244" t="s">
        <v>189</v>
      </c>
      <c r="E545" s="256" t="s">
        <v>1</v>
      </c>
      <c r="F545" s="257" t="s">
        <v>2165</v>
      </c>
      <c r="G545" s="255"/>
      <c r="H545" s="256" t="s">
        <v>1</v>
      </c>
      <c r="I545" s="258"/>
      <c r="J545" s="255"/>
      <c r="K545" s="255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189</v>
      </c>
      <c r="AU545" s="263" t="s">
        <v>86</v>
      </c>
      <c r="AV545" s="14" t="s">
        <v>84</v>
      </c>
      <c r="AW545" s="14" t="s">
        <v>33</v>
      </c>
      <c r="AX545" s="14" t="s">
        <v>78</v>
      </c>
      <c r="AY545" s="263" t="s">
        <v>181</v>
      </c>
    </row>
    <row r="546" s="13" customFormat="1">
      <c r="A546" s="13"/>
      <c r="B546" s="242"/>
      <c r="C546" s="243"/>
      <c r="D546" s="244" t="s">
        <v>189</v>
      </c>
      <c r="E546" s="245" t="s">
        <v>1</v>
      </c>
      <c r="F546" s="246" t="s">
        <v>2166</v>
      </c>
      <c r="G546" s="243"/>
      <c r="H546" s="247">
        <v>45.457000000000001</v>
      </c>
      <c r="I546" s="248"/>
      <c r="J546" s="243"/>
      <c r="K546" s="243"/>
      <c r="L546" s="249"/>
      <c r="M546" s="250"/>
      <c r="N546" s="251"/>
      <c r="O546" s="251"/>
      <c r="P546" s="251"/>
      <c r="Q546" s="251"/>
      <c r="R546" s="251"/>
      <c r="S546" s="251"/>
      <c r="T546" s="25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3" t="s">
        <v>189</v>
      </c>
      <c r="AU546" s="253" t="s">
        <v>86</v>
      </c>
      <c r="AV546" s="13" t="s">
        <v>86</v>
      </c>
      <c r="AW546" s="13" t="s">
        <v>33</v>
      </c>
      <c r="AX546" s="13" t="s">
        <v>78</v>
      </c>
      <c r="AY546" s="253" t="s">
        <v>181</v>
      </c>
    </row>
    <row r="547" s="15" customFormat="1">
      <c r="A547" s="15"/>
      <c r="B547" s="264"/>
      <c r="C547" s="265"/>
      <c r="D547" s="244" t="s">
        <v>189</v>
      </c>
      <c r="E547" s="266" t="s">
        <v>1</v>
      </c>
      <c r="F547" s="267" t="s">
        <v>206</v>
      </c>
      <c r="G547" s="265"/>
      <c r="H547" s="268">
        <v>125.362</v>
      </c>
      <c r="I547" s="269"/>
      <c r="J547" s="265"/>
      <c r="K547" s="265"/>
      <c r="L547" s="270"/>
      <c r="M547" s="271"/>
      <c r="N547" s="272"/>
      <c r="O547" s="272"/>
      <c r="P547" s="272"/>
      <c r="Q547" s="272"/>
      <c r="R547" s="272"/>
      <c r="S547" s="272"/>
      <c r="T547" s="273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4" t="s">
        <v>189</v>
      </c>
      <c r="AU547" s="274" t="s">
        <v>86</v>
      </c>
      <c r="AV547" s="15" t="s">
        <v>187</v>
      </c>
      <c r="AW547" s="15" t="s">
        <v>33</v>
      </c>
      <c r="AX547" s="15" t="s">
        <v>84</v>
      </c>
      <c r="AY547" s="274" t="s">
        <v>181</v>
      </c>
    </row>
    <row r="548" s="2" customFormat="1" ht="16.5" customHeight="1">
      <c r="A548" s="39"/>
      <c r="B548" s="40"/>
      <c r="C548" s="228" t="s">
        <v>737</v>
      </c>
      <c r="D548" s="228" t="s">
        <v>183</v>
      </c>
      <c r="E548" s="229" t="s">
        <v>634</v>
      </c>
      <c r="F548" s="230" t="s">
        <v>635</v>
      </c>
      <c r="G548" s="231" t="s">
        <v>186</v>
      </c>
      <c r="H548" s="232">
        <v>6.7560000000000002</v>
      </c>
      <c r="I548" s="233"/>
      <c r="J548" s="234">
        <f>ROUND(I548*H548,2)</f>
        <v>0</v>
      </c>
      <c r="K548" s="235"/>
      <c r="L548" s="45"/>
      <c r="M548" s="236" t="s">
        <v>1</v>
      </c>
      <c r="N548" s="237" t="s">
        <v>43</v>
      </c>
      <c r="O548" s="92"/>
      <c r="P548" s="238">
        <f>O548*H548</f>
        <v>0</v>
      </c>
      <c r="Q548" s="238">
        <v>0.0057000000000000002</v>
      </c>
      <c r="R548" s="238">
        <f>Q548*H548</f>
        <v>0.0385092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187</v>
      </c>
      <c r="AT548" s="240" t="s">
        <v>183</v>
      </c>
      <c r="AU548" s="240" t="s">
        <v>86</v>
      </c>
      <c r="AY548" s="18" t="s">
        <v>181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84</v>
      </c>
      <c r="BK548" s="241">
        <f>ROUND(I548*H548,2)</f>
        <v>0</v>
      </c>
      <c r="BL548" s="18" t="s">
        <v>187</v>
      </c>
      <c r="BM548" s="240" t="s">
        <v>2801</v>
      </c>
    </row>
    <row r="549" s="14" customFormat="1">
      <c r="A549" s="14"/>
      <c r="B549" s="254"/>
      <c r="C549" s="255"/>
      <c r="D549" s="244" t="s">
        <v>189</v>
      </c>
      <c r="E549" s="256" t="s">
        <v>1</v>
      </c>
      <c r="F549" s="257" t="s">
        <v>2174</v>
      </c>
      <c r="G549" s="255"/>
      <c r="H549" s="256" t="s">
        <v>1</v>
      </c>
      <c r="I549" s="258"/>
      <c r="J549" s="255"/>
      <c r="K549" s="255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189</v>
      </c>
      <c r="AU549" s="263" t="s">
        <v>86</v>
      </c>
      <c r="AV549" s="14" t="s">
        <v>84</v>
      </c>
      <c r="AW549" s="14" t="s">
        <v>33</v>
      </c>
      <c r="AX549" s="14" t="s">
        <v>78</v>
      </c>
      <c r="AY549" s="263" t="s">
        <v>181</v>
      </c>
    </row>
    <row r="550" s="13" customFormat="1">
      <c r="A550" s="13"/>
      <c r="B550" s="242"/>
      <c r="C550" s="243"/>
      <c r="D550" s="244" t="s">
        <v>189</v>
      </c>
      <c r="E550" s="245" t="s">
        <v>1</v>
      </c>
      <c r="F550" s="246" t="s">
        <v>2175</v>
      </c>
      <c r="G550" s="243"/>
      <c r="H550" s="247">
        <v>1.4059999999999999</v>
      </c>
      <c r="I550" s="248"/>
      <c r="J550" s="243"/>
      <c r="K550" s="243"/>
      <c r="L550" s="249"/>
      <c r="M550" s="250"/>
      <c r="N550" s="251"/>
      <c r="O550" s="251"/>
      <c r="P550" s="251"/>
      <c r="Q550" s="251"/>
      <c r="R550" s="251"/>
      <c r="S550" s="251"/>
      <c r="T550" s="25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3" t="s">
        <v>189</v>
      </c>
      <c r="AU550" s="253" t="s">
        <v>86</v>
      </c>
      <c r="AV550" s="13" t="s">
        <v>86</v>
      </c>
      <c r="AW550" s="13" t="s">
        <v>33</v>
      </c>
      <c r="AX550" s="13" t="s">
        <v>78</v>
      </c>
      <c r="AY550" s="253" t="s">
        <v>181</v>
      </c>
    </row>
    <row r="551" s="13" customFormat="1">
      <c r="A551" s="13"/>
      <c r="B551" s="242"/>
      <c r="C551" s="243"/>
      <c r="D551" s="244" t="s">
        <v>189</v>
      </c>
      <c r="E551" s="245" t="s">
        <v>1</v>
      </c>
      <c r="F551" s="246" t="s">
        <v>2176</v>
      </c>
      <c r="G551" s="243"/>
      <c r="H551" s="247">
        <v>1.4059999999999999</v>
      </c>
      <c r="I551" s="248"/>
      <c r="J551" s="243"/>
      <c r="K551" s="243"/>
      <c r="L551" s="249"/>
      <c r="M551" s="250"/>
      <c r="N551" s="251"/>
      <c r="O551" s="251"/>
      <c r="P551" s="251"/>
      <c r="Q551" s="251"/>
      <c r="R551" s="251"/>
      <c r="S551" s="251"/>
      <c r="T551" s="25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3" t="s">
        <v>189</v>
      </c>
      <c r="AU551" s="253" t="s">
        <v>86</v>
      </c>
      <c r="AV551" s="13" t="s">
        <v>86</v>
      </c>
      <c r="AW551" s="13" t="s">
        <v>33</v>
      </c>
      <c r="AX551" s="13" t="s">
        <v>78</v>
      </c>
      <c r="AY551" s="253" t="s">
        <v>181</v>
      </c>
    </row>
    <row r="552" s="13" customFormat="1">
      <c r="A552" s="13"/>
      <c r="B552" s="242"/>
      <c r="C552" s="243"/>
      <c r="D552" s="244" t="s">
        <v>189</v>
      </c>
      <c r="E552" s="245" t="s">
        <v>1</v>
      </c>
      <c r="F552" s="246" t="s">
        <v>2177</v>
      </c>
      <c r="G552" s="243"/>
      <c r="H552" s="247">
        <v>1.095</v>
      </c>
      <c r="I552" s="248"/>
      <c r="J552" s="243"/>
      <c r="K552" s="243"/>
      <c r="L552" s="249"/>
      <c r="M552" s="250"/>
      <c r="N552" s="251"/>
      <c r="O552" s="251"/>
      <c r="P552" s="251"/>
      <c r="Q552" s="251"/>
      <c r="R552" s="251"/>
      <c r="S552" s="251"/>
      <c r="T552" s="25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3" t="s">
        <v>189</v>
      </c>
      <c r="AU552" s="253" t="s">
        <v>86</v>
      </c>
      <c r="AV552" s="13" t="s">
        <v>86</v>
      </c>
      <c r="AW552" s="13" t="s">
        <v>33</v>
      </c>
      <c r="AX552" s="13" t="s">
        <v>78</v>
      </c>
      <c r="AY552" s="253" t="s">
        <v>181</v>
      </c>
    </row>
    <row r="553" s="13" customFormat="1">
      <c r="A553" s="13"/>
      <c r="B553" s="242"/>
      <c r="C553" s="243"/>
      <c r="D553" s="244" t="s">
        <v>189</v>
      </c>
      <c r="E553" s="245" t="s">
        <v>1</v>
      </c>
      <c r="F553" s="246" t="s">
        <v>2178</v>
      </c>
      <c r="G553" s="243"/>
      <c r="H553" s="247">
        <v>2.8490000000000002</v>
      </c>
      <c r="I553" s="248"/>
      <c r="J553" s="243"/>
      <c r="K553" s="243"/>
      <c r="L553" s="249"/>
      <c r="M553" s="250"/>
      <c r="N553" s="251"/>
      <c r="O553" s="251"/>
      <c r="P553" s="251"/>
      <c r="Q553" s="251"/>
      <c r="R553" s="251"/>
      <c r="S553" s="251"/>
      <c r="T553" s="25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3" t="s">
        <v>189</v>
      </c>
      <c r="AU553" s="253" t="s">
        <v>86</v>
      </c>
      <c r="AV553" s="13" t="s">
        <v>86</v>
      </c>
      <c r="AW553" s="13" t="s">
        <v>33</v>
      </c>
      <c r="AX553" s="13" t="s">
        <v>78</v>
      </c>
      <c r="AY553" s="253" t="s">
        <v>181</v>
      </c>
    </row>
    <row r="554" s="15" customFormat="1">
      <c r="A554" s="15"/>
      <c r="B554" s="264"/>
      <c r="C554" s="265"/>
      <c r="D554" s="244" t="s">
        <v>189</v>
      </c>
      <c r="E554" s="266" t="s">
        <v>1</v>
      </c>
      <c r="F554" s="267" t="s">
        <v>206</v>
      </c>
      <c r="G554" s="265"/>
      <c r="H554" s="268">
        <v>6.7560000000000002</v>
      </c>
      <c r="I554" s="269"/>
      <c r="J554" s="265"/>
      <c r="K554" s="265"/>
      <c r="L554" s="270"/>
      <c r="M554" s="271"/>
      <c r="N554" s="272"/>
      <c r="O554" s="272"/>
      <c r="P554" s="272"/>
      <c r="Q554" s="272"/>
      <c r="R554" s="272"/>
      <c r="S554" s="272"/>
      <c r="T554" s="273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4" t="s">
        <v>189</v>
      </c>
      <c r="AU554" s="274" t="s">
        <v>86</v>
      </c>
      <c r="AV554" s="15" t="s">
        <v>187</v>
      </c>
      <c r="AW554" s="15" t="s">
        <v>33</v>
      </c>
      <c r="AX554" s="15" t="s">
        <v>84</v>
      </c>
      <c r="AY554" s="274" t="s">
        <v>181</v>
      </c>
    </row>
    <row r="555" s="2" customFormat="1" ht="16.5" customHeight="1">
      <c r="A555" s="39"/>
      <c r="B555" s="40"/>
      <c r="C555" s="228" t="s">
        <v>743</v>
      </c>
      <c r="D555" s="228" t="s">
        <v>183</v>
      </c>
      <c r="E555" s="229" t="s">
        <v>638</v>
      </c>
      <c r="F555" s="230" t="s">
        <v>639</v>
      </c>
      <c r="G555" s="231" t="s">
        <v>186</v>
      </c>
      <c r="H555" s="232">
        <v>41.232999999999997</v>
      </c>
      <c r="I555" s="233"/>
      <c r="J555" s="234">
        <f>ROUND(I555*H555,2)</f>
        <v>0</v>
      </c>
      <c r="K555" s="235"/>
      <c r="L555" s="45"/>
      <c r="M555" s="236" t="s">
        <v>1</v>
      </c>
      <c r="N555" s="237" t="s">
        <v>43</v>
      </c>
      <c r="O555" s="92"/>
      <c r="P555" s="238">
        <f>O555*H555</f>
        <v>0</v>
      </c>
      <c r="Q555" s="238">
        <v>0.00038999999999999999</v>
      </c>
      <c r="R555" s="238">
        <f>Q555*H555</f>
        <v>0.016080869999999997</v>
      </c>
      <c r="S555" s="238">
        <v>1.0000000000000001E-05</v>
      </c>
      <c r="T555" s="239">
        <f>S555*H555</f>
        <v>0.00041232999999999998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187</v>
      </c>
      <c r="AT555" s="240" t="s">
        <v>183</v>
      </c>
      <c r="AU555" s="240" t="s">
        <v>86</v>
      </c>
      <c r="AY555" s="18" t="s">
        <v>181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84</v>
      </c>
      <c r="BK555" s="241">
        <f>ROUND(I555*H555,2)</f>
        <v>0</v>
      </c>
      <c r="BL555" s="18" t="s">
        <v>187</v>
      </c>
      <c r="BM555" s="240" t="s">
        <v>2802</v>
      </c>
    </row>
    <row r="556" s="14" customFormat="1">
      <c r="A556" s="14"/>
      <c r="B556" s="254"/>
      <c r="C556" s="255"/>
      <c r="D556" s="244" t="s">
        <v>189</v>
      </c>
      <c r="E556" s="256" t="s">
        <v>1</v>
      </c>
      <c r="F556" s="257" t="s">
        <v>641</v>
      </c>
      <c r="G556" s="255"/>
      <c r="H556" s="256" t="s">
        <v>1</v>
      </c>
      <c r="I556" s="258"/>
      <c r="J556" s="255"/>
      <c r="K556" s="255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189</v>
      </c>
      <c r="AU556" s="263" t="s">
        <v>86</v>
      </c>
      <c r="AV556" s="14" t="s">
        <v>84</v>
      </c>
      <c r="AW556" s="14" t="s">
        <v>33</v>
      </c>
      <c r="AX556" s="14" t="s">
        <v>78</v>
      </c>
      <c r="AY556" s="263" t="s">
        <v>181</v>
      </c>
    </row>
    <row r="557" s="13" customFormat="1">
      <c r="A557" s="13"/>
      <c r="B557" s="242"/>
      <c r="C557" s="243"/>
      <c r="D557" s="244" t="s">
        <v>189</v>
      </c>
      <c r="E557" s="245" t="s">
        <v>1</v>
      </c>
      <c r="F557" s="246" t="s">
        <v>2766</v>
      </c>
      <c r="G557" s="243"/>
      <c r="H557" s="247">
        <v>41.232999999999997</v>
      </c>
      <c r="I557" s="248"/>
      <c r="J557" s="243"/>
      <c r="K557" s="243"/>
      <c r="L557" s="249"/>
      <c r="M557" s="250"/>
      <c r="N557" s="251"/>
      <c r="O557" s="251"/>
      <c r="P557" s="251"/>
      <c r="Q557" s="251"/>
      <c r="R557" s="251"/>
      <c r="S557" s="251"/>
      <c r="T557" s="25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3" t="s">
        <v>189</v>
      </c>
      <c r="AU557" s="253" t="s">
        <v>86</v>
      </c>
      <c r="AV557" s="13" t="s">
        <v>86</v>
      </c>
      <c r="AW557" s="13" t="s">
        <v>33</v>
      </c>
      <c r="AX557" s="13" t="s">
        <v>84</v>
      </c>
      <c r="AY557" s="253" t="s">
        <v>181</v>
      </c>
    </row>
    <row r="558" s="12" customFormat="1" ht="22.8" customHeight="1">
      <c r="A558" s="12"/>
      <c r="B558" s="212"/>
      <c r="C558" s="213"/>
      <c r="D558" s="214" t="s">
        <v>77</v>
      </c>
      <c r="E558" s="226" t="s">
        <v>589</v>
      </c>
      <c r="F558" s="226" t="s">
        <v>642</v>
      </c>
      <c r="G558" s="213"/>
      <c r="H558" s="213"/>
      <c r="I558" s="216"/>
      <c r="J558" s="227">
        <f>BK558</f>
        <v>0</v>
      </c>
      <c r="K558" s="213"/>
      <c r="L558" s="218"/>
      <c r="M558" s="219"/>
      <c r="N558" s="220"/>
      <c r="O558" s="220"/>
      <c r="P558" s="221">
        <f>SUM(P559:P584)</f>
        <v>0</v>
      </c>
      <c r="Q558" s="220"/>
      <c r="R558" s="221">
        <f>SUM(R559:R584)</f>
        <v>16.513860000000001</v>
      </c>
      <c r="S558" s="220"/>
      <c r="T558" s="222">
        <f>SUM(T559:T584)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3" t="s">
        <v>84</v>
      </c>
      <c r="AT558" s="224" t="s">
        <v>77</v>
      </c>
      <c r="AU558" s="224" t="s">
        <v>84</v>
      </c>
      <c r="AY558" s="223" t="s">
        <v>181</v>
      </c>
      <c r="BK558" s="225">
        <f>SUM(BK559:BK584)</f>
        <v>0</v>
      </c>
    </row>
    <row r="559" s="2" customFormat="1" ht="16.5" customHeight="1">
      <c r="A559" s="39"/>
      <c r="B559" s="40"/>
      <c r="C559" s="228" t="s">
        <v>748</v>
      </c>
      <c r="D559" s="228" t="s">
        <v>183</v>
      </c>
      <c r="E559" s="229" t="s">
        <v>644</v>
      </c>
      <c r="F559" s="230" t="s">
        <v>645</v>
      </c>
      <c r="G559" s="231" t="s">
        <v>186</v>
      </c>
      <c r="H559" s="232">
        <v>110.03</v>
      </c>
      <c r="I559" s="233"/>
      <c r="J559" s="234">
        <f>ROUND(I559*H559,2)</f>
        <v>0</v>
      </c>
      <c r="K559" s="235"/>
      <c r="L559" s="45"/>
      <c r="M559" s="236" t="s">
        <v>1</v>
      </c>
      <c r="N559" s="237" t="s">
        <v>43</v>
      </c>
      <c r="O559" s="92"/>
      <c r="P559" s="238">
        <f>O559*H559</f>
        <v>0</v>
      </c>
      <c r="Q559" s="238">
        <v>0.11</v>
      </c>
      <c r="R559" s="238">
        <f>Q559*H559</f>
        <v>12.103300000000001</v>
      </c>
      <c r="S559" s="238">
        <v>0</v>
      </c>
      <c r="T559" s="23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0" t="s">
        <v>187</v>
      </c>
      <c r="AT559" s="240" t="s">
        <v>183</v>
      </c>
      <c r="AU559" s="240" t="s">
        <v>86</v>
      </c>
      <c r="AY559" s="18" t="s">
        <v>181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84</v>
      </c>
      <c r="BK559" s="241">
        <f>ROUND(I559*H559,2)</f>
        <v>0</v>
      </c>
      <c r="BL559" s="18" t="s">
        <v>187</v>
      </c>
      <c r="BM559" s="240" t="s">
        <v>2803</v>
      </c>
    </row>
    <row r="560" s="14" customFormat="1">
      <c r="A560" s="14"/>
      <c r="B560" s="254"/>
      <c r="C560" s="255"/>
      <c r="D560" s="244" t="s">
        <v>189</v>
      </c>
      <c r="E560" s="256" t="s">
        <v>1</v>
      </c>
      <c r="F560" s="257" t="s">
        <v>647</v>
      </c>
      <c r="G560" s="255"/>
      <c r="H560" s="256" t="s">
        <v>1</v>
      </c>
      <c r="I560" s="258"/>
      <c r="J560" s="255"/>
      <c r="K560" s="255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189</v>
      </c>
      <c r="AU560" s="263" t="s">
        <v>86</v>
      </c>
      <c r="AV560" s="14" t="s">
        <v>84</v>
      </c>
      <c r="AW560" s="14" t="s">
        <v>33</v>
      </c>
      <c r="AX560" s="14" t="s">
        <v>78</v>
      </c>
      <c r="AY560" s="263" t="s">
        <v>181</v>
      </c>
    </row>
    <row r="561" s="13" customFormat="1">
      <c r="A561" s="13"/>
      <c r="B561" s="242"/>
      <c r="C561" s="243"/>
      <c r="D561" s="244" t="s">
        <v>189</v>
      </c>
      <c r="E561" s="245" t="s">
        <v>1</v>
      </c>
      <c r="F561" s="246" t="s">
        <v>2124</v>
      </c>
      <c r="G561" s="243"/>
      <c r="H561" s="247">
        <v>31.670000000000002</v>
      </c>
      <c r="I561" s="248"/>
      <c r="J561" s="243"/>
      <c r="K561" s="243"/>
      <c r="L561" s="249"/>
      <c r="M561" s="250"/>
      <c r="N561" s="251"/>
      <c r="O561" s="251"/>
      <c r="P561" s="251"/>
      <c r="Q561" s="251"/>
      <c r="R561" s="251"/>
      <c r="S561" s="251"/>
      <c r="T561" s="25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3" t="s">
        <v>189</v>
      </c>
      <c r="AU561" s="253" t="s">
        <v>86</v>
      </c>
      <c r="AV561" s="13" t="s">
        <v>86</v>
      </c>
      <c r="AW561" s="13" t="s">
        <v>33</v>
      </c>
      <c r="AX561" s="13" t="s">
        <v>78</v>
      </c>
      <c r="AY561" s="253" t="s">
        <v>181</v>
      </c>
    </row>
    <row r="562" s="13" customFormat="1">
      <c r="A562" s="13"/>
      <c r="B562" s="242"/>
      <c r="C562" s="243"/>
      <c r="D562" s="244" t="s">
        <v>189</v>
      </c>
      <c r="E562" s="245" t="s">
        <v>1</v>
      </c>
      <c r="F562" s="246" t="s">
        <v>2126</v>
      </c>
      <c r="G562" s="243"/>
      <c r="H562" s="247">
        <v>12.74</v>
      </c>
      <c r="I562" s="248"/>
      <c r="J562" s="243"/>
      <c r="K562" s="243"/>
      <c r="L562" s="249"/>
      <c r="M562" s="250"/>
      <c r="N562" s="251"/>
      <c r="O562" s="251"/>
      <c r="P562" s="251"/>
      <c r="Q562" s="251"/>
      <c r="R562" s="251"/>
      <c r="S562" s="251"/>
      <c r="T562" s="25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3" t="s">
        <v>189</v>
      </c>
      <c r="AU562" s="253" t="s">
        <v>86</v>
      </c>
      <c r="AV562" s="13" t="s">
        <v>86</v>
      </c>
      <c r="AW562" s="13" t="s">
        <v>33</v>
      </c>
      <c r="AX562" s="13" t="s">
        <v>78</v>
      </c>
      <c r="AY562" s="253" t="s">
        <v>181</v>
      </c>
    </row>
    <row r="563" s="13" customFormat="1">
      <c r="A563" s="13"/>
      <c r="B563" s="242"/>
      <c r="C563" s="243"/>
      <c r="D563" s="244" t="s">
        <v>189</v>
      </c>
      <c r="E563" s="245" t="s">
        <v>1</v>
      </c>
      <c r="F563" s="246" t="s">
        <v>2127</v>
      </c>
      <c r="G563" s="243"/>
      <c r="H563" s="247">
        <v>12.74</v>
      </c>
      <c r="I563" s="248"/>
      <c r="J563" s="243"/>
      <c r="K563" s="243"/>
      <c r="L563" s="249"/>
      <c r="M563" s="250"/>
      <c r="N563" s="251"/>
      <c r="O563" s="251"/>
      <c r="P563" s="251"/>
      <c r="Q563" s="251"/>
      <c r="R563" s="251"/>
      <c r="S563" s="251"/>
      <c r="T563" s="25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3" t="s">
        <v>189</v>
      </c>
      <c r="AU563" s="253" t="s">
        <v>86</v>
      </c>
      <c r="AV563" s="13" t="s">
        <v>86</v>
      </c>
      <c r="AW563" s="13" t="s">
        <v>33</v>
      </c>
      <c r="AX563" s="13" t="s">
        <v>78</v>
      </c>
      <c r="AY563" s="253" t="s">
        <v>181</v>
      </c>
    </row>
    <row r="564" s="13" customFormat="1">
      <c r="A564" s="13"/>
      <c r="B564" s="242"/>
      <c r="C564" s="243"/>
      <c r="D564" s="244" t="s">
        <v>189</v>
      </c>
      <c r="E564" s="245" t="s">
        <v>1</v>
      </c>
      <c r="F564" s="246" t="s">
        <v>2128</v>
      </c>
      <c r="G564" s="243"/>
      <c r="H564" s="247">
        <v>13.720000000000001</v>
      </c>
      <c r="I564" s="248"/>
      <c r="J564" s="243"/>
      <c r="K564" s="243"/>
      <c r="L564" s="249"/>
      <c r="M564" s="250"/>
      <c r="N564" s="251"/>
      <c r="O564" s="251"/>
      <c r="P564" s="251"/>
      <c r="Q564" s="251"/>
      <c r="R564" s="251"/>
      <c r="S564" s="251"/>
      <c r="T564" s="25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3" t="s">
        <v>189</v>
      </c>
      <c r="AU564" s="253" t="s">
        <v>86</v>
      </c>
      <c r="AV564" s="13" t="s">
        <v>86</v>
      </c>
      <c r="AW564" s="13" t="s">
        <v>33</v>
      </c>
      <c r="AX564" s="13" t="s">
        <v>78</v>
      </c>
      <c r="AY564" s="253" t="s">
        <v>181</v>
      </c>
    </row>
    <row r="565" s="14" customFormat="1">
      <c r="A565" s="14"/>
      <c r="B565" s="254"/>
      <c r="C565" s="255"/>
      <c r="D565" s="244" t="s">
        <v>189</v>
      </c>
      <c r="E565" s="256" t="s">
        <v>1</v>
      </c>
      <c r="F565" s="257" t="s">
        <v>652</v>
      </c>
      <c r="G565" s="255"/>
      <c r="H565" s="256" t="s">
        <v>1</v>
      </c>
      <c r="I565" s="258"/>
      <c r="J565" s="255"/>
      <c r="K565" s="255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189</v>
      </c>
      <c r="AU565" s="263" t="s">
        <v>86</v>
      </c>
      <c r="AV565" s="14" t="s">
        <v>84</v>
      </c>
      <c r="AW565" s="14" t="s">
        <v>33</v>
      </c>
      <c r="AX565" s="14" t="s">
        <v>78</v>
      </c>
      <c r="AY565" s="263" t="s">
        <v>181</v>
      </c>
    </row>
    <row r="566" s="13" customFormat="1">
      <c r="A566" s="13"/>
      <c r="B566" s="242"/>
      <c r="C566" s="243"/>
      <c r="D566" s="244" t="s">
        <v>189</v>
      </c>
      <c r="E566" s="245" t="s">
        <v>1</v>
      </c>
      <c r="F566" s="246" t="s">
        <v>2237</v>
      </c>
      <c r="G566" s="243"/>
      <c r="H566" s="247">
        <v>22.789999999999999</v>
      </c>
      <c r="I566" s="248"/>
      <c r="J566" s="243"/>
      <c r="K566" s="243"/>
      <c r="L566" s="249"/>
      <c r="M566" s="250"/>
      <c r="N566" s="251"/>
      <c r="O566" s="251"/>
      <c r="P566" s="251"/>
      <c r="Q566" s="251"/>
      <c r="R566" s="251"/>
      <c r="S566" s="251"/>
      <c r="T566" s="25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3" t="s">
        <v>189</v>
      </c>
      <c r="AU566" s="253" t="s">
        <v>86</v>
      </c>
      <c r="AV566" s="13" t="s">
        <v>86</v>
      </c>
      <c r="AW566" s="13" t="s">
        <v>33</v>
      </c>
      <c r="AX566" s="13" t="s">
        <v>78</v>
      </c>
      <c r="AY566" s="253" t="s">
        <v>181</v>
      </c>
    </row>
    <row r="567" s="13" customFormat="1">
      <c r="A567" s="13"/>
      <c r="B567" s="242"/>
      <c r="C567" s="243"/>
      <c r="D567" s="244" t="s">
        <v>189</v>
      </c>
      <c r="E567" s="245" t="s">
        <v>1</v>
      </c>
      <c r="F567" s="246" t="s">
        <v>2238</v>
      </c>
      <c r="G567" s="243"/>
      <c r="H567" s="247">
        <v>3.1899999999999999</v>
      </c>
      <c r="I567" s="248"/>
      <c r="J567" s="243"/>
      <c r="K567" s="243"/>
      <c r="L567" s="249"/>
      <c r="M567" s="250"/>
      <c r="N567" s="251"/>
      <c r="O567" s="251"/>
      <c r="P567" s="251"/>
      <c r="Q567" s="251"/>
      <c r="R567" s="251"/>
      <c r="S567" s="251"/>
      <c r="T567" s="25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3" t="s">
        <v>189</v>
      </c>
      <c r="AU567" s="253" t="s">
        <v>86</v>
      </c>
      <c r="AV567" s="13" t="s">
        <v>86</v>
      </c>
      <c r="AW567" s="13" t="s">
        <v>33</v>
      </c>
      <c r="AX567" s="13" t="s">
        <v>78</v>
      </c>
      <c r="AY567" s="253" t="s">
        <v>181</v>
      </c>
    </row>
    <row r="568" s="14" customFormat="1">
      <c r="A568" s="14"/>
      <c r="B568" s="254"/>
      <c r="C568" s="255"/>
      <c r="D568" s="244" t="s">
        <v>189</v>
      </c>
      <c r="E568" s="256" t="s">
        <v>1</v>
      </c>
      <c r="F568" s="257" t="s">
        <v>656</v>
      </c>
      <c r="G568" s="255"/>
      <c r="H568" s="256" t="s">
        <v>1</v>
      </c>
      <c r="I568" s="258"/>
      <c r="J568" s="255"/>
      <c r="K568" s="255"/>
      <c r="L568" s="259"/>
      <c r="M568" s="260"/>
      <c r="N568" s="261"/>
      <c r="O568" s="261"/>
      <c r="P568" s="261"/>
      <c r="Q568" s="261"/>
      <c r="R568" s="261"/>
      <c r="S568" s="261"/>
      <c r="T568" s="26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3" t="s">
        <v>189</v>
      </c>
      <c r="AU568" s="263" t="s">
        <v>86</v>
      </c>
      <c r="AV568" s="14" t="s">
        <v>84</v>
      </c>
      <c r="AW568" s="14" t="s">
        <v>33</v>
      </c>
      <c r="AX568" s="14" t="s">
        <v>78</v>
      </c>
      <c r="AY568" s="263" t="s">
        <v>181</v>
      </c>
    </row>
    <row r="569" s="13" customFormat="1">
      <c r="A569" s="13"/>
      <c r="B569" s="242"/>
      <c r="C569" s="243"/>
      <c r="D569" s="244" t="s">
        <v>189</v>
      </c>
      <c r="E569" s="245" t="s">
        <v>1</v>
      </c>
      <c r="F569" s="246" t="s">
        <v>2239</v>
      </c>
      <c r="G569" s="243"/>
      <c r="H569" s="247">
        <v>5.5800000000000001</v>
      </c>
      <c r="I569" s="248"/>
      <c r="J569" s="243"/>
      <c r="K569" s="243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189</v>
      </c>
      <c r="AU569" s="253" t="s">
        <v>86</v>
      </c>
      <c r="AV569" s="13" t="s">
        <v>86</v>
      </c>
      <c r="AW569" s="13" t="s">
        <v>33</v>
      </c>
      <c r="AX569" s="13" t="s">
        <v>78</v>
      </c>
      <c r="AY569" s="253" t="s">
        <v>181</v>
      </c>
    </row>
    <row r="570" s="13" customFormat="1">
      <c r="A570" s="13"/>
      <c r="B570" s="242"/>
      <c r="C570" s="243"/>
      <c r="D570" s="244" t="s">
        <v>189</v>
      </c>
      <c r="E570" s="245" t="s">
        <v>1</v>
      </c>
      <c r="F570" s="246" t="s">
        <v>2240</v>
      </c>
      <c r="G570" s="243"/>
      <c r="H570" s="247">
        <v>7.5999999999999996</v>
      </c>
      <c r="I570" s="248"/>
      <c r="J570" s="243"/>
      <c r="K570" s="243"/>
      <c r="L570" s="249"/>
      <c r="M570" s="250"/>
      <c r="N570" s="251"/>
      <c r="O570" s="251"/>
      <c r="P570" s="251"/>
      <c r="Q570" s="251"/>
      <c r="R570" s="251"/>
      <c r="S570" s="251"/>
      <c r="T570" s="25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3" t="s">
        <v>189</v>
      </c>
      <c r="AU570" s="253" t="s">
        <v>86</v>
      </c>
      <c r="AV570" s="13" t="s">
        <v>86</v>
      </c>
      <c r="AW570" s="13" t="s">
        <v>33</v>
      </c>
      <c r="AX570" s="13" t="s">
        <v>78</v>
      </c>
      <c r="AY570" s="253" t="s">
        <v>181</v>
      </c>
    </row>
    <row r="571" s="15" customFormat="1">
      <c r="A571" s="15"/>
      <c r="B571" s="264"/>
      <c r="C571" s="265"/>
      <c r="D571" s="244" t="s">
        <v>189</v>
      </c>
      <c r="E571" s="266" t="s">
        <v>1</v>
      </c>
      <c r="F571" s="267" t="s">
        <v>206</v>
      </c>
      <c r="G571" s="265"/>
      <c r="H571" s="268">
        <v>110.03</v>
      </c>
      <c r="I571" s="269"/>
      <c r="J571" s="265"/>
      <c r="K571" s="265"/>
      <c r="L571" s="270"/>
      <c r="M571" s="271"/>
      <c r="N571" s="272"/>
      <c r="O571" s="272"/>
      <c r="P571" s="272"/>
      <c r="Q571" s="272"/>
      <c r="R571" s="272"/>
      <c r="S571" s="272"/>
      <c r="T571" s="273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4" t="s">
        <v>189</v>
      </c>
      <c r="AU571" s="274" t="s">
        <v>86</v>
      </c>
      <c r="AV571" s="15" t="s">
        <v>187</v>
      </c>
      <c r="AW571" s="15" t="s">
        <v>33</v>
      </c>
      <c r="AX571" s="15" t="s">
        <v>84</v>
      </c>
      <c r="AY571" s="274" t="s">
        <v>181</v>
      </c>
    </row>
    <row r="572" s="2" customFormat="1" ht="16.5" customHeight="1">
      <c r="A572" s="39"/>
      <c r="B572" s="40"/>
      <c r="C572" s="228" t="s">
        <v>754</v>
      </c>
      <c r="D572" s="228" t="s">
        <v>183</v>
      </c>
      <c r="E572" s="229" t="s">
        <v>661</v>
      </c>
      <c r="F572" s="230" t="s">
        <v>662</v>
      </c>
      <c r="G572" s="231" t="s">
        <v>186</v>
      </c>
      <c r="H572" s="232">
        <v>400.95999999999998</v>
      </c>
      <c r="I572" s="233"/>
      <c r="J572" s="234">
        <f>ROUND(I572*H572,2)</f>
        <v>0</v>
      </c>
      <c r="K572" s="235"/>
      <c r="L572" s="45"/>
      <c r="M572" s="236" t="s">
        <v>1</v>
      </c>
      <c r="N572" s="237" t="s">
        <v>43</v>
      </c>
      <c r="O572" s="92"/>
      <c r="P572" s="238">
        <f>O572*H572</f>
        <v>0</v>
      </c>
      <c r="Q572" s="238">
        <v>0.010999999999999999</v>
      </c>
      <c r="R572" s="238">
        <f>Q572*H572</f>
        <v>4.4105599999999994</v>
      </c>
      <c r="S572" s="238">
        <v>0</v>
      </c>
      <c r="T572" s="23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0" t="s">
        <v>187</v>
      </c>
      <c r="AT572" s="240" t="s">
        <v>183</v>
      </c>
      <c r="AU572" s="240" t="s">
        <v>86</v>
      </c>
      <c r="AY572" s="18" t="s">
        <v>181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84</v>
      </c>
      <c r="BK572" s="241">
        <f>ROUND(I572*H572,2)</f>
        <v>0</v>
      </c>
      <c r="BL572" s="18" t="s">
        <v>187</v>
      </c>
      <c r="BM572" s="240" t="s">
        <v>2804</v>
      </c>
    </row>
    <row r="573" s="14" customFormat="1">
      <c r="A573" s="14"/>
      <c r="B573" s="254"/>
      <c r="C573" s="255"/>
      <c r="D573" s="244" t="s">
        <v>189</v>
      </c>
      <c r="E573" s="256" t="s">
        <v>1</v>
      </c>
      <c r="F573" s="257" t="s">
        <v>647</v>
      </c>
      <c r="G573" s="255"/>
      <c r="H573" s="256" t="s">
        <v>1</v>
      </c>
      <c r="I573" s="258"/>
      <c r="J573" s="255"/>
      <c r="K573" s="255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189</v>
      </c>
      <c r="AU573" s="263" t="s">
        <v>86</v>
      </c>
      <c r="AV573" s="14" t="s">
        <v>84</v>
      </c>
      <c r="AW573" s="14" t="s">
        <v>33</v>
      </c>
      <c r="AX573" s="14" t="s">
        <v>78</v>
      </c>
      <c r="AY573" s="263" t="s">
        <v>181</v>
      </c>
    </row>
    <row r="574" s="13" customFormat="1">
      <c r="A574" s="13"/>
      <c r="B574" s="242"/>
      <c r="C574" s="243"/>
      <c r="D574" s="244" t="s">
        <v>189</v>
      </c>
      <c r="E574" s="245" t="s">
        <v>1</v>
      </c>
      <c r="F574" s="246" t="s">
        <v>2242</v>
      </c>
      <c r="G574" s="243"/>
      <c r="H574" s="247">
        <v>126.68000000000001</v>
      </c>
      <c r="I574" s="248"/>
      <c r="J574" s="243"/>
      <c r="K574" s="243"/>
      <c r="L574" s="249"/>
      <c r="M574" s="250"/>
      <c r="N574" s="251"/>
      <c r="O574" s="251"/>
      <c r="P574" s="251"/>
      <c r="Q574" s="251"/>
      <c r="R574" s="251"/>
      <c r="S574" s="251"/>
      <c r="T574" s="25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3" t="s">
        <v>189</v>
      </c>
      <c r="AU574" s="253" t="s">
        <v>86</v>
      </c>
      <c r="AV574" s="13" t="s">
        <v>86</v>
      </c>
      <c r="AW574" s="13" t="s">
        <v>33</v>
      </c>
      <c r="AX574" s="13" t="s">
        <v>78</v>
      </c>
      <c r="AY574" s="253" t="s">
        <v>181</v>
      </c>
    </row>
    <row r="575" s="13" customFormat="1">
      <c r="A575" s="13"/>
      <c r="B575" s="242"/>
      <c r="C575" s="243"/>
      <c r="D575" s="244" t="s">
        <v>189</v>
      </c>
      <c r="E575" s="245" t="s">
        <v>1</v>
      </c>
      <c r="F575" s="246" t="s">
        <v>2243</v>
      </c>
      <c r="G575" s="243"/>
      <c r="H575" s="247">
        <v>50.960000000000001</v>
      </c>
      <c r="I575" s="248"/>
      <c r="J575" s="243"/>
      <c r="K575" s="243"/>
      <c r="L575" s="249"/>
      <c r="M575" s="250"/>
      <c r="N575" s="251"/>
      <c r="O575" s="251"/>
      <c r="P575" s="251"/>
      <c r="Q575" s="251"/>
      <c r="R575" s="251"/>
      <c r="S575" s="251"/>
      <c r="T575" s="25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3" t="s">
        <v>189</v>
      </c>
      <c r="AU575" s="253" t="s">
        <v>86</v>
      </c>
      <c r="AV575" s="13" t="s">
        <v>86</v>
      </c>
      <c r="AW575" s="13" t="s">
        <v>33</v>
      </c>
      <c r="AX575" s="13" t="s">
        <v>78</v>
      </c>
      <c r="AY575" s="253" t="s">
        <v>181</v>
      </c>
    </row>
    <row r="576" s="13" customFormat="1">
      <c r="A576" s="13"/>
      <c r="B576" s="242"/>
      <c r="C576" s="243"/>
      <c r="D576" s="244" t="s">
        <v>189</v>
      </c>
      <c r="E576" s="245" t="s">
        <v>1</v>
      </c>
      <c r="F576" s="246" t="s">
        <v>2244</v>
      </c>
      <c r="G576" s="243"/>
      <c r="H576" s="247">
        <v>50.960000000000001</v>
      </c>
      <c r="I576" s="248"/>
      <c r="J576" s="243"/>
      <c r="K576" s="243"/>
      <c r="L576" s="249"/>
      <c r="M576" s="250"/>
      <c r="N576" s="251"/>
      <c r="O576" s="251"/>
      <c r="P576" s="251"/>
      <c r="Q576" s="251"/>
      <c r="R576" s="251"/>
      <c r="S576" s="251"/>
      <c r="T576" s="25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3" t="s">
        <v>189</v>
      </c>
      <c r="AU576" s="253" t="s">
        <v>86</v>
      </c>
      <c r="AV576" s="13" t="s">
        <v>86</v>
      </c>
      <c r="AW576" s="13" t="s">
        <v>33</v>
      </c>
      <c r="AX576" s="13" t="s">
        <v>78</v>
      </c>
      <c r="AY576" s="253" t="s">
        <v>181</v>
      </c>
    </row>
    <row r="577" s="13" customFormat="1">
      <c r="A577" s="13"/>
      <c r="B577" s="242"/>
      <c r="C577" s="243"/>
      <c r="D577" s="244" t="s">
        <v>189</v>
      </c>
      <c r="E577" s="245" t="s">
        <v>1</v>
      </c>
      <c r="F577" s="246" t="s">
        <v>2245</v>
      </c>
      <c r="G577" s="243"/>
      <c r="H577" s="247">
        <v>54.880000000000003</v>
      </c>
      <c r="I577" s="248"/>
      <c r="J577" s="243"/>
      <c r="K577" s="243"/>
      <c r="L577" s="249"/>
      <c r="M577" s="250"/>
      <c r="N577" s="251"/>
      <c r="O577" s="251"/>
      <c r="P577" s="251"/>
      <c r="Q577" s="251"/>
      <c r="R577" s="251"/>
      <c r="S577" s="251"/>
      <c r="T577" s="25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3" t="s">
        <v>189</v>
      </c>
      <c r="AU577" s="253" t="s">
        <v>86</v>
      </c>
      <c r="AV577" s="13" t="s">
        <v>86</v>
      </c>
      <c r="AW577" s="13" t="s">
        <v>33</v>
      </c>
      <c r="AX577" s="13" t="s">
        <v>78</v>
      </c>
      <c r="AY577" s="253" t="s">
        <v>181</v>
      </c>
    </row>
    <row r="578" s="14" customFormat="1">
      <c r="A578" s="14"/>
      <c r="B578" s="254"/>
      <c r="C578" s="255"/>
      <c r="D578" s="244" t="s">
        <v>189</v>
      </c>
      <c r="E578" s="256" t="s">
        <v>1</v>
      </c>
      <c r="F578" s="257" t="s">
        <v>652</v>
      </c>
      <c r="G578" s="255"/>
      <c r="H578" s="256" t="s">
        <v>1</v>
      </c>
      <c r="I578" s="258"/>
      <c r="J578" s="255"/>
      <c r="K578" s="255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189</v>
      </c>
      <c r="AU578" s="263" t="s">
        <v>86</v>
      </c>
      <c r="AV578" s="14" t="s">
        <v>84</v>
      </c>
      <c r="AW578" s="14" t="s">
        <v>33</v>
      </c>
      <c r="AX578" s="14" t="s">
        <v>78</v>
      </c>
      <c r="AY578" s="263" t="s">
        <v>181</v>
      </c>
    </row>
    <row r="579" s="13" customFormat="1">
      <c r="A579" s="13"/>
      <c r="B579" s="242"/>
      <c r="C579" s="243"/>
      <c r="D579" s="244" t="s">
        <v>189</v>
      </c>
      <c r="E579" s="245" t="s">
        <v>1</v>
      </c>
      <c r="F579" s="246" t="s">
        <v>2246</v>
      </c>
      <c r="G579" s="243"/>
      <c r="H579" s="247">
        <v>68.370000000000005</v>
      </c>
      <c r="I579" s="248"/>
      <c r="J579" s="243"/>
      <c r="K579" s="243"/>
      <c r="L579" s="249"/>
      <c r="M579" s="250"/>
      <c r="N579" s="251"/>
      <c r="O579" s="251"/>
      <c r="P579" s="251"/>
      <c r="Q579" s="251"/>
      <c r="R579" s="251"/>
      <c r="S579" s="251"/>
      <c r="T579" s="25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3" t="s">
        <v>189</v>
      </c>
      <c r="AU579" s="253" t="s">
        <v>86</v>
      </c>
      <c r="AV579" s="13" t="s">
        <v>86</v>
      </c>
      <c r="AW579" s="13" t="s">
        <v>33</v>
      </c>
      <c r="AX579" s="13" t="s">
        <v>78</v>
      </c>
      <c r="AY579" s="253" t="s">
        <v>181</v>
      </c>
    </row>
    <row r="580" s="13" customFormat="1">
      <c r="A580" s="13"/>
      <c r="B580" s="242"/>
      <c r="C580" s="243"/>
      <c r="D580" s="244" t="s">
        <v>189</v>
      </c>
      <c r="E580" s="245" t="s">
        <v>1</v>
      </c>
      <c r="F580" s="246" t="s">
        <v>2247</v>
      </c>
      <c r="G580" s="243"/>
      <c r="H580" s="247">
        <v>9.5700000000000003</v>
      </c>
      <c r="I580" s="248"/>
      <c r="J580" s="243"/>
      <c r="K580" s="243"/>
      <c r="L580" s="249"/>
      <c r="M580" s="250"/>
      <c r="N580" s="251"/>
      <c r="O580" s="251"/>
      <c r="P580" s="251"/>
      <c r="Q580" s="251"/>
      <c r="R580" s="251"/>
      <c r="S580" s="251"/>
      <c r="T580" s="25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3" t="s">
        <v>189</v>
      </c>
      <c r="AU580" s="253" t="s">
        <v>86</v>
      </c>
      <c r="AV580" s="13" t="s">
        <v>86</v>
      </c>
      <c r="AW580" s="13" t="s">
        <v>33</v>
      </c>
      <c r="AX580" s="13" t="s">
        <v>78</v>
      </c>
      <c r="AY580" s="253" t="s">
        <v>181</v>
      </c>
    </row>
    <row r="581" s="14" customFormat="1">
      <c r="A581" s="14"/>
      <c r="B581" s="254"/>
      <c r="C581" s="255"/>
      <c r="D581" s="244" t="s">
        <v>189</v>
      </c>
      <c r="E581" s="256" t="s">
        <v>1</v>
      </c>
      <c r="F581" s="257" t="s">
        <v>656</v>
      </c>
      <c r="G581" s="255"/>
      <c r="H581" s="256" t="s">
        <v>1</v>
      </c>
      <c r="I581" s="258"/>
      <c r="J581" s="255"/>
      <c r="K581" s="255"/>
      <c r="L581" s="259"/>
      <c r="M581" s="260"/>
      <c r="N581" s="261"/>
      <c r="O581" s="261"/>
      <c r="P581" s="261"/>
      <c r="Q581" s="261"/>
      <c r="R581" s="261"/>
      <c r="S581" s="261"/>
      <c r="T581" s="26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3" t="s">
        <v>189</v>
      </c>
      <c r="AU581" s="263" t="s">
        <v>86</v>
      </c>
      <c r="AV581" s="14" t="s">
        <v>84</v>
      </c>
      <c r="AW581" s="14" t="s">
        <v>33</v>
      </c>
      <c r="AX581" s="14" t="s">
        <v>78</v>
      </c>
      <c r="AY581" s="263" t="s">
        <v>181</v>
      </c>
    </row>
    <row r="582" s="13" customFormat="1">
      <c r="A582" s="13"/>
      <c r="B582" s="242"/>
      <c r="C582" s="243"/>
      <c r="D582" s="244" t="s">
        <v>189</v>
      </c>
      <c r="E582" s="245" t="s">
        <v>1</v>
      </c>
      <c r="F582" s="246" t="s">
        <v>2248</v>
      </c>
      <c r="G582" s="243"/>
      <c r="H582" s="247">
        <v>16.739999999999998</v>
      </c>
      <c r="I582" s="248"/>
      <c r="J582" s="243"/>
      <c r="K582" s="243"/>
      <c r="L582" s="249"/>
      <c r="M582" s="250"/>
      <c r="N582" s="251"/>
      <c r="O582" s="251"/>
      <c r="P582" s="251"/>
      <c r="Q582" s="251"/>
      <c r="R582" s="251"/>
      <c r="S582" s="251"/>
      <c r="T582" s="25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3" t="s">
        <v>189</v>
      </c>
      <c r="AU582" s="253" t="s">
        <v>86</v>
      </c>
      <c r="AV582" s="13" t="s">
        <v>86</v>
      </c>
      <c r="AW582" s="13" t="s">
        <v>33</v>
      </c>
      <c r="AX582" s="13" t="s">
        <v>78</v>
      </c>
      <c r="AY582" s="253" t="s">
        <v>181</v>
      </c>
    </row>
    <row r="583" s="13" customFormat="1">
      <c r="A583" s="13"/>
      <c r="B583" s="242"/>
      <c r="C583" s="243"/>
      <c r="D583" s="244" t="s">
        <v>189</v>
      </c>
      <c r="E583" s="245" t="s">
        <v>1</v>
      </c>
      <c r="F583" s="246" t="s">
        <v>2249</v>
      </c>
      <c r="G583" s="243"/>
      <c r="H583" s="247">
        <v>22.800000000000001</v>
      </c>
      <c r="I583" s="248"/>
      <c r="J583" s="243"/>
      <c r="K583" s="243"/>
      <c r="L583" s="249"/>
      <c r="M583" s="250"/>
      <c r="N583" s="251"/>
      <c r="O583" s="251"/>
      <c r="P583" s="251"/>
      <c r="Q583" s="251"/>
      <c r="R583" s="251"/>
      <c r="S583" s="251"/>
      <c r="T583" s="25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3" t="s">
        <v>189</v>
      </c>
      <c r="AU583" s="253" t="s">
        <v>86</v>
      </c>
      <c r="AV583" s="13" t="s">
        <v>86</v>
      </c>
      <c r="AW583" s="13" t="s">
        <v>33</v>
      </c>
      <c r="AX583" s="13" t="s">
        <v>78</v>
      </c>
      <c r="AY583" s="253" t="s">
        <v>181</v>
      </c>
    </row>
    <row r="584" s="15" customFormat="1">
      <c r="A584" s="15"/>
      <c r="B584" s="264"/>
      <c r="C584" s="265"/>
      <c r="D584" s="244" t="s">
        <v>189</v>
      </c>
      <c r="E584" s="266" t="s">
        <v>1</v>
      </c>
      <c r="F584" s="267" t="s">
        <v>206</v>
      </c>
      <c r="G584" s="265"/>
      <c r="H584" s="268">
        <v>400.95999999999998</v>
      </c>
      <c r="I584" s="269"/>
      <c r="J584" s="265"/>
      <c r="K584" s="265"/>
      <c r="L584" s="270"/>
      <c r="M584" s="271"/>
      <c r="N584" s="272"/>
      <c r="O584" s="272"/>
      <c r="P584" s="272"/>
      <c r="Q584" s="272"/>
      <c r="R584" s="272"/>
      <c r="S584" s="272"/>
      <c r="T584" s="27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4" t="s">
        <v>189</v>
      </c>
      <c r="AU584" s="274" t="s">
        <v>86</v>
      </c>
      <c r="AV584" s="15" t="s">
        <v>187</v>
      </c>
      <c r="AW584" s="15" t="s">
        <v>33</v>
      </c>
      <c r="AX584" s="15" t="s">
        <v>84</v>
      </c>
      <c r="AY584" s="274" t="s">
        <v>181</v>
      </c>
    </row>
    <row r="585" s="12" customFormat="1" ht="22.8" customHeight="1">
      <c r="A585" s="12"/>
      <c r="B585" s="212"/>
      <c r="C585" s="213"/>
      <c r="D585" s="214" t="s">
        <v>77</v>
      </c>
      <c r="E585" s="226" t="s">
        <v>674</v>
      </c>
      <c r="F585" s="226" t="s">
        <v>675</v>
      </c>
      <c r="G585" s="213"/>
      <c r="H585" s="213"/>
      <c r="I585" s="216"/>
      <c r="J585" s="227">
        <f>BK585</f>
        <v>0</v>
      </c>
      <c r="K585" s="213"/>
      <c r="L585" s="218"/>
      <c r="M585" s="219"/>
      <c r="N585" s="220"/>
      <c r="O585" s="220"/>
      <c r="P585" s="221">
        <f>SUM(P586:P617)</f>
        <v>0</v>
      </c>
      <c r="Q585" s="220"/>
      <c r="R585" s="221">
        <f>SUM(R586:R617)</f>
        <v>0.010496979999999998</v>
      </c>
      <c r="S585" s="220"/>
      <c r="T585" s="222">
        <f>SUM(T586:T617)</f>
        <v>0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23" t="s">
        <v>84</v>
      </c>
      <c r="AT585" s="224" t="s">
        <v>77</v>
      </c>
      <c r="AU585" s="224" t="s">
        <v>84</v>
      </c>
      <c r="AY585" s="223" t="s">
        <v>181</v>
      </c>
      <c r="BK585" s="225">
        <f>SUM(BK586:BK617)</f>
        <v>0</v>
      </c>
    </row>
    <row r="586" s="2" customFormat="1" ht="21.75" customHeight="1">
      <c r="A586" s="39"/>
      <c r="B586" s="40"/>
      <c r="C586" s="228" t="s">
        <v>760</v>
      </c>
      <c r="D586" s="228" t="s">
        <v>183</v>
      </c>
      <c r="E586" s="229" t="s">
        <v>677</v>
      </c>
      <c r="F586" s="230" t="s">
        <v>678</v>
      </c>
      <c r="G586" s="231" t="s">
        <v>186</v>
      </c>
      <c r="H586" s="232">
        <v>248.856</v>
      </c>
      <c r="I586" s="233"/>
      <c r="J586" s="234">
        <f>ROUND(I586*H586,2)</f>
        <v>0</v>
      </c>
      <c r="K586" s="235"/>
      <c r="L586" s="45"/>
      <c r="M586" s="236" t="s">
        <v>1</v>
      </c>
      <c r="N586" s="237" t="s">
        <v>43</v>
      </c>
      <c r="O586" s="92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0" t="s">
        <v>187</v>
      </c>
      <c r="AT586" s="240" t="s">
        <v>183</v>
      </c>
      <c r="AU586" s="240" t="s">
        <v>86</v>
      </c>
      <c r="AY586" s="18" t="s">
        <v>181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84</v>
      </c>
      <c r="BK586" s="241">
        <f>ROUND(I586*H586,2)</f>
        <v>0</v>
      </c>
      <c r="BL586" s="18" t="s">
        <v>187</v>
      </c>
      <c r="BM586" s="240" t="s">
        <v>2805</v>
      </c>
    </row>
    <row r="587" s="14" customFormat="1">
      <c r="A587" s="14"/>
      <c r="B587" s="254"/>
      <c r="C587" s="255"/>
      <c r="D587" s="244" t="s">
        <v>189</v>
      </c>
      <c r="E587" s="256" t="s">
        <v>1</v>
      </c>
      <c r="F587" s="257" t="s">
        <v>2251</v>
      </c>
      <c r="G587" s="255"/>
      <c r="H587" s="256" t="s">
        <v>1</v>
      </c>
      <c r="I587" s="258"/>
      <c r="J587" s="255"/>
      <c r="K587" s="255"/>
      <c r="L587" s="259"/>
      <c r="M587" s="260"/>
      <c r="N587" s="261"/>
      <c r="O587" s="261"/>
      <c r="P587" s="261"/>
      <c r="Q587" s="261"/>
      <c r="R587" s="261"/>
      <c r="S587" s="261"/>
      <c r="T587" s="26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3" t="s">
        <v>189</v>
      </c>
      <c r="AU587" s="263" t="s">
        <v>86</v>
      </c>
      <c r="AV587" s="14" t="s">
        <v>84</v>
      </c>
      <c r="AW587" s="14" t="s">
        <v>33</v>
      </c>
      <c r="AX587" s="14" t="s">
        <v>78</v>
      </c>
      <c r="AY587" s="263" t="s">
        <v>181</v>
      </c>
    </row>
    <row r="588" s="13" customFormat="1">
      <c r="A588" s="13"/>
      <c r="B588" s="242"/>
      <c r="C588" s="243"/>
      <c r="D588" s="244" t="s">
        <v>189</v>
      </c>
      <c r="E588" s="245" t="s">
        <v>1</v>
      </c>
      <c r="F588" s="246" t="s">
        <v>2252</v>
      </c>
      <c r="G588" s="243"/>
      <c r="H588" s="247">
        <v>82.644000000000005</v>
      </c>
      <c r="I588" s="248"/>
      <c r="J588" s="243"/>
      <c r="K588" s="243"/>
      <c r="L588" s="249"/>
      <c r="M588" s="250"/>
      <c r="N588" s="251"/>
      <c r="O588" s="251"/>
      <c r="P588" s="251"/>
      <c r="Q588" s="251"/>
      <c r="R588" s="251"/>
      <c r="S588" s="251"/>
      <c r="T588" s="25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3" t="s">
        <v>189</v>
      </c>
      <c r="AU588" s="253" t="s">
        <v>86</v>
      </c>
      <c r="AV588" s="13" t="s">
        <v>86</v>
      </c>
      <c r="AW588" s="13" t="s">
        <v>33</v>
      </c>
      <c r="AX588" s="13" t="s">
        <v>78</v>
      </c>
      <c r="AY588" s="253" t="s">
        <v>181</v>
      </c>
    </row>
    <row r="589" s="13" customFormat="1">
      <c r="A589" s="13"/>
      <c r="B589" s="242"/>
      <c r="C589" s="243"/>
      <c r="D589" s="244" t="s">
        <v>189</v>
      </c>
      <c r="E589" s="245" t="s">
        <v>1</v>
      </c>
      <c r="F589" s="246" t="s">
        <v>2253</v>
      </c>
      <c r="G589" s="243"/>
      <c r="H589" s="247">
        <v>82.644000000000005</v>
      </c>
      <c r="I589" s="248"/>
      <c r="J589" s="243"/>
      <c r="K589" s="243"/>
      <c r="L589" s="249"/>
      <c r="M589" s="250"/>
      <c r="N589" s="251"/>
      <c r="O589" s="251"/>
      <c r="P589" s="251"/>
      <c r="Q589" s="251"/>
      <c r="R589" s="251"/>
      <c r="S589" s="251"/>
      <c r="T589" s="25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3" t="s">
        <v>189</v>
      </c>
      <c r="AU589" s="253" t="s">
        <v>86</v>
      </c>
      <c r="AV589" s="13" t="s">
        <v>86</v>
      </c>
      <c r="AW589" s="13" t="s">
        <v>33</v>
      </c>
      <c r="AX589" s="13" t="s">
        <v>78</v>
      </c>
      <c r="AY589" s="253" t="s">
        <v>181</v>
      </c>
    </row>
    <row r="590" s="13" customFormat="1">
      <c r="A590" s="13"/>
      <c r="B590" s="242"/>
      <c r="C590" s="243"/>
      <c r="D590" s="244" t="s">
        <v>189</v>
      </c>
      <c r="E590" s="245" t="s">
        <v>1</v>
      </c>
      <c r="F590" s="246" t="s">
        <v>2254</v>
      </c>
      <c r="G590" s="243"/>
      <c r="H590" s="247">
        <v>41.783999999999999</v>
      </c>
      <c r="I590" s="248"/>
      <c r="J590" s="243"/>
      <c r="K590" s="243"/>
      <c r="L590" s="249"/>
      <c r="M590" s="250"/>
      <c r="N590" s="251"/>
      <c r="O590" s="251"/>
      <c r="P590" s="251"/>
      <c r="Q590" s="251"/>
      <c r="R590" s="251"/>
      <c r="S590" s="251"/>
      <c r="T590" s="25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3" t="s">
        <v>189</v>
      </c>
      <c r="AU590" s="253" t="s">
        <v>86</v>
      </c>
      <c r="AV590" s="13" t="s">
        <v>86</v>
      </c>
      <c r="AW590" s="13" t="s">
        <v>33</v>
      </c>
      <c r="AX590" s="13" t="s">
        <v>78</v>
      </c>
      <c r="AY590" s="253" t="s">
        <v>181</v>
      </c>
    </row>
    <row r="591" s="13" customFormat="1">
      <c r="A591" s="13"/>
      <c r="B591" s="242"/>
      <c r="C591" s="243"/>
      <c r="D591" s="244" t="s">
        <v>189</v>
      </c>
      <c r="E591" s="245" t="s">
        <v>1</v>
      </c>
      <c r="F591" s="246" t="s">
        <v>2255</v>
      </c>
      <c r="G591" s="243"/>
      <c r="H591" s="247">
        <v>41.783999999999999</v>
      </c>
      <c r="I591" s="248"/>
      <c r="J591" s="243"/>
      <c r="K591" s="243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189</v>
      </c>
      <c r="AU591" s="253" t="s">
        <v>86</v>
      </c>
      <c r="AV591" s="13" t="s">
        <v>86</v>
      </c>
      <c r="AW591" s="13" t="s">
        <v>33</v>
      </c>
      <c r="AX591" s="13" t="s">
        <v>78</v>
      </c>
      <c r="AY591" s="253" t="s">
        <v>181</v>
      </c>
    </row>
    <row r="592" s="15" customFormat="1">
      <c r="A592" s="15"/>
      <c r="B592" s="264"/>
      <c r="C592" s="265"/>
      <c r="D592" s="244" t="s">
        <v>189</v>
      </c>
      <c r="E592" s="266" t="s">
        <v>1</v>
      </c>
      <c r="F592" s="267" t="s">
        <v>206</v>
      </c>
      <c r="G592" s="265"/>
      <c r="H592" s="268">
        <v>248.856</v>
      </c>
      <c r="I592" s="269"/>
      <c r="J592" s="265"/>
      <c r="K592" s="265"/>
      <c r="L592" s="270"/>
      <c r="M592" s="271"/>
      <c r="N592" s="272"/>
      <c r="O592" s="272"/>
      <c r="P592" s="272"/>
      <c r="Q592" s="272"/>
      <c r="R592" s="272"/>
      <c r="S592" s="272"/>
      <c r="T592" s="273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4" t="s">
        <v>189</v>
      </c>
      <c r="AU592" s="274" t="s">
        <v>86</v>
      </c>
      <c r="AV592" s="15" t="s">
        <v>187</v>
      </c>
      <c r="AW592" s="15" t="s">
        <v>33</v>
      </c>
      <c r="AX592" s="15" t="s">
        <v>84</v>
      </c>
      <c r="AY592" s="274" t="s">
        <v>181</v>
      </c>
    </row>
    <row r="593" s="2" customFormat="1" ht="21.75" customHeight="1">
      <c r="A593" s="39"/>
      <c r="B593" s="40"/>
      <c r="C593" s="228" t="s">
        <v>764</v>
      </c>
      <c r="D593" s="228" t="s">
        <v>183</v>
      </c>
      <c r="E593" s="229" t="s">
        <v>685</v>
      </c>
      <c r="F593" s="230" t="s">
        <v>686</v>
      </c>
      <c r="G593" s="231" t="s">
        <v>186</v>
      </c>
      <c r="H593" s="232">
        <v>9954.2399999999998</v>
      </c>
      <c r="I593" s="233"/>
      <c r="J593" s="234">
        <f>ROUND(I593*H593,2)</f>
        <v>0</v>
      </c>
      <c r="K593" s="235"/>
      <c r="L593" s="45"/>
      <c r="M593" s="236" t="s">
        <v>1</v>
      </c>
      <c r="N593" s="237" t="s">
        <v>43</v>
      </c>
      <c r="O593" s="92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0" t="s">
        <v>187</v>
      </c>
      <c r="AT593" s="240" t="s">
        <v>183</v>
      </c>
      <c r="AU593" s="240" t="s">
        <v>86</v>
      </c>
      <c r="AY593" s="18" t="s">
        <v>181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84</v>
      </c>
      <c r="BK593" s="241">
        <f>ROUND(I593*H593,2)</f>
        <v>0</v>
      </c>
      <c r="BL593" s="18" t="s">
        <v>187</v>
      </c>
      <c r="BM593" s="240" t="s">
        <v>2806</v>
      </c>
    </row>
    <row r="594" s="13" customFormat="1">
      <c r="A594" s="13"/>
      <c r="B594" s="242"/>
      <c r="C594" s="243"/>
      <c r="D594" s="244" t="s">
        <v>189</v>
      </c>
      <c r="E594" s="245" t="s">
        <v>1</v>
      </c>
      <c r="F594" s="246" t="s">
        <v>2257</v>
      </c>
      <c r="G594" s="243"/>
      <c r="H594" s="247">
        <v>9954.2399999999998</v>
      </c>
      <c r="I594" s="248"/>
      <c r="J594" s="243"/>
      <c r="K594" s="243"/>
      <c r="L594" s="249"/>
      <c r="M594" s="250"/>
      <c r="N594" s="251"/>
      <c r="O594" s="251"/>
      <c r="P594" s="251"/>
      <c r="Q594" s="251"/>
      <c r="R594" s="251"/>
      <c r="S594" s="251"/>
      <c r="T594" s="25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3" t="s">
        <v>189</v>
      </c>
      <c r="AU594" s="253" t="s">
        <v>86</v>
      </c>
      <c r="AV594" s="13" t="s">
        <v>86</v>
      </c>
      <c r="AW594" s="13" t="s">
        <v>33</v>
      </c>
      <c r="AX594" s="13" t="s">
        <v>84</v>
      </c>
      <c r="AY594" s="253" t="s">
        <v>181</v>
      </c>
    </row>
    <row r="595" s="2" customFormat="1" ht="24.15" customHeight="1">
      <c r="A595" s="39"/>
      <c r="B595" s="40"/>
      <c r="C595" s="228" t="s">
        <v>770</v>
      </c>
      <c r="D595" s="228" t="s">
        <v>183</v>
      </c>
      <c r="E595" s="229" t="s">
        <v>694</v>
      </c>
      <c r="F595" s="230" t="s">
        <v>695</v>
      </c>
      <c r="G595" s="231" t="s">
        <v>359</v>
      </c>
      <c r="H595" s="232">
        <v>1</v>
      </c>
      <c r="I595" s="233"/>
      <c r="J595" s="234">
        <f>ROUND(I595*H595,2)</f>
        <v>0</v>
      </c>
      <c r="K595" s="235"/>
      <c r="L595" s="45"/>
      <c r="M595" s="236" t="s">
        <v>1</v>
      </c>
      <c r="N595" s="237" t="s">
        <v>43</v>
      </c>
      <c r="O595" s="92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0" t="s">
        <v>187</v>
      </c>
      <c r="AT595" s="240" t="s">
        <v>183</v>
      </c>
      <c r="AU595" s="240" t="s">
        <v>86</v>
      </c>
      <c r="AY595" s="18" t="s">
        <v>181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84</v>
      </c>
      <c r="BK595" s="241">
        <f>ROUND(I595*H595,2)</f>
        <v>0</v>
      </c>
      <c r="BL595" s="18" t="s">
        <v>187</v>
      </c>
      <c r="BM595" s="240" t="s">
        <v>2807</v>
      </c>
    </row>
    <row r="596" s="2" customFormat="1" ht="21.75" customHeight="1">
      <c r="A596" s="39"/>
      <c r="B596" s="40"/>
      <c r="C596" s="228" t="s">
        <v>775</v>
      </c>
      <c r="D596" s="228" t="s">
        <v>183</v>
      </c>
      <c r="E596" s="229" t="s">
        <v>690</v>
      </c>
      <c r="F596" s="230" t="s">
        <v>691</v>
      </c>
      <c r="G596" s="231" t="s">
        <v>186</v>
      </c>
      <c r="H596" s="232">
        <v>248.856</v>
      </c>
      <c r="I596" s="233"/>
      <c r="J596" s="234">
        <f>ROUND(I596*H596,2)</f>
        <v>0</v>
      </c>
      <c r="K596" s="235"/>
      <c r="L596" s="45"/>
      <c r="M596" s="236" t="s">
        <v>1</v>
      </c>
      <c r="N596" s="237" t="s">
        <v>43</v>
      </c>
      <c r="O596" s="92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0" t="s">
        <v>187</v>
      </c>
      <c r="AT596" s="240" t="s">
        <v>183</v>
      </c>
      <c r="AU596" s="240" t="s">
        <v>86</v>
      </c>
      <c r="AY596" s="18" t="s">
        <v>181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84</v>
      </c>
      <c r="BK596" s="241">
        <f>ROUND(I596*H596,2)</f>
        <v>0</v>
      </c>
      <c r="BL596" s="18" t="s">
        <v>187</v>
      </c>
      <c r="BM596" s="240" t="s">
        <v>2808</v>
      </c>
    </row>
    <row r="597" s="2" customFormat="1" ht="21.75" customHeight="1">
      <c r="A597" s="39"/>
      <c r="B597" s="40"/>
      <c r="C597" s="228" t="s">
        <v>780</v>
      </c>
      <c r="D597" s="228" t="s">
        <v>183</v>
      </c>
      <c r="E597" s="229" t="s">
        <v>698</v>
      </c>
      <c r="F597" s="230" t="s">
        <v>699</v>
      </c>
      <c r="G597" s="231" t="s">
        <v>186</v>
      </c>
      <c r="H597" s="232">
        <v>80.745999999999995</v>
      </c>
      <c r="I597" s="233"/>
      <c r="J597" s="234">
        <f>ROUND(I597*H597,2)</f>
        <v>0</v>
      </c>
      <c r="K597" s="235"/>
      <c r="L597" s="45"/>
      <c r="M597" s="236" t="s">
        <v>1</v>
      </c>
      <c r="N597" s="237" t="s">
        <v>43</v>
      </c>
      <c r="O597" s="92"/>
      <c r="P597" s="238">
        <f>O597*H597</f>
        <v>0</v>
      </c>
      <c r="Q597" s="238">
        <v>0.00012999999999999999</v>
      </c>
      <c r="R597" s="238">
        <f>Q597*H597</f>
        <v>0.010496979999999998</v>
      </c>
      <c r="S597" s="238">
        <v>0</v>
      </c>
      <c r="T597" s="23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0" t="s">
        <v>187</v>
      </c>
      <c r="AT597" s="240" t="s">
        <v>183</v>
      </c>
      <c r="AU597" s="240" t="s">
        <v>86</v>
      </c>
      <c r="AY597" s="18" t="s">
        <v>181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84</v>
      </c>
      <c r="BK597" s="241">
        <f>ROUND(I597*H597,2)</f>
        <v>0</v>
      </c>
      <c r="BL597" s="18" t="s">
        <v>187</v>
      </c>
      <c r="BM597" s="240" t="s">
        <v>2809</v>
      </c>
    </row>
    <row r="598" s="14" customFormat="1">
      <c r="A598" s="14"/>
      <c r="B598" s="254"/>
      <c r="C598" s="255"/>
      <c r="D598" s="244" t="s">
        <v>189</v>
      </c>
      <c r="E598" s="256" t="s">
        <v>1</v>
      </c>
      <c r="F598" s="257" t="s">
        <v>701</v>
      </c>
      <c r="G598" s="255"/>
      <c r="H598" s="256" t="s">
        <v>1</v>
      </c>
      <c r="I598" s="258"/>
      <c r="J598" s="255"/>
      <c r="K598" s="255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189</v>
      </c>
      <c r="AU598" s="263" t="s">
        <v>86</v>
      </c>
      <c r="AV598" s="14" t="s">
        <v>84</v>
      </c>
      <c r="AW598" s="14" t="s">
        <v>33</v>
      </c>
      <c r="AX598" s="14" t="s">
        <v>78</v>
      </c>
      <c r="AY598" s="263" t="s">
        <v>181</v>
      </c>
    </row>
    <row r="599" s="14" customFormat="1">
      <c r="A599" s="14"/>
      <c r="B599" s="254"/>
      <c r="C599" s="255"/>
      <c r="D599" s="244" t="s">
        <v>189</v>
      </c>
      <c r="E599" s="256" t="s">
        <v>1</v>
      </c>
      <c r="F599" s="257" t="s">
        <v>1151</v>
      </c>
      <c r="G599" s="255"/>
      <c r="H599" s="256" t="s">
        <v>1</v>
      </c>
      <c r="I599" s="258"/>
      <c r="J599" s="255"/>
      <c r="K599" s="255"/>
      <c r="L599" s="259"/>
      <c r="M599" s="260"/>
      <c r="N599" s="261"/>
      <c r="O599" s="261"/>
      <c r="P599" s="261"/>
      <c r="Q599" s="261"/>
      <c r="R599" s="261"/>
      <c r="S599" s="261"/>
      <c r="T599" s="26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3" t="s">
        <v>189</v>
      </c>
      <c r="AU599" s="263" t="s">
        <v>86</v>
      </c>
      <c r="AV599" s="14" t="s">
        <v>84</v>
      </c>
      <c r="AW599" s="14" t="s">
        <v>33</v>
      </c>
      <c r="AX599" s="14" t="s">
        <v>78</v>
      </c>
      <c r="AY599" s="263" t="s">
        <v>181</v>
      </c>
    </row>
    <row r="600" s="13" customFormat="1">
      <c r="A600" s="13"/>
      <c r="B600" s="242"/>
      <c r="C600" s="243"/>
      <c r="D600" s="244" t="s">
        <v>189</v>
      </c>
      <c r="E600" s="245" t="s">
        <v>1</v>
      </c>
      <c r="F600" s="246" t="s">
        <v>2237</v>
      </c>
      <c r="G600" s="243"/>
      <c r="H600" s="247">
        <v>22.789999999999999</v>
      </c>
      <c r="I600" s="248"/>
      <c r="J600" s="243"/>
      <c r="K600" s="243"/>
      <c r="L600" s="249"/>
      <c r="M600" s="250"/>
      <c r="N600" s="251"/>
      <c r="O600" s="251"/>
      <c r="P600" s="251"/>
      <c r="Q600" s="251"/>
      <c r="R600" s="251"/>
      <c r="S600" s="251"/>
      <c r="T600" s="25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3" t="s">
        <v>189</v>
      </c>
      <c r="AU600" s="253" t="s">
        <v>86</v>
      </c>
      <c r="AV600" s="13" t="s">
        <v>86</v>
      </c>
      <c r="AW600" s="13" t="s">
        <v>33</v>
      </c>
      <c r="AX600" s="13" t="s">
        <v>78</v>
      </c>
      <c r="AY600" s="253" t="s">
        <v>181</v>
      </c>
    </row>
    <row r="601" s="13" customFormat="1">
      <c r="A601" s="13"/>
      <c r="B601" s="242"/>
      <c r="C601" s="243"/>
      <c r="D601" s="244" t="s">
        <v>189</v>
      </c>
      <c r="E601" s="245" t="s">
        <v>1</v>
      </c>
      <c r="F601" s="246" t="s">
        <v>2261</v>
      </c>
      <c r="G601" s="243"/>
      <c r="H601" s="247">
        <v>5.5800000000000001</v>
      </c>
      <c r="I601" s="248"/>
      <c r="J601" s="243"/>
      <c r="K601" s="243"/>
      <c r="L601" s="249"/>
      <c r="M601" s="250"/>
      <c r="N601" s="251"/>
      <c r="O601" s="251"/>
      <c r="P601" s="251"/>
      <c r="Q601" s="251"/>
      <c r="R601" s="251"/>
      <c r="S601" s="251"/>
      <c r="T601" s="252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3" t="s">
        <v>189</v>
      </c>
      <c r="AU601" s="253" t="s">
        <v>86</v>
      </c>
      <c r="AV601" s="13" t="s">
        <v>86</v>
      </c>
      <c r="AW601" s="13" t="s">
        <v>33</v>
      </c>
      <c r="AX601" s="13" t="s">
        <v>78</v>
      </c>
      <c r="AY601" s="253" t="s">
        <v>181</v>
      </c>
    </row>
    <row r="602" s="13" customFormat="1">
      <c r="A602" s="13"/>
      <c r="B602" s="242"/>
      <c r="C602" s="243"/>
      <c r="D602" s="244" t="s">
        <v>189</v>
      </c>
      <c r="E602" s="245" t="s">
        <v>1</v>
      </c>
      <c r="F602" s="246" t="s">
        <v>2262</v>
      </c>
      <c r="G602" s="243"/>
      <c r="H602" s="247">
        <v>3.1899999999999999</v>
      </c>
      <c r="I602" s="248"/>
      <c r="J602" s="243"/>
      <c r="K602" s="243"/>
      <c r="L602" s="249"/>
      <c r="M602" s="250"/>
      <c r="N602" s="251"/>
      <c r="O602" s="251"/>
      <c r="P602" s="251"/>
      <c r="Q602" s="251"/>
      <c r="R602" s="251"/>
      <c r="S602" s="251"/>
      <c r="T602" s="25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3" t="s">
        <v>189</v>
      </c>
      <c r="AU602" s="253" t="s">
        <v>86</v>
      </c>
      <c r="AV602" s="13" t="s">
        <v>86</v>
      </c>
      <c r="AW602" s="13" t="s">
        <v>33</v>
      </c>
      <c r="AX602" s="13" t="s">
        <v>78</v>
      </c>
      <c r="AY602" s="253" t="s">
        <v>181</v>
      </c>
    </row>
    <row r="603" s="14" customFormat="1">
      <c r="A603" s="14"/>
      <c r="B603" s="254"/>
      <c r="C603" s="255"/>
      <c r="D603" s="244" t="s">
        <v>189</v>
      </c>
      <c r="E603" s="256" t="s">
        <v>1</v>
      </c>
      <c r="F603" s="257" t="s">
        <v>2263</v>
      </c>
      <c r="G603" s="255"/>
      <c r="H603" s="256" t="s">
        <v>1</v>
      </c>
      <c r="I603" s="258"/>
      <c r="J603" s="255"/>
      <c r="K603" s="255"/>
      <c r="L603" s="259"/>
      <c r="M603" s="260"/>
      <c r="N603" s="261"/>
      <c r="O603" s="261"/>
      <c r="P603" s="261"/>
      <c r="Q603" s="261"/>
      <c r="R603" s="261"/>
      <c r="S603" s="261"/>
      <c r="T603" s="26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3" t="s">
        <v>189</v>
      </c>
      <c r="AU603" s="263" t="s">
        <v>86</v>
      </c>
      <c r="AV603" s="14" t="s">
        <v>84</v>
      </c>
      <c r="AW603" s="14" t="s">
        <v>33</v>
      </c>
      <c r="AX603" s="14" t="s">
        <v>78</v>
      </c>
      <c r="AY603" s="263" t="s">
        <v>181</v>
      </c>
    </row>
    <row r="604" s="14" customFormat="1">
      <c r="A604" s="14"/>
      <c r="B604" s="254"/>
      <c r="C604" s="255"/>
      <c r="D604" s="244" t="s">
        <v>189</v>
      </c>
      <c r="E604" s="256" t="s">
        <v>1</v>
      </c>
      <c r="F604" s="257" t="s">
        <v>2165</v>
      </c>
      <c r="G604" s="255"/>
      <c r="H604" s="256" t="s">
        <v>1</v>
      </c>
      <c r="I604" s="258"/>
      <c r="J604" s="255"/>
      <c r="K604" s="255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189</v>
      </c>
      <c r="AU604" s="263" t="s">
        <v>86</v>
      </c>
      <c r="AV604" s="14" t="s">
        <v>84</v>
      </c>
      <c r="AW604" s="14" t="s">
        <v>33</v>
      </c>
      <c r="AX604" s="14" t="s">
        <v>78</v>
      </c>
      <c r="AY604" s="263" t="s">
        <v>181</v>
      </c>
    </row>
    <row r="605" s="13" customFormat="1">
      <c r="A605" s="13"/>
      <c r="B605" s="242"/>
      <c r="C605" s="243"/>
      <c r="D605" s="244" t="s">
        <v>189</v>
      </c>
      <c r="E605" s="245" t="s">
        <v>1</v>
      </c>
      <c r="F605" s="246" t="s">
        <v>2166</v>
      </c>
      <c r="G605" s="243"/>
      <c r="H605" s="247">
        <v>45.457000000000001</v>
      </c>
      <c r="I605" s="248"/>
      <c r="J605" s="243"/>
      <c r="K605" s="243"/>
      <c r="L605" s="249"/>
      <c r="M605" s="250"/>
      <c r="N605" s="251"/>
      <c r="O605" s="251"/>
      <c r="P605" s="251"/>
      <c r="Q605" s="251"/>
      <c r="R605" s="251"/>
      <c r="S605" s="251"/>
      <c r="T605" s="25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3" t="s">
        <v>189</v>
      </c>
      <c r="AU605" s="253" t="s">
        <v>86</v>
      </c>
      <c r="AV605" s="13" t="s">
        <v>86</v>
      </c>
      <c r="AW605" s="13" t="s">
        <v>33</v>
      </c>
      <c r="AX605" s="13" t="s">
        <v>78</v>
      </c>
      <c r="AY605" s="253" t="s">
        <v>181</v>
      </c>
    </row>
    <row r="606" s="13" customFormat="1">
      <c r="A606" s="13"/>
      <c r="B606" s="242"/>
      <c r="C606" s="243"/>
      <c r="D606" s="244" t="s">
        <v>189</v>
      </c>
      <c r="E606" s="245" t="s">
        <v>1</v>
      </c>
      <c r="F606" s="246" t="s">
        <v>2264</v>
      </c>
      <c r="G606" s="243"/>
      <c r="H606" s="247">
        <v>3.7290000000000001</v>
      </c>
      <c r="I606" s="248"/>
      <c r="J606" s="243"/>
      <c r="K606" s="243"/>
      <c r="L606" s="249"/>
      <c r="M606" s="250"/>
      <c r="N606" s="251"/>
      <c r="O606" s="251"/>
      <c r="P606" s="251"/>
      <c r="Q606" s="251"/>
      <c r="R606" s="251"/>
      <c r="S606" s="251"/>
      <c r="T606" s="25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3" t="s">
        <v>189</v>
      </c>
      <c r="AU606" s="253" t="s">
        <v>86</v>
      </c>
      <c r="AV606" s="13" t="s">
        <v>86</v>
      </c>
      <c r="AW606" s="13" t="s">
        <v>33</v>
      </c>
      <c r="AX606" s="13" t="s">
        <v>78</v>
      </c>
      <c r="AY606" s="253" t="s">
        <v>181</v>
      </c>
    </row>
    <row r="607" s="15" customFormat="1">
      <c r="A607" s="15"/>
      <c r="B607" s="264"/>
      <c r="C607" s="265"/>
      <c r="D607" s="244" t="s">
        <v>189</v>
      </c>
      <c r="E607" s="266" t="s">
        <v>1</v>
      </c>
      <c r="F607" s="267" t="s">
        <v>206</v>
      </c>
      <c r="G607" s="265"/>
      <c r="H607" s="268">
        <v>80.745999999999995</v>
      </c>
      <c r="I607" s="269"/>
      <c r="J607" s="265"/>
      <c r="K607" s="265"/>
      <c r="L607" s="270"/>
      <c r="M607" s="271"/>
      <c r="N607" s="272"/>
      <c r="O607" s="272"/>
      <c r="P607" s="272"/>
      <c r="Q607" s="272"/>
      <c r="R607" s="272"/>
      <c r="S607" s="272"/>
      <c r="T607" s="273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4" t="s">
        <v>189</v>
      </c>
      <c r="AU607" s="274" t="s">
        <v>86</v>
      </c>
      <c r="AV607" s="15" t="s">
        <v>187</v>
      </c>
      <c r="AW607" s="15" t="s">
        <v>33</v>
      </c>
      <c r="AX607" s="15" t="s">
        <v>84</v>
      </c>
      <c r="AY607" s="274" t="s">
        <v>181</v>
      </c>
    </row>
    <row r="608" s="2" customFormat="1" ht="16.5" customHeight="1">
      <c r="A608" s="39"/>
      <c r="B608" s="40"/>
      <c r="C608" s="228" t="s">
        <v>787</v>
      </c>
      <c r="D608" s="228" t="s">
        <v>183</v>
      </c>
      <c r="E608" s="229" t="s">
        <v>711</v>
      </c>
      <c r="F608" s="230" t="s">
        <v>712</v>
      </c>
      <c r="G608" s="231" t="s">
        <v>186</v>
      </c>
      <c r="H608" s="232">
        <v>248.856</v>
      </c>
      <c r="I608" s="233"/>
      <c r="J608" s="234">
        <f>ROUND(I608*H608,2)</f>
        <v>0</v>
      </c>
      <c r="K608" s="235"/>
      <c r="L608" s="45"/>
      <c r="M608" s="236" t="s">
        <v>1</v>
      </c>
      <c r="N608" s="237" t="s">
        <v>43</v>
      </c>
      <c r="O608" s="92"/>
      <c r="P608" s="238">
        <f>O608*H608</f>
        <v>0</v>
      </c>
      <c r="Q608" s="238">
        <v>0</v>
      </c>
      <c r="R608" s="238">
        <f>Q608*H608</f>
        <v>0</v>
      </c>
      <c r="S608" s="238">
        <v>0</v>
      </c>
      <c r="T608" s="239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0" t="s">
        <v>187</v>
      </c>
      <c r="AT608" s="240" t="s">
        <v>183</v>
      </c>
      <c r="AU608" s="240" t="s">
        <v>86</v>
      </c>
      <c r="AY608" s="18" t="s">
        <v>181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8" t="s">
        <v>84</v>
      </c>
      <c r="BK608" s="241">
        <f>ROUND(I608*H608,2)</f>
        <v>0</v>
      </c>
      <c r="BL608" s="18" t="s">
        <v>187</v>
      </c>
      <c r="BM608" s="240" t="s">
        <v>2810</v>
      </c>
    </row>
    <row r="609" s="14" customFormat="1">
      <c r="A609" s="14"/>
      <c r="B609" s="254"/>
      <c r="C609" s="255"/>
      <c r="D609" s="244" t="s">
        <v>189</v>
      </c>
      <c r="E609" s="256" t="s">
        <v>1</v>
      </c>
      <c r="F609" s="257" t="s">
        <v>2251</v>
      </c>
      <c r="G609" s="255"/>
      <c r="H609" s="256" t="s">
        <v>1</v>
      </c>
      <c r="I609" s="258"/>
      <c r="J609" s="255"/>
      <c r="K609" s="255"/>
      <c r="L609" s="259"/>
      <c r="M609" s="260"/>
      <c r="N609" s="261"/>
      <c r="O609" s="261"/>
      <c r="P609" s="261"/>
      <c r="Q609" s="261"/>
      <c r="R609" s="261"/>
      <c r="S609" s="261"/>
      <c r="T609" s="26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3" t="s">
        <v>189</v>
      </c>
      <c r="AU609" s="263" t="s">
        <v>86</v>
      </c>
      <c r="AV609" s="14" t="s">
        <v>84</v>
      </c>
      <c r="AW609" s="14" t="s">
        <v>33</v>
      </c>
      <c r="AX609" s="14" t="s">
        <v>78</v>
      </c>
      <c r="AY609" s="263" t="s">
        <v>181</v>
      </c>
    </row>
    <row r="610" s="13" customFormat="1">
      <c r="A610" s="13"/>
      <c r="B610" s="242"/>
      <c r="C610" s="243"/>
      <c r="D610" s="244" t="s">
        <v>189</v>
      </c>
      <c r="E610" s="245" t="s">
        <v>1</v>
      </c>
      <c r="F610" s="246" t="s">
        <v>2252</v>
      </c>
      <c r="G610" s="243"/>
      <c r="H610" s="247">
        <v>82.644000000000005</v>
      </c>
      <c r="I610" s="248"/>
      <c r="J610" s="243"/>
      <c r="K610" s="243"/>
      <c r="L610" s="249"/>
      <c r="M610" s="250"/>
      <c r="N610" s="251"/>
      <c r="O610" s="251"/>
      <c r="P610" s="251"/>
      <c r="Q610" s="251"/>
      <c r="R610" s="251"/>
      <c r="S610" s="251"/>
      <c r="T610" s="25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3" t="s">
        <v>189</v>
      </c>
      <c r="AU610" s="253" t="s">
        <v>86</v>
      </c>
      <c r="AV610" s="13" t="s">
        <v>86</v>
      </c>
      <c r="AW610" s="13" t="s">
        <v>33</v>
      </c>
      <c r="AX610" s="13" t="s">
        <v>78</v>
      </c>
      <c r="AY610" s="253" t="s">
        <v>181</v>
      </c>
    </row>
    <row r="611" s="13" customFormat="1">
      <c r="A611" s="13"/>
      <c r="B611" s="242"/>
      <c r="C611" s="243"/>
      <c r="D611" s="244" t="s">
        <v>189</v>
      </c>
      <c r="E611" s="245" t="s">
        <v>1</v>
      </c>
      <c r="F611" s="246" t="s">
        <v>2253</v>
      </c>
      <c r="G611" s="243"/>
      <c r="H611" s="247">
        <v>82.644000000000005</v>
      </c>
      <c r="I611" s="248"/>
      <c r="J611" s="243"/>
      <c r="K611" s="243"/>
      <c r="L611" s="249"/>
      <c r="M611" s="250"/>
      <c r="N611" s="251"/>
      <c r="O611" s="251"/>
      <c r="P611" s="251"/>
      <c r="Q611" s="251"/>
      <c r="R611" s="251"/>
      <c r="S611" s="251"/>
      <c r="T611" s="25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3" t="s">
        <v>189</v>
      </c>
      <c r="AU611" s="253" t="s">
        <v>86</v>
      </c>
      <c r="AV611" s="13" t="s">
        <v>86</v>
      </c>
      <c r="AW611" s="13" t="s">
        <v>33</v>
      </c>
      <c r="AX611" s="13" t="s">
        <v>78</v>
      </c>
      <c r="AY611" s="253" t="s">
        <v>181</v>
      </c>
    </row>
    <row r="612" s="13" customFormat="1">
      <c r="A612" s="13"/>
      <c r="B612" s="242"/>
      <c r="C612" s="243"/>
      <c r="D612" s="244" t="s">
        <v>189</v>
      </c>
      <c r="E612" s="245" t="s">
        <v>1</v>
      </c>
      <c r="F612" s="246" t="s">
        <v>2254</v>
      </c>
      <c r="G612" s="243"/>
      <c r="H612" s="247">
        <v>41.783999999999999</v>
      </c>
      <c r="I612" s="248"/>
      <c r="J612" s="243"/>
      <c r="K612" s="243"/>
      <c r="L612" s="249"/>
      <c r="M612" s="250"/>
      <c r="N612" s="251"/>
      <c r="O612" s="251"/>
      <c r="P612" s="251"/>
      <c r="Q612" s="251"/>
      <c r="R612" s="251"/>
      <c r="S612" s="251"/>
      <c r="T612" s="25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3" t="s">
        <v>189</v>
      </c>
      <c r="AU612" s="253" t="s">
        <v>86</v>
      </c>
      <c r="AV612" s="13" t="s">
        <v>86</v>
      </c>
      <c r="AW612" s="13" t="s">
        <v>33</v>
      </c>
      <c r="AX612" s="13" t="s">
        <v>78</v>
      </c>
      <c r="AY612" s="253" t="s">
        <v>181</v>
      </c>
    </row>
    <row r="613" s="13" customFormat="1">
      <c r="A613" s="13"/>
      <c r="B613" s="242"/>
      <c r="C613" s="243"/>
      <c r="D613" s="244" t="s">
        <v>189</v>
      </c>
      <c r="E613" s="245" t="s">
        <v>1</v>
      </c>
      <c r="F613" s="246" t="s">
        <v>2255</v>
      </c>
      <c r="G613" s="243"/>
      <c r="H613" s="247">
        <v>41.783999999999999</v>
      </c>
      <c r="I613" s="248"/>
      <c r="J613" s="243"/>
      <c r="K613" s="243"/>
      <c r="L613" s="249"/>
      <c r="M613" s="250"/>
      <c r="N613" s="251"/>
      <c r="O613" s="251"/>
      <c r="P613" s="251"/>
      <c r="Q613" s="251"/>
      <c r="R613" s="251"/>
      <c r="S613" s="251"/>
      <c r="T613" s="25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3" t="s">
        <v>189</v>
      </c>
      <c r="AU613" s="253" t="s">
        <v>86</v>
      </c>
      <c r="AV613" s="13" t="s">
        <v>86</v>
      </c>
      <c r="AW613" s="13" t="s">
        <v>33</v>
      </c>
      <c r="AX613" s="13" t="s">
        <v>78</v>
      </c>
      <c r="AY613" s="253" t="s">
        <v>181</v>
      </c>
    </row>
    <row r="614" s="15" customFormat="1">
      <c r="A614" s="15"/>
      <c r="B614" s="264"/>
      <c r="C614" s="265"/>
      <c r="D614" s="244" t="s">
        <v>189</v>
      </c>
      <c r="E614" s="266" t="s">
        <v>1</v>
      </c>
      <c r="F614" s="267" t="s">
        <v>206</v>
      </c>
      <c r="G614" s="265"/>
      <c r="H614" s="268">
        <v>248.856</v>
      </c>
      <c r="I614" s="269"/>
      <c r="J614" s="265"/>
      <c r="K614" s="265"/>
      <c r="L614" s="270"/>
      <c r="M614" s="271"/>
      <c r="N614" s="272"/>
      <c r="O614" s="272"/>
      <c r="P614" s="272"/>
      <c r="Q614" s="272"/>
      <c r="R614" s="272"/>
      <c r="S614" s="272"/>
      <c r="T614" s="27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4" t="s">
        <v>189</v>
      </c>
      <c r="AU614" s="274" t="s">
        <v>86</v>
      </c>
      <c r="AV614" s="15" t="s">
        <v>187</v>
      </c>
      <c r="AW614" s="15" t="s">
        <v>33</v>
      </c>
      <c r="AX614" s="15" t="s">
        <v>84</v>
      </c>
      <c r="AY614" s="274" t="s">
        <v>181</v>
      </c>
    </row>
    <row r="615" s="2" customFormat="1" ht="16.5" customHeight="1">
      <c r="A615" s="39"/>
      <c r="B615" s="40"/>
      <c r="C615" s="228" t="s">
        <v>674</v>
      </c>
      <c r="D615" s="228" t="s">
        <v>183</v>
      </c>
      <c r="E615" s="229" t="s">
        <v>715</v>
      </c>
      <c r="F615" s="230" t="s">
        <v>716</v>
      </c>
      <c r="G615" s="231" t="s">
        <v>186</v>
      </c>
      <c r="H615" s="232">
        <v>995.42399999999998</v>
      </c>
      <c r="I615" s="233"/>
      <c r="J615" s="234">
        <f>ROUND(I615*H615,2)</f>
        <v>0</v>
      </c>
      <c r="K615" s="235"/>
      <c r="L615" s="45"/>
      <c r="M615" s="236" t="s">
        <v>1</v>
      </c>
      <c r="N615" s="237" t="s">
        <v>43</v>
      </c>
      <c r="O615" s="92"/>
      <c r="P615" s="238">
        <f>O615*H615</f>
        <v>0</v>
      </c>
      <c r="Q615" s="238">
        <v>0</v>
      </c>
      <c r="R615" s="238">
        <f>Q615*H615</f>
        <v>0</v>
      </c>
      <c r="S615" s="238">
        <v>0</v>
      </c>
      <c r="T615" s="23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0" t="s">
        <v>187</v>
      </c>
      <c r="AT615" s="240" t="s">
        <v>183</v>
      </c>
      <c r="AU615" s="240" t="s">
        <v>86</v>
      </c>
      <c r="AY615" s="18" t="s">
        <v>181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8" t="s">
        <v>84</v>
      </c>
      <c r="BK615" s="241">
        <f>ROUND(I615*H615,2)</f>
        <v>0</v>
      </c>
      <c r="BL615" s="18" t="s">
        <v>187</v>
      </c>
      <c r="BM615" s="240" t="s">
        <v>2811</v>
      </c>
    </row>
    <row r="616" s="14" customFormat="1">
      <c r="A616" s="14"/>
      <c r="B616" s="254"/>
      <c r="C616" s="255"/>
      <c r="D616" s="244" t="s">
        <v>189</v>
      </c>
      <c r="E616" s="256" t="s">
        <v>1</v>
      </c>
      <c r="F616" s="257" t="s">
        <v>718</v>
      </c>
      <c r="G616" s="255"/>
      <c r="H616" s="256" t="s">
        <v>1</v>
      </c>
      <c r="I616" s="258"/>
      <c r="J616" s="255"/>
      <c r="K616" s="255"/>
      <c r="L616" s="259"/>
      <c r="M616" s="260"/>
      <c r="N616" s="261"/>
      <c r="O616" s="261"/>
      <c r="P616" s="261"/>
      <c r="Q616" s="261"/>
      <c r="R616" s="261"/>
      <c r="S616" s="261"/>
      <c r="T616" s="26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3" t="s">
        <v>189</v>
      </c>
      <c r="AU616" s="263" t="s">
        <v>86</v>
      </c>
      <c r="AV616" s="14" t="s">
        <v>84</v>
      </c>
      <c r="AW616" s="14" t="s">
        <v>33</v>
      </c>
      <c r="AX616" s="14" t="s">
        <v>78</v>
      </c>
      <c r="AY616" s="263" t="s">
        <v>181</v>
      </c>
    </row>
    <row r="617" s="13" customFormat="1">
      <c r="A617" s="13"/>
      <c r="B617" s="242"/>
      <c r="C617" s="243"/>
      <c r="D617" s="244" t="s">
        <v>189</v>
      </c>
      <c r="E617" s="245" t="s">
        <v>1</v>
      </c>
      <c r="F617" s="246" t="s">
        <v>2267</v>
      </c>
      <c r="G617" s="243"/>
      <c r="H617" s="247">
        <v>995.42399999999998</v>
      </c>
      <c r="I617" s="248"/>
      <c r="J617" s="243"/>
      <c r="K617" s="243"/>
      <c r="L617" s="249"/>
      <c r="M617" s="250"/>
      <c r="N617" s="251"/>
      <c r="O617" s="251"/>
      <c r="P617" s="251"/>
      <c r="Q617" s="251"/>
      <c r="R617" s="251"/>
      <c r="S617" s="251"/>
      <c r="T617" s="25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3" t="s">
        <v>189</v>
      </c>
      <c r="AU617" s="253" t="s">
        <v>86</v>
      </c>
      <c r="AV617" s="13" t="s">
        <v>86</v>
      </c>
      <c r="AW617" s="13" t="s">
        <v>33</v>
      </c>
      <c r="AX617" s="13" t="s">
        <v>84</v>
      </c>
      <c r="AY617" s="253" t="s">
        <v>181</v>
      </c>
    </row>
    <row r="618" s="12" customFormat="1" ht="22.8" customHeight="1">
      <c r="A618" s="12"/>
      <c r="B618" s="212"/>
      <c r="C618" s="213"/>
      <c r="D618" s="214" t="s">
        <v>77</v>
      </c>
      <c r="E618" s="226" t="s">
        <v>720</v>
      </c>
      <c r="F618" s="226" t="s">
        <v>721</v>
      </c>
      <c r="G618" s="213"/>
      <c r="H618" s="213"/>
      <c r="I618" s="216"/>
      <c r="J618" s="227">
        <f>BK618</f>
        <v>0</v>
      </c>
      <c r="K618" s="213"/>
      <c r="L618" s="218"/>
      <c r="M618" s="219"/>
      <c r="N618" s="220"/>
      <c r="O618" s="220"/>
      <c r="P618" s="221">
        <f>SUM(P619:P633)</f>
        <v>0</v>
      </c>
      <c r="Q618" s="220"/>
      <c r="R618" s="221">
        <f>SUM(R619:R633)</f>
        <v>0.88790583999999995</v>
      </c>
      <c r="S618" s="220"/>
      <c r="T618" s="222">
        <f>SUM(T619:T633)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23" t="s">
        <v>84</v>
      </c>
      <c r="AT618" s="224" t="s">
        <v>77</v>
      </c>
      <c r="AU618" s="224" t="s">
        <v>84</v>
      </c>
      <c r="AY618" s="223" t="s">
        <v>181</v>
      </c>
      <c r="BK618" s="225">
        <f>SUM(BK619:BK633)</f>
        <v>0</v>
      </c>
    </row>
    <row r="619" s="2" customFormat="1" ht="16.5" customHeight="1">
      <c r="A619" s="39"/>
      <c r="B619" s="40"/>
      <c r="C619" s="228" t="s">
        <v>720</v>
      </c>
      <c r="D619" s="228" t="s">
        <v>183</v>
      </c>
      <c r="E619" s="229" t="s">
        <v>723</v>
      </c>
      <c r="F619" s="230" t="s">
        <v>724</v>
      </c>
      <c r="G619" s="231" t="s">
        <v>186</v>
      </c>
      <c r="H619" s="232">
        <v>110.03</v>
      </c>
      <c r="I619" s="233"/>
      <c r="J619" s="234">
        <f>ROUND(I619*H619,2)</f>
        <v>0</v>
      </c>
      <c r="K619" s="235"/>
      <c r="L619" s="45"/>
      <c r="M619" s="236" t="s">
        <v>1</v>
      </c>
      <c r="N619" s="237" t="s">
        <v>43</v>
      </c>
      <c r="O619" s="92"/>
      <c r="P619" s="238">
        <f>O619*H619</f>
        <v>0</v>
      </c>
      <c r="Q619" s="238">
        <v>4.0000000000000003E-05</v>
      </c>
      <c r="R619" s="238">
        <f>Q619*H619</f>
        <v>0.0044012000000000001</v>
      </c>
      <c r="S619" s="238">
        <v>0</v>
      </c>
      <c r="T619" s="23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0" t="s">
        <v>187</v>
      </c>
      <c r="AT619" s="240" t="s">
        <v>183</v>
      </c>
      <c r="AU619" s="240" t="s">
        <v>86</v>
      </c>
      <c r="AY619" s="18" t="s">
        <v>181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84</v>
      </c>
      <c r="BK619" s="241">
        <f>ROUND(I619*H619,2)</f>
        <v>0</v>
      </c>
      <c r="BL619" s="18" t="s">
        <v>187</v>
      </c>
      <c r="BM619" s="240" t="s">
        <v>2812</v>
      </c>
    </row>
    <row r="620" s="14" customFormat="1">
      <c r="A620" s="14"/>
      <c r="B620" s="254"/>
      <c r="C620" s="255"/>
      <c r="D620" s="244" t="s">
        <v>189</v>
      </c>
      <c r="E620" s="256" t="s">
        <v>1</v>
      </c>
      <c r="F620" s="257" t="s">
        <v>726</v>
      </c>
      <c r="G620" s="255"/>
      <c r="H620" s="256" t="s">
        <v>1</v>
      </c>
      <c r="I620" s="258"/>
      <c r="J620" s="255"/>
      <c r="K620" s="255"/>
      <c r="L620" s="259"/>
      <c r="M620" s="260"/>
      <c r="N620" s="261"/>
      <c r="O620" s="261"/>
      <c r="P620" s="261"/>
      <c r="Q620" s="261"/>
      <c r="R620" s="261"/>
      <c r="S620" s="261"/>
      <c r="T620" s="26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3" t="s">
        <v>189</v>
      </c>
      <c r="AU620" s="263" t="s">
        <v>86</v>
      </c>
      <c r="AV620" s="14" t="s">
        <v>84</v>
      </c>
      <c r="AW620" s="14" t="s">
        <v>33</v>
      </c>
      <c r="AX620" s="14" t="s">
        <v>78</v>
      </c>
      <c r="AY620" s="263" t="s">
        <v>181</v>
      </c>
    </row>
    <row r="621" s="13" customFormat="1">
      <c r="A621" s="13"/>
      <c r="B621" s="242"/>
      <c r="C621" s="243"/>
      <c r="D621" s="244" t="s">
        <v>189</v>
      </c>
      <c r="E621" s="245" t="s">
        <v>1</v>
      </c>
      <c r="F621" s="246" t="s">
        <v>2237</v>
      </c>
      <c r="G621" s="243"/>
      <c r="H621" s="247">
        <v>22.789999999999999</v>
      </c>
      <c r="I621" s="248"/>
      <c r="J621" s="243"/>
      <c r="K621" s="243"/>
      <c r="L621" s="249"/>
      <c r="M621" s="250"/>
      <c r="N621" s="251"/>
      <c r="O621" s="251"/>
      <c r="P621" s="251"/>
      <c r="Q621" s="251"/>
      <c r="R621" s="251"/>
      <c r="S621" s="251"/>
      <c r="T621" s="25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3" t="s">
        <v>189</v>
      </c>
      <c r="AU621" s="253" t="s">
        <v>86</v>
      </c>
      <c r="AV621" s="13" t="s">
        <v>86</v>
      </c>
      <c r="AW621" s="13" t="s">
        <v>33</v>
      </c>
      <c r="AX621" s="13" t="s">
        <v>78</v>
      </c>
      <c r="AY621" s="253" t="s">
        <v>181</v>
      </c>
    </row>
    <row r="622" s="13" customFormat="1">
      <c r="A622" s="13"/>
      <c r="B622" s="242"/>
      <c r="C622" s="243"/>
      <c r="D622" s="244" t="s">
        <v>189</v>
      </c>
      <c r="E622" s="245" t="s">
        <v>1</v>
      </c>
      <c r="F622" s="246" t="s">
        <v>2124</v>
      </c>
      <c r="G622" s="243"/>
      <c r="H622" s="247">
        <v>31.670000000000002</v>
      </c>
      <c r="I622" s="248"/>
      <c r="J622" s="243"/>
      <c r="K622" s="243"/>
      <c r="L622" s="249"/>
      <c r="M622" s="250"/>
      <c r="N622" s="251"/>
      <c r="O622" s="251"/>
      <c r="P622" s="251"/>
      <c r="Q622" s="251"/>
      <c r="R622" s="251"/>
      <c r="S622" s="251"/>
      <c r="T622" s="25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3" t="s">
        <v>189</v>
      </c>
      <c r="AU622" s="253" t="s">
        <v>86</v>
      </c>
      <c r="AV622" s="13" t="s">
        <v>86</v>
      </c>
      <c r="AW622" s="13" t="s">
        <v>33</v>
      </c>
      <c r="AX622" s="13" t="s">
        <v>78</v>
      </c>
      <c r="AY622" s="253" t="s">
        <v>181</v>
      </c>
    </row>
    <row r="623" s="13" customFormat="1">
      <c r="A623" s="13"/>
      <c r="B623" s="242"/>
      <c r="C623" s="243"/>
      <c r="D623" s="244" t="s">
        <v>189</v>
      </c>
      <c r="E623" s="245" t="s">
        <v>1</v>
      </c>
      <c r="F623" s="246" t="s">
        <v>2239</v>
      </c>
      <c r="G623" s="243"/>
      <c r="H623" s="247">
        <v>5.5800000000000001</v>
      </c>
      <c r="I623" s="248"/>
      <c r="J623" s="243"/>
      <c r="K623" s="243"/>
      <c r="L623" s="249"/>
      <c r="M623" s="250"/>
      <c r="N623" s="251"/>
      <c r="O623" s="251"/>
      <c r="P623" s="251"/>
      <c r="Q623" s="251"/>
      <c r="R623" s="251"/>
      <c r="S623" s="251"/>
      <c r="T623" s="25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3" t="s">
        <v>189</v>
      </c>
      <c r="AU623" s="253" t="s">
        <v>86</v>
      </c>
      <c r="AV623" s="13" t="s">
        <v>86</v>
      </c>
      <c r="AW623" s="13" t="s">
        <v>33</v>
      </c>
      <c r="AX623" s="13" t="s">
        <v>78</v>
      </c>
      <c r="AY623" s="253" t="s">
        <v>181</v>
      </c>
    </row>
    <row r="624" s="13" customFormat="1">
      <c r="A624" s="13"/>
      <c r="B624" s="242"/>
      <c r="C624" s="243"/>
      <c r="D624" s="244" t="s">
        <v>189</v>
      </c>
      <c r="E624" s="245" t="s">
        <v>1</v>
      </c>
      <c r="F624" s="246" t="s">
        <v>2240</v>
      </c>
      <c r="G624" s="243"/>
      <c r="H624" s="247">
        <v>7.5999999999999996</v>
      </c>
      <c r="I624" s="248"/>
      <c r="J624" s="243"/>
      <c r="K624" s="243"/>
      <c r="L624" s="249"/>
      <c r="M624" s="250"/>
      <c r="N624" s="251"/>
      <c r="O624" s="251"/>
      <c r="P624" s="251"/>
      <c r="Q624" s="251"/>
      <c r="R624" s="251"/>
      <c r="S624" s="251"/>
      <c r="T624" s="25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3" t="s">
        <v>189</v>
      </c>
      <c r="AU624" s="253" t="s">
        <v>86</v>
      </c>
      <c r="AV624" s="13" t="s">
        <v>86</v>
      </c>
      <c r="AW624" s="13" t="s">
        <v>33</v>
      </c>
      <c r="AX624" s="13" t="s">
        <v>78</v>
      </c>
      <c r="AY624" s="253" t="s">
        <v>181</v>
      </c>
    </row>
    <row r="625" s="13" customFormat="1">
      <c r="A625" s="13"/>
      <c r="B625" s="242"/>
      <c r="C625" s="243"/>
      <c r="D625" s="244" t="s">
        <v>189</v>
      </c>
      <c r="E625" s="245" t="s">
        <v>1</v>
      </c>
      <c r="F625" s="246" t="s">
        <v>2126</v>
      </c>
      <c r="G625" s="243"/>
      <c r="H625" s="247">
        <v>12.74</v>
      </c>
      <c r="I625" s="248"/>
      <c r="J625" s="243"/>
      <c r="K625" s="243"/>
      <c r="L625" s="249"/>
      <c r="M625" s="250"/>
      <c r="N625" s="251"/>
      <c r="O625" s="251"/>
      <c r="P625" s="251"/>
      <c r="Q625" s="251"/>
      <c r="R625" s="251"/>
      <c r="S625" s="251"/>
      <c r="T625" s="25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3" t="s">
        <v>189</v>
      </c>
      <c r="AU625" s="253" t="s">
        <v>86</v>
      </c>
      <c r="AV625" s="13" t="s">
        <v>86</v>
      </c>
      <c r="AW625" s="13" t="s">
        <v>33</v>
      </c>
      <c r="AX625" s="13" t="s">
        <v>78</v>
      </c>
      <c r="AY625" s="253" t="s">
        <v>181</v>
      </c>
    </row>
    <row r="626" s="13" customFormat="1">
      <c r="A626" s="13"/>
      <c r="B626" s="242"/>
      <c r="C626" s="243"/>
      <c r="D626" s="244" t="s">
        <v>189</v>
      </c>
      <c r="E626" s="245" t="s">
        <v>1</v>
      </c>
      <c r="F626" s="246" t="s">
        <v>2127</v>
      </c>
      <c r="G626" s="243"/>
      <c r="H626" s="247">
        <v>12.74</v>
      </c>
      <c r="I626" s="248"/>
      <c r="J626" s="243"/>
      <c r="K626" s="243"/>
      <c r="L626" s="249"/>
      <c r="M626" s="250"/>
      <c r="N626" s="251"/>
      <c r="O626" s="251"/>
      <c r="P626" s="251"/>
      <c r="Q626" s="251"/>
      <c r="R626" s="251"/>
      <c r="S626" s="251"/>
      <c r="T626" s="25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3" t="s">
        <v>189</v>
      </c>
      <c r="AU626" s="253" t="s">
        <v>86</v>
      </c>
      <c r="AV626" s="13" t="s">
        <v>86</v>
      </c>
      <c r="AW626" s="13" t="s">
        <v>33</v>
      </c>
      <c r="AX626" s="13" t="s">
        <v>78</v>
      </c>
      <c r="AY626" s="253" t="s">
        <v>181</v>
      </c>
    </row>
    <row r="627" s="13" customFormat="1">
      <c r="A627" s="13"/>
      <c r="B627" s="242"/>
      <c r="C627" s="243"/>
      <c r="D627" s="244" t="s">
        <v>189</v>
      </c>
      <c r="E627" s="245" t="s">
        <v>1</v>
      </c>
      <c r="F627" s="246" t="s">
        <v>2128</v>
      </c>
      <c r="G627" s="243"/>
      <c r="H627" s="247">
        <v>13.720000000000001</v>
      </c>
      <c r="I627" s="248"/>
      <c r="J627" s="243"/>
      <c r="K627" s="243"/>
      <c r="L627" s="249"/>
      <c r="M627" s="250"/>
      <c r="N627" s="251"/>
      <c r="O627" s="251"/>
      <c r="P627" s="251"/>
      <c r="Q627" s="251"/>
      <c r="R627" s="251"/>
      <c r="S627" s="251"/>
      <c r="T627" s="25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3" t="s">
        <v>189</v>
      </c>
      <c r="AU627" s="253" t="s">
        <v>86</v>
      </c>
      <c r="AV627" s="13" t="s">
        <v>86</v>
      </c>
      <c r="AW627" s="13" t="s">
        <v>33</v>
      </c>
      <c r="AX627" s="13" t="s">
        <v>78</v>
      </c>
      <c r="AY627" s="253" t="s">
        <v>181</v>
      </c>
    </row>
    <row r="628" s="13" customFormat="1">
      <c r="A628" s="13"/>
      <c r="B628" s="242"/>
      <c r="C628" s="243"/>
      <c r="D628" s="244" t="s">
        <v>189</v>
      </c>
      <c r="E628" s="245" t="s">
        <v>1</v>
      </c>
      <c r="F628" s="246" t="s">
        <v>2238</v>
      </c>
      <c r="G628" s="243"/>
      <c r="H628" s="247">
        <v>3.1899999999999999</v>
      </c>
      <c r="I628" s="248"/>
      <c r="J628" s="243"/>
      <c r="K628" s="243"/>
      <c r="L628" s="249"/>
      <c r="M628" s="250"/>
      <c r="N628" s="251"/>
      <c r="O628" s="251"/>
      <c r="P628" s="251"/>
      <c r="Q628" s="251"/>
      <c r="R628" s="251"/>
      <c r="S628" s="251"/>
      <c r="T628" s="25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3" t="s">
        <v>189</v>
      </c>
      <c r="AU628" s="253" t="s">
        <v>86</v>
      </c>
      <c r="AV628" s="13" t="s">
        <v>86</v>
      </c>
      <c r="AW628" s="13" t="s">
        <v>33</v>
      </c>
      <c r="AX628" s="13" t="s">
        <v>78</v>
      </c>
      <c r="AY628" s="253" t="s">
        <v>181</v>
      </c>
    </row>
    <row r="629" s="15" customFormat="1">
      <c r="A629" s="15"/>
      <c r="B629" s="264"/>
      <c r="C629" s="265"/>
      <c r="D629" s="244" t="s">
        <v>189</v>
      </c>
      <c r="E629" s="266" t="s">
        <v>1</v>
      </c>
      <c r="F629" s="267" t="s">
        <v>206</v>
      </c>
      <c r="G629" s="265"/>
      <c r="H629" s="268">
        <v>110.03</v>
      </c>
      <c r="I629" s="269"/>
      <c r="J629" s="265"/>
      <c r="K629" s="265"/>
      <c r="L629" s="270"/>
      <c r="M629" s="271"/>
      <c r="N629" s="272"/>
      <c r="O629" s="272"/>
      <c r="P629" s="272"/>
      <c r="Q629" s="272"/>
      <c r="R629" s="272"/>
      <c r="S629" s="272"/>
      <c r="T629" s="273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4" t="s">
        <v>189</v>
      </c>
      <c r="AU629" s="274" t="s">
        <v>86</v>
      </c>
      <c r="AV629" s="15" t="s">
        <v>187</v>
      </c>
      <c r="AW629" s="15" t="s">
        <v>33</v>
      </c>
      <c r="AX629" s="15" t="s">
        <v>84</v>
      </c>
      <c r="AY629" s="274" t="s">
        <v>181</v>
      </c>
    </row>
    <row r="630" s="2" customFormat="1" ht="16.5" customHeight="1">
      <c r="A630" s="39"/>
      <c r="B630" s="40"/>
      <c r="C630" s="228" t="s">
        <v>804</v>
      </c>
      <c r="D630" s="228" t="s">
        <v>183</v>
      </c>
      <c r="E630" s="229" t="s">
        <v>2269</v>
      </c>
      <c r="F630" s="230" t="s">
        <v>2270</v>
      </c>
      <c r="G630" s="231" t="s">
        <v>186</v>
      </c>
      <c r="H630" s="232">
        <v>0.35199999999999998</v>
      </c>
      <c r="I630" s="233"/>
      <c r="J630" s="234">
        <f>ROUND(I630*H630,2)</f>
        <v>0</v>
      </c>
      <c r="K630" s="235"/>
      <c r="L630" s="45"/>
      <c r="M630" s="236" t="s">
        <v>1</v>
      </c>
      <c r="N630" s="237" t="s">
        <v>43</v>
      </c>
      <c r="O630" s="92"/>
      <c r="P630" s="238">
        <f>O630*H630</f>
        <v>0</v>
      </c>
      <c r="Q630" s="238">
        <v>0.0050699999999999999</v>
      </c>
      <c r="R630" s="238">
        <f>Q630*H630</f>
        <v>0.0017846399999999999</v>
      </c>
      <c r="S630" s="238">
        <v>0</v>
      </c>
      <c r="T630" s="23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0" t="s">
        <v>187</v>
      </c>
      <c r="AT630" s="240" t="s">
        <v>183</v>
      </c>
      <c r="AU630" s="240" t="s">
        <v>86</v>
      </c>
      <c r="AY630" s="18" t="s">
        <v>181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84</v>
      </c>
      <c r="BK630" s="241">
        <f>ROUND(I630*H630,2)</f>
        <v>0</v>
      </c>
      <c r="BL630" s="18" t="s">
        <v>187</v>
      </c>
      <c r="BM630" s="240" t="s">
        <v>2813</v>
      </c>
    </row>
    <row r="631" s="13" customFormat="1">
      <c r="A631" s="13"/>
      <c r="B631" s="242"/>
      <c r="C631" s="243"/>
      <c r="D631" s="244" t="s">
        <v>189</v>
      </c>
      <c r="E631" s="245" t="s">
        <v>1</v>
      </c>
      <c r="F631" s="246" t="s">
        <v>2272</v>
      </c>
      <c r="G631" s="243"/>
      <c r="H631" s="247">
        <v>0.35199999999999998</v>
      </c>
      <c r="I631" s="248"/>
      <c r="J631" s="243"/>
      <c r="K631" s="243"/>
      <c r="L631" s="249"/>
      <c r="M631" s="250"/>
      <c r="N631" s="251"/>
      <c r="O631" s="251"/>
      <c r="P631" s="251"/>
      <c r="Q631" s="251"/>
      <c r="R631" s="251"/>
      <c r="S631" s="251"/>
      <c r="T631" s="25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3" t="s">
        <v>189</v>
      </c>
      <c r="AU631" s="253" t="s">
        <v>86</v>
      </c>
      <c r="AV631" s="13" t="s">
        <v>86</v>
      </c>
      <c r="AW631" s="13" t="s">
        <v>33</v>
      </c>
      <c r="AX631" s="13" t="s">
        <v>84</v>
      </c>
      <c r="AY631" s="253" t="s">
        <v>181</v>
      </c>
    </row>
    <row r="632" s="2" customFormat="1" ht="24.15" customHeight="1">
      <c r="A632" s="39"/>
      <c r="B632" s="40"/>
      <c r="C632" s="228" t="s">
        <v>808</v>
      </c>
      <c r="D632" s="228" t="s">
        <v>183</v>
      </c>
      <c r="E632" s="229" t="s">
        <v>2273</v>
      </c>
      <c r="F632" s="230" t="s">
        <v>2274</v>
      </c>
      <c r="G632" s="231" t="s">
        <v>359</v>
      </c>
      <c r="H632" s="232">
        <v>32.899999999999999</v>
      </c>
      <c r="I632" s="233"/>
      <c r="J632" s="234">
        <f>ROUND(I632*H632,2)</f>
        <v>0</v>
      </c>
      <c r="K632" s="235"/>
      <c r="L632" s="45"/>
      <c r="M632" s="236" t="s">
        <v>1</v>
      </c>
      <c r="N632" s="237" t="s">
        <v>43</v>
      </c>
      <c r="O632" s="92"/>
      <c r="P632" s="238">
        <f>O632*H632</f>
        <v>0</v>
      </c>
      <c r="Q632" s="238">
        <v>0.026800000000000001</v>
      </c>
      <c r="R632" s="238">
        <f>Q632*H632</f>
        <v>0.88171999999999995</v>
      </c>
      <c r="S632" s="238">
        <v>0</v>
      </c>
      <c r="T632" s="23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0" t="s">
        <v>187</v>
      </c>
      <c r="AT632" s="240" t="s">
        <v>183</v>
      </c>
      <c r="AU632" s="240" t="s">
        <v>86</v>
      </c>
      <c r="AY632" s="18" t="s">
        <v>181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8" t="s">
        <v>84</v>
      </c>
      <c r="BK632" s="241">
        <f>ROUND(I632*H632,2)</f>
        <v>0</v>
      </c>
      <c r="BL632" s="18" t="s">
        <v>187</v>
      </c>
      <c r="BM632" s="240" t="s">
        <v>2814</v>
      </c>
    </row>
    <row r="633" s="13" customFormat="1">
      <c r="A633" s="13"/>
      <c r="B633" s="242"/>
      <c r="C633" s="243"/>
      <c r="D633" s="244" t="s">
        <v>189</v>
      </c>
      <c r="E633" s="245" t="s">
        <v>1</v>
      </c>
      <c r="F633" s="246" t="s">
        <v>2276</v>
      </c>
      <c r="G633" s="243"/>
      <c r="H633" s="247">
        <v>32.899999999999999</v>
      </c>
      <c r="I633" s="248"/>
      <c r="J633" s="243"/>
      <c r="K633" s="243"/>
      <c r="L633" s="249"/>
      <c r="M633" s="250"/>
      <c r="N633" s="251"/>
      <c r="O633" s="251"/>
      <c r="P633" s="251"/>
      <c r="Q633" s="251"/>
      <c r="R633" s="251"/>
      <c r="S633" s="251"/>
      <c r="T633" s="25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3" t="s">
        <v>189</v>
      </c>
      <c r="AU633" s="253" t="s">
        <v>86</v>
      </c>
      <c r="AV633" s="13" t="s">
        <v>86</v>
      </c>
      <c r="AW633" s="13" t="s">
        <v>33</v>
      </c>
      <c r="AX633" s="13" t="s">
        <v>84</v>
      </c>
      <c r="AY633" s="253" t="s">
        <v>181</v>
      </c>
    </row>
    <row r="634" s="12" customFormat="1" ht="22.8" customHeight="1">
      <c r="A634" s="12"/>
      <c r="B634" s="212"/>
      <c r="C634" s="213"/>
      <c r="D634" s="214" t="s">
        <v>77</v>
      </c>
      <c r="E634" s="226" t="s">
        <v>727</v>
      </c>
      <c r="F634" s="226" t="s">
        <v>728</v>
      </c>
      <c r="G634" s="213"/>
      <c r="H634" s="213"/>
      <c r="I634" s="216"/>
      <c r="J634" s="227">
        <f>BK634</f>
        <v>0</v>
      </c>
      <c r="K634" s="213"/>
      <c r="L634" s="218"/>
      <c r="M634" s="219"/>
      <c r="N634" s="220"/>
      <c r="O634" s="220"/>
      <c r="P634" s="221">
        <f>P635</f>
        <v>0</v>
      </c>
      <c r="Q634" s="220"/>
      <c r="R634" s="221">
        <f>R635</f>
        <v>0</v>
      </c>
      <c r="S634" s="220"/>
      <c r="T634" s="222">
        <f>T635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3" t="s">
        <v>84</v>
      </c>
      <c r="AT634" s="224" t="s">
        <v>77</v>
      </c>
      <c r="AU634" s="224" t="s">
        <v>84</v>
      </c>
      <c r="AY634" s="223" t="s">
        <v>181</v>
      </c>
      <c r="BK634" s="225">
        <f>BK635</f>
        <v>0</v>
      </c>
    </row>
    <row r="635" s="2" customFormat="1" ht="16.5" customHeight="1">
      <c r="A635" s="39"/>
      <c r="B635" s="40"/>
      <c r="C635" s="228" t="s">
        <v>813</v>
      </c>
      <c r="D635" s="228" t="s">
        <v>183</v>
      </c>
      <c r="E635" s="229" t="s">
        <v>730</v>
      </c>
      <c r="F635" s="230" t="s">
        <v>731</v>
      </c>
      <c r="G635" s="231" t="s">
        <v>235</v>
      </c>
      <c r="H635" s="232">
        <v>387.91000000000002</v>
      </c>
      <c r="I635" s="233"/>
      <c r="J635" s="234">
        <f>ROUND(I635*H635,2)</f>
        <v>0</v>
      </c>
      <c r="K635" s="235"/>
      <c r="L635" s="45"/>
      <c r="M635" s="236" t="s">
        <v>1</v>
      </c>
      <c r="N635" s="237" t="s">
        <v>43</v>
      </c>
      <c r="O635" s="92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0" t="s">
        <v>187</v>
      </c>
      <c r="AT635" s="240" t="s">
        <v>183</v>
      </c>
      <c r="AU635" s="240" t="s">
        <v>86</v>
      </c>
      <c r="AY635" s="18" t="s">
        <v>181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84</v>
      </c>
      <c r="BK635" s="241">
        <f>ROUND(I635*H635,2)</f>
        <v>0</v>
      </c>
      <c r="BL635" s="18" t="s">
        <v>187</v>
      </c>
      <c r="BM635" s="240" t="s">
        <v>2815</v>
      </c>
    </row>
    <row r="636" s="12" customFormat="1" ht="25.92" customHeight="1">
      <c r="A636" s="12"/>
      <c r="B636" s="212"/>
      <c r="C636" s="213"/>
      <c r="D636" s="214" t="s">
        <v>77</v>
      </c>
      <c r="E636" s="215" t="s">
        <v>733</v>
      </c>
      <c r="F636" s="215" t="s">
        <v>734</v>
      </c>
      <c r="G636" s="213"/>
      <c r="H636" s="213"/>
      <c r="I636" s="216"/>
      <c r="J636" s="217">
        <f>BK636</f>
        <v>0</v>
      </c>
      <c r="K636" s="213"/>
      <c r="L636" s="218"/>
      <c r="M636" s="219"/>
      <c r="N636" s="220"/>
      <c r="O636" s="220"/>
      <c r="P636" s="221">
        <f>P637+P668+P742+P854+P866+P868+P891+P916+P928+P1119+P1136+P1172+P1225+P1251+P1309+P1335</f>
        <v>0</v>
      </c>
      <c r="Q636" s="220"/>
      <c r="R636" s="221">
        <f>R637+R668+R742+R854+R866+R868+R891+R916+R928+R1119+R1136+R1172+R1225+R1251+R1309+R1335</f>
        <v>22.692847090000004</v>
      </c>
      <c r="S636" s="220"/>
      <c r="T636" s="222">
        <f>T637+T668+T742+T854+T866+T868+T891+T916+T928+T1119+T1136+T1172+T1225+T1251+T1309+T1335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3" t="s">
        <v>86</v>
      </c>
      <c r="AT636" s="224" t="s">
        <v>77</v>
      </c>
      <c r="AU636" s="224" t="s">
        <v>78</v>
      </c>
      <c r="AY636" s="223" t="s">
        <v>181</v>
      </c>
      <c r="BK636" s="225">
        <f>BK637+BK668+BK742+BK854+BK866+BK868+BK891+BK916+BK928+BK1119+BK1136+BK1172+BK1225+BK1251+BK1309+BK1335</f>
        <v>0</v>
      </c>
    </row>
    <row r="637" s="12" customFormat="1" ht="22.8" customHeight="1">
      <c r="A637" s="12"/>
      <c r="B637" s="212"/>
      <c r="C637" s="213"/>
      <c r="D637" s="214" t="s">
        <v>77</v>
      </c>
      <c r="E637" s="226" t="s">
        <v>735</v>
      </c>
      <c r="F637" s="226" t="s">
        <v>736</v>
      </c>
      <c r="G637" s="213"/>
      <c r="H637" s="213"/>
      <c r="I637" s="216"/>
      <c r="J637" s="227">
        <f>BK637</f>
        <v>0</v>
      </c>
      <c r="K637" s="213"/>
      <c r="L637" s="218"/>
      <c r="M637" s="219"/>
      <c r="N637" s="220"/>
      <c r="O637" s="220"/>
      <c r="P637" s="221">
        <f>SUM(P638:P667)</f>
        <v>0</v>
      </c>
      <c r="Q637" s="220"/>
      <c r="R637" s="221">
        <f>SUM(R638:R667)</f>
        <v>1.7330416000000002</v>
      </c>
      <c r="S637" s="220"/>
      <c r="T637" s="222">
        <f>SUM(T638:T667)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23" t="s">
        <v>86</v>
      </c>
      <c r="AT637" s="224" t="s">
        <v>77</v>
      </c>
      <c r="AU637" s="224" t="s">
        <v>84</v>
      </c>
      <c r="AY637" s="223" t="s">
        <v>181</v>
      </c>
      <c r="BK637" s="225">
        <f>SUM(BK638:BK667)</f>
        <v>0</v>
      </c>
    </row>
    <row r="638" s="2" customFormat="1" ht="16.5" customHeight="1">
      <c r="A638" s="39"/>
      <c r="B638" s="40"/>
      <c r="C638" s="228" t="s">
        <v>817</v>
      </c>
      <c r="D638" s="228" t="s">
        <v>183</v>
      </c>
      <c r="E638" s="229" t="s">
        <v>738</v>
      </c>
      <c r="F638" s="230" t="s">
        <v>739</v>
      </c>
      <c r="G638" s="231" t="s">
        <v>186</v>
      </c>
      <c r="H638" s="232">
        <v>126.997</v>
      </c>
      <c r="I638" s="233"/>
      <c r="J638" s="234">
        <f>ROUND(I638*H638,2)</f>
        <v>0</v>
      </c>
      <c r="K638" s="235"/>
      <c r="L638" s="45"/>
      <c r="M638" s="236" t="s">
        <v>1</v>
      </c>
      <c r="N638" s="237" t="s">
        <v>43</v>
      </c>
      <c r="O638" s="92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0" t="s">
        <v>278</v>
      </c>
      <c r="AT638" s="240" t="s">
        <v>183</v>
      </c>
      <c r="AU638" s="240" t="s">
        <v>86</v>
      </c>
      <c r="AY638" s="18" t="s">
        <v>181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84</v>
      </c>
      <c r="BK638" s="241">
        <f>ROUND(I638*H638,2)</f>
        <v>0</v>
      </c>
      <c r="BL638" s="18" t="s">
        <v>278</v>
      </c>
      <c r="BM638" s="240" t="s">
        <v>2816</v>
      </c>
    </row>
    <row r="639" s="14" customFormat="1">
      <c r="A639" s="14"/>
      <c r="B639" s="254"/>
      <c r="C639" s="255"/>
      <c r="D639" s="244" t="s">
        <v>189</v>
      </c>
      <c r="E639" s="256" t="s">
        <v>1</v>
      </c>
      <c r="F639" s="257" t="s">
        <v>265</v>
      </c>
      <c r="G639" s="255"/>
      <c r="H639" s="256" t="s">
        <v>1</v>
      </c>
      <c r="I639" s="258"/>
      <c r="J639" s="255"/>
      <c r="K639" s="255"/>
      <c r="L639" s="259"/>
      <c r="M639" s="260"/>
      <c r="N639" s="261"/>
      <c r="O639" s="261"/>
      <c r="P639" s="261"/>
      <c r="Q639" s="261"/>
      <c r="R639" s="261"/>
      <c r="S639" s="261"/>
      <c r="T639" s="26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3" t="s">
        <v>189</v>
      </c>
      <c r="AU639" s="263" t="s">
        <v>86</v>
      </c>
      <c r="AV639" s="14" t="s">
        <v>84</v>
      </c>
      <c r="AW639" s="14" t="s">
        <v>33</v>
      </c>
      <c r="AX639" s="14" t="s">
        <v>78</v>
      </c>
      <c r="AY639" s="263" t="s">
        <v>181</v>
      </c>
    </row>
    <row r="640" s="14" customFormat="1">
      <c r="A640" s="14"/>
      <c r="B640" s="254"/>
      <c r="C640" s="255"/>
      <c r="D640" s="244" t="s">
        <v>189</v>
      </c>
      <c r="E640" s="256" t="s">
        <v>1</v>
      </c>
      <c r="F640" s="257" t="s">
        <v>741</v>
      </c>
      <c r="G640" s="255"/>
      <c r="H640" s="256" t="s">
        <v>1</v>
      </c>
      <c r="I640" s="258"/>
      <c r="J640" s="255"/>
      <c r="K640" s="255"/>
      <c r="L640" s="259"/>
      <c r="M640" s="260"/>
      <c r="N640" s="261"/>
      <c r="O640" s="261"/>
      <c r="P640" s="261"/>
      <c r="Q640" s="261"/>
      <c r="R640" s="261"/>
      <c r="S640" s="261"/>
      <c r="T640" s="26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3" t="s">
        <v>189</v>
      </c>
      <c r="AU640" s="263" t="s">
        <v>86</v>
      </c>
      <c r="AV640" s="14" t="s">
        <v>84</v>
      </c>
      <c r="AW640" s="14" t="s">
        <v>33</v>
      </c>
      <c r="AX640" s="14" t="s">
        <v>78</v>
      </c>
      <c r="AY640" s="263" t="s">
        <v>181</v>
      </c>
    </row>
    <row r="641" s="13" customFormat="1">
      <c r="A641" s="13"/>
      <c r="B641" s="242"/>
      <c r="C641" s="243"/>
      <c r="D641" s="244" t="s">
        <v>189</v>
      </c>
      <c r="E641" s="245" t="s">
        <v>1</v>
      </c>
      <c r="F641" s="246" t="s">
        <v>2279</v>
      </c>
      <c r="G641" s="243"/>
      <c r="H641" s="247">
        <v>126.997</v>
      </c>
      <c r="I641" s="248"/>
      <c r="J641" s="243"/>
      <c r="K641" s="243"/>
      <c r="L641" s="249"/>
      <c r="M641" s="250"/>
      <c r="N641" s="251"/>
      <c r="O641" s="251"/>
      <c r="P641" s="251"/>
      <c r="Q641" s="251"/>
      <c r="R641" s="251"/>
      <c r="S641" s="251"/>
      <c r="T641" s="25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3" t="s">
        <v>189</v>
      </c>
      <c r="AU641" s="253" t="s">
        <v>86</v>
      </c>
      <c r="AV641" s="13" t="s">
        <v>86</v>
      </c>
      <c r="AW641" s="13" t="s">
        <v>33</v>
      </c>
      <c r="AX641" s="13" t="s">
        <v>84</v>
      </c>
      <c r="AY641" s="253" t="s">
        <v>181</v>
      </c>
    </row>
    <row r="642" s="2" customFormat="1" ht="16.5" customHeight="1">
      <c r="A642" s="39"/>
      <c r="B642" s="40"/>
      <c r="C642" s="228" t="s">
        <v>822</v>
      </c>
      <c r="D642" s="228" t="s">
        <v>183</v>
      </c>
      <c r="E642" s="229" t="s">
        <v>744</v>
      </c>
      <c r="F642" s="230" t="s">
        <v>745</v>
      </c>
      <c r="G642" s="231" t="s">
        <v>186</v>
      </c>
      <c r="H642" s="232">
        <v>25.577999999999999</v>
      </c>
      <c r="I642" s="233"/>
      <c r="J642" s="234">
        <f>ROUND(I642*H642,2)</f>
        <v>0</v>
      </c>
      <c r="K642" s="235"/>
      <c r="L642" s="45"/>
      <c r="M642" s="236" t="s">
        <v>1</v>
      </c>
      <c r="N642" s="237" t="s">
        <v>43</v>
      </c>
      <c r="O642" s="92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278</v>
      </c>
      <c r="AT642" s="240" t="s">
        <v>183</v>
      </c>
      <c r="AU642" s="240" t="s">
        <v>86</v>
      </c>
      <c r="AY642" s="18" t="s">
        <v>181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84</v>
      </c>
      <c r="BK642" s="241">
        <f>ROUND(I642*H642,2)</f>
        <v>0</v>
      </c>
      <c r="BL642" s="18" t="s">
        <v>278</v>
      </c>
      <c r="BM642" s="240" t="s">
        <v>2817</v>
      </c>
    </row>
    <row r="643" s="14" customFormat="1">
      <c r="A643" s="14"/>
      <c r="B643" s="254"/>
      <c r="C643" s="255"/>
      <c r="D643" s="244" t="s">
        <v>189</v>
      </c>
      <c r="E643" s="256" t="s">
        <v>1</v>
      </c>
      <c r="F643" s="257" t="s">
        <v>747</v>
      </c>
      <c r="G643" s="255"/>
      <c r="H643" s="256" t="s">
        <v>1</v>
      </c>
      <c r="I643" s="258"/>
      <c r="J643" s="255"/>
      <c r="K643" s="255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189</v>
      </c>
      <c r="AU643" s="263" t="s">
        <v>86</v>
      </c>
      <c r="AV643" s="14" t="s">
        <v>84</v>
      </c>
      <c r="AW643" s="14" t="s">
        <v>33</v>
      </c>
      <c r="AX643" s="14" t="s">
        <v>78</v>
      </c>
      <c r="AY643" s="263" t="s">
        <v>181</v>
      </c>
    </row>
    <row r="644" s="13" customFormat="1">
      <c r="A644" s="13"/>
      <c r="B644" s="242"/>
      <c r="C644" s="243"/>
      <c r="D644" s="244" t="s">
        <v>189</v>
      </c>
      <c r="E644" s="245" t="s">
        <v>1</v>
      </c>
      <c r="F644" s="246" t="s">
        <v>2152</v>
      </c>
      <c r="G644" s="243"/>
      <c r="H644" s="247">
        <v>25.577999999999999</v>
      </c>
      <c r="I644" s="248"/>
      <c r="J644" s="243"/>
      <c r="K644" s="243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189</v>
      </c>
      <c r="AU644" s="253" t="s">
        <v>86</v>
      </c>
      <c r="AV644" s="13" t="s">
        <v>86</v>
      </c>
      <c r="AW644" s="13" t="s">
        <v>33</v>
      </c>
      <c r="AX644" s="13" t="s">
        <v>84</v>
      </c>
      <c r="AY644" s="253" t="s">
        <v>181</v>
      </c>
    </row>
    <row r="645" s="2" customFormat="1" ht="16.5" customHeight="1">
      <c r="A645" s="39"/>
      <c r="B645" s="40"/>
      <c r="C645" s="275" t="s">
        <v>826</v>
      </c>
      <c r="D645" s="275" t="s">
        <v>363</v>
      </c>
      <c r="E645" s="276" t="s">
        <v>749</v>
      </c>
      <c r="F645" s="277" t="s">
        <v>750</v>
      </c>
      <c r="G645" s="278" t="s">
        <v>235</v>
      </c>
      <c r="H645" s="279">
        <v>0.047</v>
      </c>
      <c r="I645" s="280"/>
      <c r="J645" s="281">
        <f>ROUND(I645*H645,2)</f>
        <v>0</v>
      </c>
      <c r="K645" s="282"/>
      <c r="L645" s="283"/>
      <c r="M645" s="284" t="s">
        <v>1</v>
      </c>
      <c r="N645" s="285" t="s">
        <v>43</v>
      </c>
      <c r="O645" s="92"/>
      <c r="P645" s="238">
        <f>O645*H645</f>
        <v>0</v>
      </c>
      <c r="Q645" s="238">
        <v>1</v>
      </c>
      <c r="R645" s="238">
        <f>Q645*H645</f>
        <v>0.047</v>
      </c>
      <c r="S645" s="238">
        <v>0</v>
      </c>
      <c r="T645" s="23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0" t="s">
        <v>369</v>
      </c>
      <c r="AT645" s="240" t="s">
        <v>363</v>
      </c>
      <c r="AU645" s="240" t="s">
        <v>86</v>
      </c>
      <c r="AY645" s="18" t="s">
        <v>181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84</v>
      </c>
      <c r="BK645" s="241">
        <f>ROUND(I645*H645,2)</f>
        <v>0</v>
      </c>
      <c r="BL645" s="18" t="s">
        <v>278</v>
      </c>
      <c r="BM645" s="240" t="s">
        <v>2818</v>
      </c>
    </row>
    <row r="646" s="13" customFormat="1">
      <c r="A646" s="13"/>
      <c r="B646" s="242"/>
      <c r="C646" s="243"/>
      <c r="D646" s="244" t="s">
        <v>189</v>
      </c>
      <c r="E646" s="245" t="s">
        <v>1</v>
      </c>
      <c r="F646" s="246" t="s">
        <v>2282</v>
      </c>
      <c r="G646" s="243"/>
      <c r="H646" s="247">
        <v>0.037999999999999999</v>
      </c>
      <c r="I646" s="248"/>
      <c r="J646" s="243"/>
      <c r="K646" s="243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189</v>
      </c>
      <c r="AU646" s="253" t="s">
        <v>86</v>
      </c>
      <c r="AV646" s="13" t="s">
        <v>86</v>
      </c>
      <c r="AW646" s="13" t="s">
        <v>33</v>
      </c>
      <c r="AX646" s="13" t="s">
        <v>78</v>
      </c>
      <c r="AY646" s="253" t="s">
        <v>181</v>
      </c>
    </row>
    <row r="647" s="13" customFormat="1">
      <c r="A647" s="13"/>
      <c r="B647" s="242"/>
      <c r="C647" s="243"/>
      <c r="D647" s="244" t="s">
        <v>189</v>
      </c>
      <c r="E647" s="245" t="s">
        <v>1</v>
      </c>
      <c r="F647" s="246" t="s">
        <v>2283</v>
      </c>
      <c r="G647" s="243"/>
      <c r="H647" s="247">
        <v>0.0089999999999999993</v>
      </c>
      <c r="I647" s="248"/>
      <c r="J647" s="243"/>
      <c r="K647" s="243"/>
      <c r="L647" s="249"/>
      <c r="M647" s="250"/>
      <c r="N647" s="251"/>
      <c r="O647" s="251"/>
      <c r="P647" s="251"/>
      <c r="Q647" s="251"/>
      <c r="R647" s="251"/>
      <c r="S647" s="251"/>
      <c r="T647" s="25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3" t="s">
        <v>189</v>
      </c>
      <c r="AU647" s="253" t="s">
        <v>86</v>
      </c>
      <c r="AV647" s="13" t="s">
        <v>86</v>
      </c>
      <c r="AW647" s="13" t="s">
        <v>33</v>
      </c>
      <c r="AX647" s="13" t="s">
        <v>78</v>
      </c>
      <c r="AY647" s="253" t="s">
        <v>181</v>
      </c>
    </row>
    <row r="648" s="15" customFormat="1">
      <c r="A648" s="15"/>
      <c r="B648" s="264"/>
      <c r="C648" s="265"/>
      <c r="D648" s="244" t="s">
        <v>189</v>
      </c>
      <c r="E648" s="266" t="s">
        <v>1</v>
      </c>
      <c r="F648" s="267" t="s">
        <v>206</v>
      </c>
      <c r="G648" s="265"/>
      <c r="H648" s="268">
        <v>0.047</v>
      </c>
      <c r="I648" s="269"/>
      <c r="J648" s="265"/>
      <c r="K648" s="265"/>
      <c r="L648" s="270"/>
      <c r="M648" s="271"/>
      <c r="N648" s="272"/>
      <c r="O648" s="272"/>
      <c r="P648" s="272"/>
      <c r="Q648" s="272"/>
      <c r="R648" s="272"/>
      <c r="S648" s="272"/>
      <c r="T648" s="273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74" t="s">
        <v>189</v>
      </c>
      <c r="AU648" s="274" t="s">
        <v>86</v>
      </c>
      <c r="AV648" s="15" t="s">
        <v>187</v>
      </c>
      <c r="AW648" s="15" t="s">
        <v>33</v>
      </c>
      <c r="AX648" s="15" t="s">
        <v>84</v>
      </c>
      <c r="AY648" s="274" t="s">
        <v>181</v>
      </c>
    </row>
    <row r="649" s="2" customFormat="1" ht="16.5" customHeight="1">
      <c r="A649" s="39"/>
      <c r="B649" s="40"/>
      <c r="C649" s="228" t="s">
        <v>831</v>
      </c>
      <c r="D649" s="228" t="s">
        <v>183</v>
      </c>
      <c r="E649" s="229" t="s">
        <v>755</v>
      </c>
      <c r="F649" s="230" t="s">
        <v>756</v>
      </c>
      <c r="G649" s="231" t="s">
        <v>186</v>
      </c>
      <c r="H649" s="232">
        <v>253.994</v>
      </c>
      <c r="I649" s="233"/>
      <c r="J649" s="234">
        <f>ROUND(I649*H649,2)</f>
        <v>0</v>
      </c>
      <c r="K649" s="235"/>
      <c r="L649" s="45"/>
      <c r="M649" s="236" t="s">
        <v>1</v>
      </c>
      <c r="N649" s="237" t="s">
        <v>43</v>
      </c>
      <c r="O649" s="92"/>
      <c r="P649" s="238">
        <f>O649*H649</f>
        <v>0</v>
      </c>
      <c r="Q649" s="238">
        <v>0.00040000000000000002</v>
      </c>
      <c r="R649" s="238">
        <f>Q649*H649</f>
        <v>0.10159760000000001</v>
      </c>
      <c r="S649" s="238">
        <v>0</v>
      </c>
      <c r="T649" s="23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0" t="s">
        <v>278</v>
      </c>
      <c r="AT649" s="240" t="s">
        <v>183</v>
      </c>
      <c r="AU649" s="240" t="s">
        <v>86</v>
      </c>
      <c r="AY649" s="18" t="s">
        <v>181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84</v>
      </c>
      <c r="BK649" s="241">
        <f>ROUND(I649*H649,2)</f>
        <v>0</v>
      </c>
      <c r="BL649" s="18" t="s">
        <v>278</v>
      </c>
      <c r="BM649" s="240" t="s">
        <v>2819</v>
      </c>
    </row>
    <row r="650" s="14" customFormat="1">
      <c r="A650" s="14"/>
      <c r="B650" s="254"/>
      <c r="C650" s="255"/>
      <c r="D650" s="244" t="s">
        <v>189</v>
      </c>
      <c r="E650" s="256" t="s">
        <v>1</v>
      </c>
      <c r="F650" s="257" t="s">
        <v>758</v>
      </c>
      <c r="G650" s="255"/>
      <c r="H650" s="256" t="s">
        <v>1</v>
      </c>
      <c r="I650" s="258"/>
      <c r="J650" s="255"/>
      <c r="K650" s="255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189</v>
      </c>
      <c r="AU650" s="263" t="s">
        <v>86</v>
      </c>
      <c r="AV650" s="14" t="s">
        <v>84</v>
      </c>
      <c r="AW650" s="14" t="s">
        <v>33</v>
      </c>
      <c r="AX650" s="14" t="s">
        <v>78</v>
      </c>
      <c r="AY650" s="263" t="s">
        <v>181</v>
      </c>
    </row>
    <row r="651" s="14" customFormat="1">
      <c r="A651" s="14"/>
      <c r="B651" s="254"/>
      <c r="C651" s="255"/>
      <c r="D651" s="244" t="s">
        <v>189</v>
      </c>
      <c r="E651" s="256" t="s">
        <v>1</v>
      </c>
      <c r="F651" s="257" t="s">
        <v>265</v>
      </c>
      <c r="G651" s="255"/>
      <c r="H651" s="256" t="s">
        <v>1</v>
      </c>
      <c r="I651" s="258"/>
      <c r="J651" s="255"/>
      <c r="K651" s="255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189</v>
      </c>
      <c r="AU651" s="263" t="s">
        <v>86</v>
      </c>
      <c r="AV651" s="14" t="s">
        <v>84</v>
      </c>
      <c r="AW651" s="14" t="s">
        <v>33</v>
      </c>
      <c r="AX651" s="14" t="s">
        <v>78</v>
      </c>
      <c r="AY651" s="263" t="s">
        <v>181</v>
      </c>
    </row>
    <row r="652" s="14" customFormat="1">
      <c r="A652" s="14"/>
      <c r="B652" s="254"/>
      <c r="C652" s="255"/>
      <c r="D652" s="244" t="s">
        <v>189</v>
      </c>
      <c r="E652" s="256" t="s">
        <v>1</v>
      </c>
      <c r="F652" s="257" t="s">
        <v>741</v>
      </c>
      <c r="G652" s="255"/>
      <c r="H652" s="256" t="s">
        <v>1</v>
      </c>
      <c r="I652" s="258"/>
      <c r="J652" s="255"/>
      <c r="K652" s="255"/>
      <c r="L652" s="259"/>
      <c r="M652" s="260"/>
      <c r="N652" s="261"/>
      <c r="O652" s="261"/>
      <c r="P652" s="261"/>
      <c r="Q652" s="261"/>
      <c r="R652" s="261"/>
      <c r="S652" s="261"/>
      <c r="T652" s="26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3" t="s">
        <v>189</v>
      </c>
      <c r="AU652" s="263" t="s">
        <v>86</v>
      </c>
      <c r="AV652" s="14" t="s">
        <v>84</v>
      </c>
      <c r="AW652" s="14" t="s">
        <v>33</v>
      </c>
      <c r="AX652" s="14" t="s">
        <v>78</v>
      </c>
      <c r="AY652" s="263" t="s">
        <v>181</v>
      </c>
    </row>
    <row r="653" s="13" customFormat="1">
      <c r="A653" s="13"/>
      <c r="B653" s="242"/>
      <c r="C653" s="243"/>
      <c r="D653" s="244" t="s">
        <v>189</v>
      </c>
      <c r="E653" s="245" t="s">
        <v>1</v>
      </c>
      <c r="F653" s="246" t="s">
        <v>2285</v>
      </c>
      <c r="G653" s="243"/>
      <c r="H653" s="247">
        <v>253.994</v>
      </c>
      <c r="I653" s="248"/>
      <c r="J653" s="243"/>
      <c r="K653" s="243"/>
      <c r="L653" s="249"/>
      <c r="M653" s="250"/>
      <c r="N653" s="251"/>
      <c r="O653" s="251"/>
      <c r="P653" s="251"/>
      <c r="Q653" s="251"/>
      <c r="R653" s="251"/>
      <c r="S653" s="251"/>
      <c r="T653" s="25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3" t="s">
        <v>189</v>
      </c>
      <c r="AU653" s="253" t="s">
        <v>86</v>
      </c>
      <c r="AV653" s="13" t="s">
        <v>86</v>
      </c>
      <c r="AW653" s="13" t="s">
        <v>33</v>
      </c>
      <c r="AX653" s="13" t="s">
        <v>84</v>
      </c>
      <c r="AY653" s="253" t="s">
        <v>181</v>
      </c>
    </row>
    <row r="654" s="2" customFormat="1" ht="16.5" customHeight="1">
      <c r="A654" s="39"/>
      <c r="B654" s="40"/>
      <c r="C654" s="228" t="s">
        <v>835</v>
      </c>
      <c r="D654" s="228" t="s">
        <v>183</v>
      </c>
      <c r="E654" s="229" t="s">
        <v>761</v>
      </c>
      <c r="F654" s="230" t="s">
        <v>762</v>
      </c>
      <c r="G654" s="231" t="s">
        <v>186</v>
      </c>
      <c r="H654" s="232">
        <v>25.577999999999999</v>
      </c>
      <c r="I654" s="233"/>
      <c r="J654" s="234">
        <f>ROUND(I654*H654,2)</f>
        <v>0</v>
      </c>
      <c r="K654" s="235"/>
      <c r="L654" s="45"/>
      <c r="M654" s="236" t="s">
        <v>1</v>
      </c>
      <c r="N654" s="237" t="s">
        <v>43</v>
      </c>
      <c r="O654" s="92"/>
      <c r="P654" s="238">
        <f>O654*H654</f>
        <v>0</v>
      </c>
      <c r="Q654" s="238">
        <v>0.00040000000000000002</v>
      </c>
      <c r="R654" s="238">
        <f>Q654*H654</f>
        <v>0.010231200000000001</v>
      </c>
      <c r="S654" s="238">
        <v>0</v>
      </c>
      <c r="T654" s="23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0" t="s">
        <v>278</v>
      </c>
      <c r="AT654" s="240" t="s">
        <v>183</v>
      </c>
      <c r="AU654" s="240" t="s">
        <v>86</v>
      </c>
      <c r="AY654" s="18" t="s">
        <v>181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84</v>
      </c>
      <c r="BK654" s="241">
        <f>ROUND(I654*H654,2)</f>
        <v>0</v>
      </c>
      <c r="BL654" s="18" t="s">
        <v>278</v>
      </c>
      <c r="BM654" s="240" t="s">
        <v>2820</v>
      </c>
    </row>
    <row r="655" s="14" customFormat="1">
      <c r="A655" s="14"/>
      <c r="B655" s="254"/>
      <c r="C655" s="255"/>
      <c r="D655" s="244" t="s">
        <v>189</v>
      </c>
      <c r="E655" s="256" t="s">
        <v>1</v>
      </c>
      <c r="F655" s="257" t="s">
        <v>747</v>
      </c>
      <c r="G655" s="255"/>
      <c r="H655" s="256" t="s">
        <v>1</v>
      </c>
      <c r="I655" s="258"/>
      <c r="J655" s="255"/>
      <c r="K655" s="255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189</v>
      </c>
      <c r="AU655" s="263" t="s">
        <v>86</v>
      </c>
      <c r="AV655" s="14" t="s">
        <v>84</v>
      </c>
      <c r="AW655" s="14" t="s">
        <v>33</v>
      </c>
      <c r="AX655" s="14" t="s">
        <v>78</v>
      </c>
      <c r="AY655" s="263" t="s">
        <v>181</v>
      </c>
    </row>
    <row r="656" s="13" customFormat="1">
      <c r="A656" s="13"/>
      <c r="B656" s="242"/>
      <c r="C656" s="243"/>
      <c r="D656" s="244" t="s">
        <v>189</v>
      </c>
      <c r="E656" s="245" t="s">
        <v>1</v>
      </c>
      <c r="F656" s="246" t="s">
        <v>2152</v>
      </c>
      <c r="G656" s="243"/>
      <c r="H656" s="247">
        <v>25.577999999999999</v>
      </c>
      <c r="I656" s="248"/>
      <c r="J656" s="243"/>
      <c r="K656" s="243"/>
      <c r="L656" s="249"/>
      <c r="M656" s="250"/>
      <c r="N656" s="251"/>
      <c r="O656" s="251"/>
      <c r="P656" s="251"/>
      <c r="Q656" s="251"/>
      <c r="R656" s="251"/>
      <c r="S656" s="251"/>
      <c r="T656" s="25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3" t="s">
        <v>189</v>
      </c>
      <c r="AU656" s="253" t="s">
        <v>86</v>
      </c>
      <c r="AV656" s="13" t="s">
        <v>86</v>
      </c>
      <c r="AW656" s="13" t="s">
        <v>33</v>
      </c>
      <c r="AX656" s="13" t="s">
        <v>84</v>
      </c>
      <c r="AY656" s="253" t="s">
        <v>181</v>
      </c>
    </row>
    <row r="657" s="2" customFormat="1" ht="24.15" customHeight="1">
      <c r="A657" s="39"/>
      <c r="B657" s="40"/>
      <c r="C657" s="275" t="s">
        <v>840</v>
      </c>
      <c r="D657" s="275" t="s">
        <v>363</v>
      </c>
      <c r="E657" s="276" t="s">
        <v>765</v>
      </c>
      <c r="F657" s="277" t="s">
        <v>766</v>
      </c>
      <c r="G657" s="278" t="s">
        <v>186</v>
      </c>
      <c r="H657" s="279">
        <v>327.12</v>
      </c>
      <c r="I657" s="280"/>
      <c r="J657" s="281">
        <f>ROUND(I657*H657,2)</f>
        <v>0</v>
      </c>
      <c r="K657" s="282"/>
      <c r="L657" s="283"/>
      <c r="M657" s="284" t="s">
        <v>1</v>
      </c>
      <c r="N657" s="285" t="s">
        <v>43</v>
      </c>
      <c r="O657" s="92"/>
      <c r="P657" s="238">
        <f>O657*H657</f>
        <v>0</v>
      </c>
      <c r="Q657" s="238">
        <v>0.0047000000000000002</v>
      </c>
      <c r="R657" s="238">
        <f>Q657*H657</f>
        <v>1.5374640000000002</v>
      </c>
      <c r="S657" s="238">
        <v>0</v>
      </c>
      <c r="T657" s="239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0" t="s">
        <v>369</v>
      </c>
      <c r="AT657" s="240" t="s">
        <v>363</v>
      </c>
      <c r="AU657" s="240" t="s">
        <v>86</v>
      </c>
      <c r="AY657" s="18" t="s">
        <v>181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8" t="s">
        <v>84</v>
      </c>
      <c r="BK657" s="241">
        <f>ROUND(I657*H657,2)</f>
        <v>0</v>
      </c>
      <c r="BL657" s="18" t="s">
        <v>278</v>
      </c>
      <c r="BM657" s="240" t="s">
        <v>2821</v>
      </c>
    </row>
    <row r="658" s="13" customFormat="1">
      <c r="A658" s="13"/>
      <c r="B658" s="242"/>
      <c r="C658" s="243"/>
      <c r="D658" s="244" t="s">
        <v>189</v>
      </c>
      <c r="E658" s="245" t="s">
        <v>1</v>
      </c>
      <c r="F658" s="246" t="s">
        <v>2288</v>
      </c>
      <c r="G658" s="243"/>
      <c r="H658" s="247">
        <v>296.02999999999997</v>
      </c>
      <c r="I658" s="248"/>
      <c r="J658" s="243"/>
      <c r="K658" s="243"/>
      <c r="L658" s="249"/>
      <c r="M658" s="250"/>
      <c r="N658" s="251"/>
      <c r="O658" s="251"/>
      <c r="P658" s="251"/>
      <c r="Q658" s="251"/>
      <c r="R658" s="251"/>
      <c r="S658" s="251"/>
      <c r="T658" s="25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3" t="s">
        <v>189</v>
      </c>
      <c r="AU658" s="253" t="s">
        <v>86</v>
      </c>
      <c r="AV658" s="13" t="s">
        <v>86</v>
      </c>
      <c r="AW658" s="13" t="s">
        <v>33</v>
      </c>
      <c r="AX658" s="13" t="s">
        <v>78</v>
      </c>
      <c r="AY658" s="253" t="s">
        <v>181</v>
      </c>
    </row>
    <row r="659" s="13" customFormat="1">
      <c r="A659" s="13"/>
      <c r="B659" s="242"/>
      <c r="C659" s="243"/>
      <c r="D659" s="244" t="s">
        <v>189</v>
      </c>
      <c r="E659" s="245" t="s">
        <v>1</v>
      </c>
      <c r="F659" s="246" t="s">
        <v>2289</v>
      </c>
      <c r="G659" s="243"/>
      <c r="H659" s="247">
        <v>31.09</v>
      </c>
      <c r="I659" s="248"/>
      <c r="J659" s="243"/>
      <c r="K659" s="243"/>
      <c r="L659" s="249"/>
      <c r="M659" s="250"/>
      <c r="N659" s="251"/>
      <c r="O659" s="251"/>
      <c r="P659" s="251"/>
      <c r="Q659" s="251"/>
      <c r="R659" s="251"/>
      <c r="S659" s="251"/>
      <c r="T659" s="25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3" t="s">
        <v>189</v>
      </c>
      <c r="AU659" s="253" t="s">
        <v>86</v>
      </c>
      <c r="AV659" s="13" t="s">
        <v>86</v>
      </c>
      <c r="AW659" s="13" t="s">
        <v>33</v>
      </c>
      <c r="AX659" s="13" t="s">
        <v>78</v>
      </c>
      <c r="AY659" s="253" t="s">
        <v>181</v>
      </c>
    </row>
    <row r="660" s="15" customFormat="1">
      <c r="A660" s="15"/>
      <c r="B660" s="264"/>
      <c r="C660" s="265"/>
      <c r="D660" s="244" t="s">
        <v>189</v>
      </c>
      <c r="E660" s="266" t="s">
        <v>1</v>
      </c>
      <c r="F660" s="267" t="s">
        <v>206</v>
      </c>
      <c r="G660" s="265"/>
      <c r="H660" s="268">
        <v>327.12</v>
      </c>
      <c r="I660" s="269"/>
      <c r="J660" s="265"/>
      <c r="K660" s="265"/>
      <c r="L660" s="270"/>
      <c r="M660" s="271"/>
      <c r="N660" s="272"/>
      <c r="O660" s="272"/>
      <c r="P660" s="272"/>
      <c r="Q660" s="272"/>
      <c r="R660" s="272"/>
      <c r="S660" s="272"/>
      <c r="T660" s="273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74" t="s">
        <v>189</v>
      </c>
      <c r="AU660" s="274" t="s">
        <v>86</v>
      </c>
      <c r="AV660" s="15" t="s">
        <v>187</v>
      </c>
      <c r="AW660" s="15" t="s">
        <v>33</v>
      </c>
      <c r="AX660" s="15" t="s">
        <v>84</v>
      </c>
      <c r="AY660" s="274" t="s">
        <v>181</v>
      </c>
    </row>
    <row r="661" s="2" customFormat="1" ht="21.75" customHeight="1">
      <c r="A661" s="39"/>
      <c r="B661" s="40"/>
      <c r="C661" s="228" t="s">
        <v>844</v>
      </c>
      <c r="D661" s="228" t="s">
        <v>183</v>
      </c>
      <c r="E661" s="229" t="s">
        <v>771</v>
      </c>
      <c r="F661" s="230" t="s">
        <v>772</v>
      </c>
      <c r="G661" s="231" t="s">
        <v>186</v>
      </c>
      <c r="H661" s="232">
        <v>44.369999999999997</v>
      </c>
      <c r="I661" s="233"/>
      <c r="J661" s="234">
        <f>ROUND(I661*H661,2)</f>
        <v>0</v>
      </c>
      <c r="K661" s="235"/>
      <c r="L661" s="45"/>
      <c r="M661" s="236" t="s">
        <v>1</v>
      </c>
      <c r="N661" s="237" t="s">
        <v>43</v>
      </c>
      <c r="O661" s="92"/>
      <c r="P661" s="238">
        <f>O661*H661</f>
        <v>0</v>
      </c>
      <c r="Q661" s="238">
        <v>0.00064000000000000005</v>
      </c>
      <c r="R661" s="238">
        <f>Q661*H661</f>
        <v>0.0283968</v>
      </c>
      <c r="S661" s="238">
        <v>0</v>
      </c>
      <c r="T661" s="23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0" t="s">
        <v>278</v>
      </c>
      <c r="AT661" s="240" t="s">
        <v>183</v>
      </c>
      <c r="AU661" s="240" t="s">
        <v>86</v>
      </c>
      <c r="AY661" s="18" t="s">
        <v>181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8" t="s">
        <v>84</v>
      </c>
      <c r="BK661" s="241">
        <f>ROUND(I661*H661,2)</f>
        <v>0</v>
      </c>
      <c r="BL661" s="18" t="s">
        <v>278</v>
      </c>
      <c r="BM661" s="240" t="s">
        <v>2822</v>
      </c>
    </row>
    <row r="662" s="14" customFormat="1">
      <c r="A662" s="14"/>
      <c r="B662" s="254"/>
      <c r="C662" s="255"/>
      <c r="D662" s="244" t="s">
        <v>189</v>
      </c>
      <c r="E662" s="256" t="s">
        <v>1</v>
      </c>
      <c r="F662" s="257" t="s">
        <v>774</v>
      </c>
      <c r="G662" s="255"/>
      <c r="H662" s="256" t="s">
        <v>1</v>
      </c>
      <c r="I662" s="258"/>
      <c r="J662" s="255"/>
      <c r="K662" s="255"/>
      <c r="L662" s="259"/>
      <c r="M662" s="260"/>
      <c r="N662" s="261"/>
      <c r="O662" s="261"/>
      <c r="P662" s="261"/>
      <c r="Q662" s="261"/>
      <c r="R662" s="261"/>
      <c r="S662" s="261"/>
      <c r="T662" s="26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3" t="s">
        <v>189</v>
      </c>
      <c r="AU662" s="263" t="s">
        <v>86</v>
      </c>
      <c r="AV662" s="14" t="s">
        <v>84</v>
      </c>
      <c r="AW662" s="14" t="s">
        <v>33</v>
      </c>
      <c r="AX662" s="14" t="s">
        <v>78</v>
      </c>
      <c r="AY662" s="263" t="s">
        <v>181</v>
      </c>
    </row>
    <row r="663" s="13" customFormat="1">
      <c r="A663" s="13"/>
      <c r="B663" s="242"/>
      <c r="C663" s="243"/>
      <c r="D663" s="244" t="s">
        <v>189</v>
      </c>
      <c r="E663" s="245" t="s">
        <v>1</v>
      </c>
      <c r="F663" s="246" t="s">
        <v>2151</v>
      </c>
      <c r="G663" s="243"/>
      <c r="H663" s="247">
        <v>44.369999999999997</v>
      </c>
      <c r="I663" s="248"/>
      <c r="J663" s="243"/>
      <c r="K663" s="243"/>
      <c r="L663" s="249"/>
      <c r="M663" s="250"/>
      <c r="N663" s="251"/>
      <c r="O663" s="251"/>
      <c r="P663" s="251"/>
      <c r="Q663" s="251"/>
      <c r="R663" s="251"/>
      <c r="S663" s="251"/>
      <c r="T663" s="25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3" t="s">
        <v>189</v>
      </c>
      <c r="AU663" s="253" t="s">
        <v>86</v>
      </c>
      <c r="AV663" s="13" t="s">
        <v>86</v>
      </c>
      <c r="AW663" s="13" t="s">
        <v>33</v>
      </c>
      <c r="AX663" s="13" t="s">
        <v>84</v>
      </c>
      <c r="AY663" s="253" t="s">
        <v>181</v>
      </c>
    </row>
    <row r="664" s="2" customFormat="1" ht="16.5" customHeight="1">
      <c r="A664" s="39"/>
      <c r="B664" s="40"/>
      <c r="C664" s="228" t="s">
        <v>849</v>
      </c>
      <c r="D664" s="228" t="s">
        <v>183</v>
      </c>
      <c r="E664" s="229" t="s">
        <v>776</v>
      </c>
      <c r="F664" s="230" t="s">
        <v>777</v>
      </c>
      <c r="G664" s="231" t="s">
        <v>247</v>
      </c>
      <c r="H664" s="232">
        <v>52.200000000000003</v>
      </c>
      <c r="I664" s="233"/>
      <c r="J664" s="234">
        <f>ROUND(I664*H664,2)</f>
        <v>0</v>
      </c>
      <c r="K664" s="235"/>
      <c r="L664" s="45"/>
      <c r="M664" s="236" t="s">
        <v>1</v>
      </c>
      <c r="N664" s="237" t="s">
        <v>43</v>
      </c>
      <c r="O664" s="92"/>
      <c r="P664" s="238">
        <f>O664*H664</f>
        <v>0</v>
      </c>
      <c r="Q664" s="238">
        <v>0.00016000000000000001</v>
      </c>
      <c r="R664" s="238">
        <f>Q664*H664</f>
        <v>0.0083520000000000018</v>
      </c>
      <c r="S664" s="238">
        <v>0</v>
      </c>
      <c r="T664" s="23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0" t="s">
        <v>278</v>
      </c>
      <c r="AT664" s="240" t="s">
        <v>183</v>
      </c>
      <c r="AU664" s="240" t="s">
        <v>86</v>
      </c>
      <c r="AY664" s="18" t="s">
        <v>181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84</v>
      </c>
      <c r="BK664" s="241">
        <f>ROUND(I664*H664,2)</f>
        <v>0</v>
      </c>
      <c r="BL664" s="18" t="s">
        <v>278</v>
      </c>
      <c r="BM664" s="240" t="s">
        <v>2823</v>
      </c>
    </row>
    <row r="665" s="14" customFormat="1">
      <c r="A665" s="14"/>
      <c r="B665" s="254"/>
      <c r="C665" s="255"/>
      <c r="D665" s="244" t="s">
        <v>189</v>
      </c>
      <c r="E665" s="256" t="s">
        <v>1</v>
      </c>
      <c r="F665" s="257" t="s">
        <v>774</v>
      </c>
      <c r="G665" s="255"/>
      <c r="H665" s="256" t="s">
        <v>1</v>
      </c>
      <c r="I665" s="258"/>
      <c r="J665" s="255"/>
      <c r="K665" s="255"/>
      <c r="L665" s="259"/>
      <c r="M665" s="260"/>
      <c r="N665" s="261"/>
      <c r="O665" s="261"/>
      <c r="P665" s="261"/>
      <c r="Q665" s="261"/>
      <c r="R665" s="261"/>
      <c r="S665" s="261"/>
      <c r="T665" s="26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3" t="s">
        <v>189</v>
      </c>
      <c r="AU665" s="263" t="s">
        <v>86</v>
      </c>
      <c r="AV665" s="14" t="s">
        <v>84</v>
      </c>
      <c r="AW665" s="14" t="s">
        <v>33</v>
      </c>
      <c r="AX665" s="14" t="s">
        <v>78</v>
      </c>
      <c r="AY665" s="263" t="s">
        <v>181</v>
      </c>
    </row>
    <row r="666" s="13" customFormat="1">
      <c r="A666" s="13"/>
      <c r="B666" s="242"/>
      <c r="C666" s="243"/>
      <c r="D666" s="244" t="s">
        <v>189</v>
      </c>
      <c r="E666" s="245" t="s">
        <v>1</v>
      </c>
      <c r="F666" s="246" t="s">
        <v>2292</v>
      </c>
      <c r="G666" s="243"/>
      <c r="H666" s="247">
        <v>52.200000000000003</v>
      </c>
      <c r="I666" s="248"/>
      <c r="J666" s="243"/>
      <c r="K666" s="243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189</v>
      </c>
      <c r="AU666" s="253" t="s">
        <v>86</v>
      </c>
      <c r="AV666" s="13" t="s">
        <v>86</v>
      </c>
      <c r="AW666" s="13" t="s">
        <v>33</v>
      </c>
      <c r="AX666" s="13" t="s">
        <v>84</v>
      </c>
      <c r="AY666" s="253" t="s">
        <v>181</v>
      </c>
    </row>
    <row r="667" s="2" customFormat="1" ht="16.5" customHeight="1">
      <c r="A667" s="39"/>
      <c r="B667" s="40"/>
      <c r="C667" s="228" t="s">
        <v>853</v>
      </c>
      <c r="D667" s="228" t="s">
        <v>183</v>
      </c>
      <c r="E667" s="229" t="s">
        <v>781</v>
      </c>
      <c r="F667" s="230" t="s">
        <v>782</v>
      </c>
      <c r="G667" s="231" t="s">
        <v>783</v>
      </c>
      <c r="H667" s="286"/>
      <c r="I667" s="233"/>
      <c r="J667" s="234">
        <f>ROUND(I667*H667,2)</f>
        <v>0</v>
      </c>
      <c r="K667" s="235"/>
      <c r="L667" s="45"/>
      <c r="M667" s="236" t="s">
        <v>1</v>
      </c>
      <c r="N667" s="237" t="s">
        <v>43</v>
      </c>
      <c r="O667" s="92"/>
      <c r="P667" s="238">
        <f>O667*H667</f>
        <v>0</v>
      </c>
      <c r="Q667" s="238">
        <v>0</v>
      </c>
      <c r="R667" s="238">
        <f>Q667*H667</f>
        <v>0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278</v>
      </c>
      <c r="AT667" s="240" t="s">
        <v>183</v>
      </c>
      <c r="AU667" s="240" t="s">
        <v>86</v>
      </c>
      <c r="AY667" s="18" t="s">
        <v>181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84</v>
      </c>
      <c r="BK667" s="241">
        <f>ROUND(I667*H667,2)</f>
        <v>0</v>
      </c>
      <c r="BL667" s="18" t="s">
        <v>278</v>
      </c>
      <c r="BM667" s="240" t="s">
        <v>2824</v>
      </c>
    </row>
    <row r="668" s="12" customFormat="1" ht="22.8" customHeight="1">
      <c r="A668" s="12"/>
      <c r="B668" s="212"/>
      <c r="C668" s="213"/>
      <c r="D668" s="214" t="s">
        <v>77</v>
      </c>
      <c r="E668" s="226" t="s">
        <v>785</v>
      </c>
      <c r="F668" s="226" t="s">
        <v>786</v>
      </c>
      <c r="G668" s="213"/>
      <c r="H668" s="213"/>
      <c r="I668" s="216"/>
      <c r="J668" s="227">
        <f>BK668</f>
        <v>0</v>
      </c>
      <c r="K668" s="213"/>
      <c r="L668" s="218"/>
      <c r="M668" s="219"/>
      <c r="N668" s="220"/>
      <c r="O668" s="220"/>
      <c r="P668" s="221">
        <f>SUM(P669:P741)</f>
        <v>0</v>
      </c>
      <c r="Q668" s="220"/>
      <c r="R668" s="221">
        <f>SUM(R669:R741)</f>
        <v>7.1231136900000003</v>
      </c>
      <c r="S668" s="220"/>
      <c r="T668" s="222">
        <f>SUM(T669:T741)</f>
        <v>0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23" t="s">
        <v>86</v>
      </c>
      <c r="AT668" s="224" t="s">
        <v>77</v>
      </c>
      <c r="AU668" s="224" t="s">
        <v>84</v>
      </c>
      <c r="AY668" s="223" t="s">
        <v>181</v>
      </c>
      <c r="BK668" s="225">
        <f>SUM(BK669:BK741)</f>
        <v>0</v>
      </c>
    </row>
    <row r="669" s="2" customFormat="1" ht="37.8" customHeight="1">
      <c r="A669" s="39"/>
      <c r="B669" s="40"/>
      <c r="C669" s="228" t="s">
        <v>857</v>
      </c>
      <c r="D669" s="228" t="s">
        <v>183</v>
      </c>
      <c r="E669" s="229" t="s">
        <v>788</v>
      </c>
      <c r="F669" s="230" t="s">
        <v>789</v>
      </c>
      <c r="G669" s="231" t="s">
        <v>186</v>
      </c>
      <c r="H669" s="232">
        <v>201.304</v>
      </c>
      <c r="I669" s="233"/>
      <c r="J669" s="234">
        <f>ROUND(I669*H669,2)</f>
        <v>0</v>
      </c>
      <c r="K669" s="235"/>
      <c r="L669" s="45"/>
      <c r="M669" s="236" t="s">
        <v>1</v>
      </c>
      <c r="N669" s="237" t="s">
        <v>43</v>
      </c>
      <c r="O669" s="92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0" t="s">
        <v>278</v>
      </c>
      <c r="AT669" s="240" t="s">
        <v>183</v>
      </c>
      <c r="AU669" s="240" t="s">
        <v>86</v>
      </c>
      <c r="AY669" s="18" t="s">
        <v>181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84</v>
      </c>
      <c r="BK669" s="241">
        <f>ROUND(I669*H669,2)</f>
        <v>0</v>
      </c>
      <c r="BL669" s="18" t="s">
        <v>278</v>
      </c>
      <c r="BM669" s="240" t="s">
        <v>2825</v>
      </c>
    </row>
    <row r="670" s="14" customFormat="1">
      <c r="A670" s="14"/>
      <c r="B670" s="254"/>
      <c r="C670" s="255"/>
      <c r="D670" s="244" t="s">
        <v>189</v>
      </c>
      <c r="E670" s="256" t="s">
        <v>1</v>
      </c>
      <c r="F670" s="257" t="s">
        <v>2295</v>
      </c>
      <c r="G670" s="255"/>
      <c r="H670" s="256" t="s">
        <v>1</v>
      </c>
      <c r="I670" s="258"/>
      <c r="J670" s="255"/>
      <c r="K670" s="255"/>
      <c r="L670" s="259"/>
      <c r="M670" s="260"/>
      <c r="N670" s="261"/>
      <c r="O670" s="261"/>
      <c r="P670" s="261"/>
      <c r="Q670" s="261"/>
      <c r="R670" s="261"/>
      <c r="S670" s="261"/>
      <c r="T670" s="26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3" t="s">
        <v>189</v>
      </c>
      <c r="AU670" s="263" t="s">
        <v>86</v>
      </c>
      <c r="AV670" s="14" t="s">
        <v>84</v>
      </c>
      <c r="AW670" s="14" t="s">
        <v>33</v>
      </c>
      <c r="AX670" s="14" t="s">
        <v>78</v>
      </c>
      <c r="AY670" s="263" t="s">
        <v>181</v>
      </c>
    </row>
    <row r="671" s="14" customFormat="1">
      <c r="A671" s="14"/>
      <c r="B671" s="254"/>
      <c r="C671" s="255"/>
      <c r="D671" s="244" t="s">
        <v>189</v>
      </c>
      <c r="E671" s="256" t="s">
        <v>1</v>
      </c>
      <c r="F671" s="257" t="s">
        <v>1073</v>
      </c>
      <c r="G671" s="255"/>
      <c r="H671" s="256" t="s">
        <v>1</v>
      </c>
      <c r="I671" s="258"/>
      <c r="J671" s="255"/>
      <c r="K671" s="255"/>
      <c r="L671" s="259"/>
      <c r="M671" s="260"/>
      <c r="N671" s="261"/>
      <c r="O671" s="261"/>
      <c r="P671" s="261"/>
      <c r="Q671" s="261"/>
      <c r="R671" s="261"/>
      <c r="S671" s="261"/>
      <c r="T671" s="26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3" t="s">
        <v>189</v>
      </c>
      <c r="AU671" s="263" t="s">
        <v>86</v>
      </c>
      <c r="AV671" s="14" t="s">
        <v>84</v>
      </c>
      <c r="AW671" s="14" t="s">
        <v>33</v>
      </c>
      <c r="AX671" s="14" t="s">
        <v>78</v>
      </c>
      <c r="AY671" s="263" t="s">
        <v>181</v>
      </c>
    </row>
    <row r="672" s="13" customFormat="1">
      <c r="A672" s="13"/>
      <c r="B672" s="242"/>
      <c r="C672" s="243"/>
      <c r="D672" s="244" t="s">
        <v>189</v>
      </c>
      <c r="E672" s="245" t="s">
        <v>1</v>
      </c>
      <c r="F672" s="246" t="s">
        <v>2296</v>
      </c>
      <c r="G672" s="243"/>
      <c r="H672" s="247">
        <v>111.83</v>
      </c>
      <c r="I672" s="248"/>
      <c r="J672" s="243"/>
      <c r="K672" s="243"/>
      <c r="L672" s="249"/>
      <c r="M672" s="250"/>
      <c r="N672" s="251"/>
      <c r="O672" s="251"/>
      <c r="P672" s="251"/>
      <c r="Q672" s="251"/>
      <c r="R672" s="251"/>
      <c r="S672" s="251"/>
      <c r="T672" s="25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3" t="s">
        <v>189</v>
      </c>
      <c r="AU672" s="253" t="s">
        <v>86</v>
      </c>
      <c r="AV672" s="13" t="s">
        <v>86</v>
      </c>
      <c r="AW672" s="13" t="s">
        <v>33</v>
      </c>
      <c r="AX672" s="13" t="s">
        <v>78</v>
      </c>
      <c r="AY672" s="253" t="s">
        <v>181</v>
      </c>
    </row>
    <row r="673" s="14" customFormat="1">
      <c r="A673" s="14"/>
      <c r="B673" s="254"/>
      <c r="C673" s="255"/>
      <c r="D673" s="244" t="s">
        <v>189</v>
      </c>
      <c r="E673" s="256" t="s">
        <v>1</v>
      </c>
      <c r="F673" s="257" t="s">
        <v>2089</v>
      </c>
      <c r="G673" s="255"/>
      <c r="H673" s="256" t="s">
        <v>1</v>
      </c>
      <c r="I673" s="258"/>
      <c r="J673" s="255"/>
      <c r="K673" s="255"/>
      <c r="L673" s="259"/>
      <c r="M673" s="260"/>
      <c r="N673" s="261"/>
      <c r="O673" s="261"/>
      <c r="P673" s="261"/>
      <c r="Q673" s="261"/>
      <c r="R673" s="261"/>
      <c r="S673" s="261"/>
      <c r="T673" s="26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3" t="s">
        <v>189</v>
      </c>
      <c r="AU673" s="263" t="s">
        <v>86</v>
      </c>
      <c r="AV673" s="14" t="s">
        <v>84</v>
      </c>
      <c r="AW673" s="14" t="s">
        <v>33</v>
      </c>
      <c r="AX673" s="14" t="s">
        <v>78</v>
      </c>
      <c r="AY673" s="263" t="s">
        <v>181</v>
      </c>
    </row>
    <row r="674" s="13" customFormat="1">
      <c r="A674" s="13"/>
      <c r="B674" s="242"/>
      <c r="C674" s="243"/>
      <c r="D674" s="244" t="s">
        <v>189</v>
      </c>
      <c r="E674" s="245" t="s">
        <v>1</v>
      </c>
      <c r="F674" s="246" t="s">
        <v>2297</v>
      </c>
      <c r="G674" s="243"/>
      <c r="H674" s="247">
        <v>82.073999999999998</v>
      </c>
      <c r="I674" s="248"/>
      <c r="J674" s="243"/>
      <c r="K674" s="243"/>
      <c r="L674" s="249"/>
      <c r="M674" s="250"/>
      <c r="N674" s="251"/>
      <c r="O674" s="251"/>
      <c r="P674" s="251"/>
      <c r="Q674" s="251"/>
      <c r="R674" s="251"/>
      <c r="S674" s="251"/>
      <c r="T674" s="25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3" t="s">
        <v>189</v>
      </c>
      <c r="AU674" s="253" t="s">
        <v>86</v>
      </c>
      <c r="AV674" s="13" t="s">
        <v>86</v>
      </c>
      <c r="AW674" s="13" t="s">
        <v>33</v>
      </c>
      <c r="AX674" s="13" t="s">
        <v>78</v>
      </c>
      <c r="AY674" s="253" t="s">
        <v>181</v>
      </c>
    </row>
    <row r="675" s="13" customFormat="1">
      <c r="A675" s="13"/>
      <c r="B675" s="242"/>
      <c r="C675" s="243"/>
      <c r="D675" s="244" t="s">
        <v>189</v>
      </c>
      <c r="E675" s="245" t="s">
        <v>1</v>
      </c>
      <c r="F675" s="246" t="s">
        <v>2298</v>
      </c>
      <c r="G675" s="243"/>
      <c r="H675" s="247">
        <v>7.4000000000000004</v>
      </c>
      <c r="I675" s="248"/>
      <c r="J675" s="243"/>
      <c r="K675" s="243"/>
      <c r="L675" s="249"/>
      <c r="M675" s="250"/>
      <c r="N675" s="251"/>
      <c r="O675" s="251"/>
      <c r="P675" s="251"/>
      <c r="Q675" s="251"/>
      <c r="R675" s="251"/>
      <c r="S675" s="251"/>
      <c r="T675" s="25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3" t="s">
        <v>189</v>
      </c>
      <c r="AU675" s="253" t="s">
        <v>86</v>
      </c>
      <c r="AV675" s="13" t="s">
        <v>86</v>
      </c>
      <c r="AW675" s="13" t="s">
        <v>33</v>
      </c>
      <c r="AX675" s="13" t="s">
        <v>78</v>
      </c>
      <c r="AY675" s="253" t="s">
        <v>181</v>
      </c>
    </row>
    <row r="676" s="14" customFormat="1">
      <c r="A676" s="14"/>
      <c r="B676" s="254"/>
      <c r="C676" s="255"/>
      <c r="D676" s="244" t="s">
        <v>189</v>
      </c>
      <c r="E676" s="256" t="s">
        <v>1</v>
      </c>
      <c r="F676" s="257" t="s">
        <v>2299</v>
      </c>
      <c r="G676" s="255"/>
      <c r="H676" s="256" t="s">
        <v>1</v>
      </c>
      <c r="I676" s="258"/>
      <c r="J676" s="255"/>
      <c r="K676" s="255"/>
      <c r="L676" s="259"/>
      <c r="M676" s="260"/>
      <c r="N676" s="261"/>
      <c r="O676" s="261"/>
      <c r="P676" s="261"/>
      <c r="Q676" s="261"/>
      <c r="R676" s="261"/>
      <c r="S676" s="261"/>
      <c r="T676" s="26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3" t="s">
        <v>189</v>
      </c>
      <c r="AU676" s="263" t="s">
        <v>86</v>
      </c>
      <c r="AV676" s="14" t="s">
        <v>84</v>
      </c>
      <c r="AW676" s="14" t="s">
        <v>33</v>
      </c>
      <c r="AX676" s="14" t="s">
        <v>78</v>
      </c>
      <c r="AY676" s="263" t="s">
        <v>181</v>
      </c>
    </row>
    <row r="677" s="14" customFormat="1">
      <c r="A677" s="14"/>
      <c r="B677" s="254"/>
      <c r="C677" s="255"/>
      <c r="D677" s="244" t="s">
        <v>189</v>
      </c>
      <c r="E677" s="256" t="s">
        <v>1</v>
      </c>
      <c r="F677" s="257" t="s">
        <v>792</v>
      </c>
      <c r="G677" s="255"/>
      <c r="H677" s="256" t="s">
        <v>1</v>
      </c>
      <c r="I677" s="258"/>
      <c r="J677" s="255"/>
      <c r="K677" s="255"/>
      <c r="L677" s="259"/>
      <c r="M677" s="260"/>
      <c r="N677" s="261"/>
      <c r="O677" s="261"/>
      <c r="P677" s="261"/>
      <c r="Q677" s="261"/>
      <c r="R677" s="261"/>
      <c r="S677" s="261"/>
      <c r="T677" s="26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3" t="s">
        <v>189</v>
      </c>
      <c r="AU677" s="263" t="s">
        <v>86</v>
      </c>
      <c r="AV677" s="14" t="s">
        <v>84</v>
      </c>
      <c r="AW677" s="14" t="s">
        <v>33</v>
      </c>
      <c r="AX677" s="14" t="s">
        <v>78</v>
      </c>
      <c r="AY677" s="263" t="s">
        <v>181</v>
      </c>
    </row>
    <row r="678" s="2" customFormat="1" ht="16.5" customHeight="1">
      <c r="A678" s="39"/>
      <c r="B678" s="40"/>
      <c r="C678" s="228" t="s">
        <v>862</v>
      </c>
      <c r="D678" s="228" t="s">
        <v>183</v>
      </c>
      <c r="E678" s="229" t="s">
        <v>841</v>
      </c>
      <c r="F678" s="230" t="s">
        <v>842</v>
      </c>
      <c r="G678" s="231" t="s">
        <v>186</v>
      </c>
      <c r="H678" s="232">
        <v>195.447</v>
      </c>
      <c r="I678" s="233"/>
      <c r="J678" s="234">
        <f>ROUND(I678*H678,2)</f>
        <v>0</v>
      </c>
      <c r="K678" s="235"/>
      <c r="L678" s="45"/>
      <c r="M678" s="236" t="s">
        <v>1</v>
      </c>
      <c r="N678" s="237" t="s">
        <v>43</v>
      </c>
      <c r="O678" s="92"/>
      <c r="P678" s="238">
        <f>O678*H678</f>
        <v>0</v>
      </c>
      <c r="Q678" s="238">
        <v>0</v>
      </c>
      <c r="R678" s="238">
        <f>Q678*H678</f>
        <v>0</v>
      </c>
      <c r="S678" s="238">
        <v>0</v>
      </c>
      <c r="T678" s="239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0" t="s">
        <v>278</v>
      </c>
      <c r="AT678" s="240" t="s">
        <v>183</v>
      </c>
      <c r="AU678" s="240" t="s">
        <v>86</v>
      </c>
      <c r="AY678" s="18" t="s">
        <v>181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8" t="s">
        <v>84</v>
      </c>
      <c r="BK678" s="241">
        <f>ROUND(I678*H678,2)</f>
        <v>0</v>
      </c>
      <c r="BL678" s="18" t="s">
        <v>278</v>
      </c>
      <c r="BM678" s="240" t="s">
        <v>2826</v>
      </c>
    </row>
    <row r="679" s="14" customFormat="1">
      <c r="A679" s="14"/>
      <c r="B679" s="254"/>
      <c r="C679" s="255"/>
      <c r="D679" s="244" t="s">
        <v>189</v>
      </c>
      <c r="E679" s="256" t="s">
        <v>1</v>
      </c>
      <c r="F679" s="257" t="s">
        <v>1073</v>
      </c>
      <c r="G679" s="255"/>
      <c r="H679" s="256" t="s">
        <v>1</v>
      </c>
      <c r="I679" s="258"/>
      <c r="J679" s="255"/>
      <c r="K679" s="255"/>
      <c r="L679" s="259"/>
      <c r="M679" s="260"/>
      <c r="N679" s="261"/>
      <c r="O679" s="261"/>
      <c r="P679" s="261"/>
      <c r="Q679" s="261"/>
      <c r="R679" s="261"/>
      <c r="S679" s="261"/>
      <c r="T679" s="26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3" t="s">
        <v>189</v>
      </c>
      <c r="AU679" s="263" t="s">
        <v>86</v>
      </c>
      <c r="AV679" s="14" t="s">
        <v>84</v>
      </c>
      <c r="AW679" s="14" t="s">
        <v>33</v>
      </c>
      <c r="AX679" s="14" t="s">
        <v>78</v>
      </c>
      <c r="AY679" s="263" t="s">
        <v>181</v>
      </c>
    </row>
    <row r="680" s="13" customFormat="1">
      <c r="A680" s="13"/>
      <c r="B680" s="242"/>
      <c r="C680" s="243"/>
      <c r="D680" s="244" t="s">
        <v>189</v>
      </c>
      <c r="E680" s="245" t="s">
        <v>1</v>
      </c>
      <c r="F680" s="246" t="s">
        <v>2314</v>
      </c>
      <c r="G680" s="243"/>
      <c r="H680" s="247">
        <v>121.77200000000001</v>
      </c>
      <c r="I680" s="248"/>
      <c r="J680" s="243"/>
      <c r="K680" s="243"/>
      <c r="L680" s="249"/>
      <c r="M680" s="250"/>
      <c r="N680" s="251"/>
      <c r="O680" s="251"/>
      <c r="P680" s="251"/>
      <c r="Q680" s="251"/>
      <c r="R680" s="251"/>
      <c r="S680" s="251"/>
      <c r="T680" s="25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3" t="s">
        <v>189</v>
      </c>
      <c r="AU680" s="253" t="s">
        <v>86</v>
      </c>
      <c r="AV680" s="13" t="s">
        <v>86</v>
      </c>
      <c r="AW680" s="13" t="s">
        <v>33</v>
      </c>
      <c r="AX680" s="13" t="s">
        <v>78</v>
      </c>
      <c r="AY680" s="253" t="s">
        <v>181</v>
      </c>
    </row>
    <row r="681" s="14" customFormat="1">
      <c r="A681" s="14"/>
      <c r="B681" s="254"/>
      <c r="C681" s="255"/>
      <c r="D681" s="244" t="s">
        <v>189</v>
      </c>
      <c r="E681" s="256" t="s">
        <v>1</v>
      </c>
      <c r="F681" s="257" t="s">
        <v>2089</v>
      </c>
      <c r="G681" s="255"/>
      <c r="H681" s="256" t="s">
        <v>1</v>
      </c>
      <c r="I681" s="258"/>
      <c r="J681" s="255"/>
      <c r="K681" s="255"/>
      <c r="L681" s="259"/>
      <c r="M681" s="260"/>
      <c r="N681" s="261"/>
      <c r="O681" s="261"/>
      <c r="P681" s="261"/>
      <c r="Q681" s="261"/>
      <c r="R681" s="261"/>
      <c r="S681" s="261"/>
      <c r="T681" s="26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3" t="s">
        <v>189</v>
      </c>
      <c r="AU681" s="263" t="s">
        <v>86</v>
      </c>
      <c r="AV681" s="14" t="s">
        <v>84</v>
      </c>
      <c r="AW681" s="14" t="s">
        <v>33</v>
      </c>
      <c r="AX681" s="14" t="s">
        <v>78</v>
      </c>
      <c r="AY681" s="263" t="s">
        <v>181</v>
      </c>
    </row>
    <row r="682" s="13" customFormat="1">
      <c r="A682" s="13"/>
      <c r="B682" s="242"/>
      <c r="C682" s="243"/>
      <c r="D682" s="244" t="s">
        <v>189</v>
      </c>
      <c r="E682" s="245" t="s">
        <v>1</v>
      </c>
      <c r="F682" s="246" t="s">
        <v>2315</v>
      </c>
      <c r="G682" s="243"/>
      <c r="H682" s="247">
        <v>73.674999999999997</v>
      </c>
      <c r="I682" s="248"/>
      <c r="J682" s="243"/>
      <c r="K682" s="243"/>
      <c r="L682" s="249"/>
      <c r="M682" s="250"/>
      <c r="N682" s="251"/>
      <c r="O682" s="251"/>
      <c r="P682" s="251"/>
      <c r="Q682" s="251"/>
      <c r="R682" s="251"/>
      <c r="S682" s="251"/>
      <c r="T682" s="25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3" t="s">
        <v>189</v>
      </c>
      <c r="AU682" s="253" t="s">
        <v>86</v>
      </c>
      <c r="AV682" s="13" t="s">
        <v>86</v>
      </c>
      <c r="AW682" s="13" t="s">
        <v>33</v>
      </c>
      <c r="AX682" s="13" t="s">
        <v>78</v>
      </c>
      <c r="AY682" s="253" t="s">
        <v>181</v>
      </c>
    </row>
    <row r="683" s="15" customFormat="1">
      <c r="A683" s="15"/>
      <c r="B683" s="264"/>
      <c r="C683" s="265"/>
      <c r="D683" s="244" t="s">
        <v>189</v>
      </c>
      <c r="E683" s="266" t="s">
        <v>1</v>
      </c>
      <c r="F683" s="267" t="s">
        <v>206</v>
      </c>
      <c r="G683" s="265"/>
      <c r="H683" s="268">
        <v>195.447</v>
      </c>
      <c r="I683" s="269"/>
      <c r="J683" s="265"/>
      <c r="K683" s="265"/>
      <c r="L683" s="270"/>
      <c r="M683" s="271"/>
      <c r="N683" s="272"/>
      <c r="O683" s="272"/>
      <c r="P683" s="272"/>
      <c r="Q683" s="272"/>
      <c r="R683" s="272"/>
      <c r="S683" s="272"/>
      <c r="T683" s="273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74" t="s">
        <v>189</v>
      </c>
      <c r="AU683" s="274" t="s">
        <v>86</v>
      </c>
      <c r="AV683" s="15" t="s">
        <v>187</v>
      </c>
      <c r="AW683" s="15" t="s">
        <v>33</v>
      </c>
      <c r="AX683" s="15" t="s">
        <v>84</v>
      </c>
      <c r="AY683" s="274" t="s">
        <v>181</v>
      </c>
    </row>
    <row r="684" s="2" customFormat="1" ht="16.5" customHeight="1">
      <c r="A684" s="39"/>
      <c r="B684" s="40"/>
      <c r="C684" s="228" t="s">
        <v>867</v>
      </c>
      <c r="D684" s="228" t="s">
        <v>183</v>
      </c>
      <c r="E684" s="229" t="s">
        <v>863</v>
      </c>
      <c r="F684" s="230" t="s">
        <v>864</v>
      </c>
      <c r="G684" s="231" t="s">
        <v>186</v>
      </c>
      <c r="H684" s="232">
        <v>195.447</v>
      </c>
      <c r="I684" s="233"/>
      <c r="J684" s="234">
        <f>ROUND(I684*H684,2)</f>
        <v>0</v>
      </c>
      <c r="K684" s="235"/>
      <c r="L684" s="45"/>
      <c r="M684" s="236" t="s">
        <v>1</v>
      </c>
      <c r="N684" s="237" t="s">
        <v>43</v>
      </c>
      <c r="O684" s="92"/>
      <c r="P684" s="238">
        <f>O684*H684</f>
        <v>0</v>
      </c>
      <c r="Q684" s="238">
        <v>0.00088000000000000003</v>
      </c>
      <c r="R684" s="238">
        <f>Q684*H684</f>
        <v>0.17199336000000001</v>
      </c>
      <c r="S684" s="238">
        <v>0</v>
      </c>
      <c r="T684" s="23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0" t="s">
        <v>278</v>
      </c>
      <c r="AT684" s="240" t="s">
        <v>183</v>
      </c>
      <c r="AU684" s="240" t="s">
        <v>86</v>
      </c>
      <c r="AY684" s="18" t="s">
        <v>181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84</v>
      </c>
      <c r="BK684" s="241">
        <f>ROUND(I684*H684,2)</f>
        <v>0</v>
      </c>
      <c r="BL684" s="18" t="s">
        <v>278</v>
      </c>
      <c r="BM684" s="240" t="s">
        <v>2827</v>
      </c>
    </row>
    <row r="685" s="14" customFormat="1">
      <c r="A685" s="14"/>
      <c r="B685" s="254"/>
      <c r="C685" s="255"/>
      <c r="D685" s="244" t="s">
        <v>189</v>
      </c>
      <c r="E685" s="256" t="s">
        <v>1</v>
      </c>
      <c r="F685" s="257" t="s">
        <v>866</v>
      </c>
      <c r="G685" s="255"/>
      <c r="H685" s="256" t="s">
        <v>1</v>
      </c>
      <c r="I685" s="258"/>
      <c r="J685" s="255"/>
      <c r="K685" s="255"/>
      <c r="L685" s="259"/>
      <c r="M685" s="260"/>
      <c r="N685" s="261"/>
      <c r="O685" s="261"/>
      <c r="P685" s="261"/>
      <c r="Q685" s="261"/>
      <c r="R685" s="261"/>
      <c r="S685" s="261"/>
      <c r="T685" s="26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3" t="s">
        <v>189</v>
      </c>
      <c r="AU685" s="263" t="s">
        <v>86</v>
      </c>
      <c r="AV685" s="14" t="s">
        <v>84</v>
      </c>
      <c r="AW685" s="14" t="s">
        <v>33</v>
      </c>
      <c r="AX685" s="14" t="s">
        <v>78</v>
      </c>
      <c r="AY685" s="263" t="s">
        <v>181</v>
      </c>
    </row>
    <row r="686" s="14" customFormat="1">
      <c r="A686" s="14"/>
      <c r="B686" s="254"/>
      <c r="C686" s="255"/>
      <c r="D686" s="244" t="s">
        <v>189</v>
      </c>
      <c r="E686" s="256" t="s">
        <v>1</v>
      </c>
      <c r="F686" s="257" t="s">
        <v>1073</v>
      </c>
      <c r="G686" s="255"/>
      <c r="H686" s="256" t="s">
        <v>1</v>
      </c>
      <c r="I686" s="258"/>
      <c r="J686" s="255"/>
      <c r="K686" s="255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189</v>
      </c>
      <c r="AU686" s="263" t="s">
        <v>86</v>
      </c>
      <c r="AV686" s="14" t="s">
        <v>84</v>
      </c>
      <c r="AW686" s="14" t="s">
        <v>33</v>
      </c>
      <c r="AX686" s="14" t="s">
        <v>78</v>
      </c>
      <c r="AY686" s="263" t="s">
        <v>181</v>
      </c>
    </row>
    <row r="687" s="13" customFormat="1">
      <c r="A687" s="13"/>
      <c r="B687" s="242"/>
      <c r="C687" s="243"/>
      <c r="D687" s="244" t="s">
        <v>189</v>
      </c>
      <c r="E687" s="245" t="s">
        <v>1</v>
      </c>
      <c r="F687" s="246" t="s">
        <v>2314</v>
      </c>
      <c r="G687" s="243"/>
      <c r="H687" s="247">
        <v>121.77200000000001</v>
      </c>
      <c r="I687" s="248"/>
      <c r="J687" s="243"/>
      <c r="K687" s="243"/>
      <c r="L687" s="249"/>
      <c r="M687" s="250"/>
      <c r="N687" s="251"/>
      <c r="O687" s="251"/>
      <c r="P687" s="251"/>
      <c r="Q687" s="251"/>
      <c r="R687" s="251"/>
      <c r="S687" s="251"/>
      <c r="T687" s="25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3" t="s">
        <v>189</v>
      </c>
      <c r="AU687" s="253" t="s">
        <v>86</v>
      </c>
      <c r="AV687" s="13" t="s">
        <v>86</v>
      </c>
      <c r="AW687" s="13" t="s">
        <v>33</v>
      </c>
      <c r="AX687" s="13" t="s">
        <v>78</v>
      </c>
      <c r="AY687" s="253" t="s">
        <v>181</v>
      </c>
    </row>
    <row r="688" s="14" customFormat="1">
      <c r="A688" s="14"/>
      <c r="B688" s="254"/>
      <c r="C688" s="255"/>
      <c r="D688" s="244" t="s">
        <v>189</v>
      </c>
      <c r="E688" s="256" t="s">
        <v>1</v>
      </c>
      <c r="F688" s="257" t="s">
        <v>2089</v>
      </c>
      <c r="G688" s="255"/>
      <c r="H688" s="256" t="s">
        <v>1</v>
      </c>
      <c r="I688" s="258"/>
      <c r="J688" s="255"/>
      <c r="K688" s="255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189</v>
      </c>
      <c r="AU688" s="263" t="s">
        <v>86</v>
      </c>
      <c r="AV688" s="14" t="s">
        <v>84</v>
      </c>
      <c r="AW688" s="14" t="s">
        <v>33</v>
      </c>
      <c r="AX688" s="14" t="s">
        <v>78</v>
      </c>
      <c r="AY688" s="263" t="s">
        <v>181</v>
      </c>
    </row>
    <row r="689" s="13" customFormat="1">
      <c r="A689" s="13"/>
      <c r="B689" s="242"/>
      <c r="C689" s="243"/>
      <c r="D689" s="244" t="s">
        <v>189</v>
      </c>
      <c r="E689" s="245" t="s">
        <v>1</v>
      </c>
      <c r="F689" s="246" t="s">
        <v>2315</v>
      </c>
      <c r="G689" s="243"/>
      <c r="H689" s="247">
        <v>73.674999999999997</v>
      </c>
      <c r="I689" s="248"/>
      <c r="J689" s="243"/>
      <c r="K689" s="243"/>
      <c r="L689" s="249"/>
      <c r="M689" s="250"/>
      <c r="N689" s="251"/>
      <c r="O689" s="251"/>
      <c r="P689" s="251"/>
      <c r="Q689" s="251"/>
      <c r="R689" s="251"/>
      <c r="S689" s="251"/>
      <c r="T689" s="25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3" t="s">
        <v>189</v>
      </c>
      <c r="AU689" s="253" t="s">
        <v>86</v>
      </c>
      <c r="AV689" s="13" t="s">
        <v>86</v>
      </c>
      <c r="AW689" s="13" t="s">
        <v>33</v>
      </c>
      <c r="AX689" s="13" t="s">
        <v>78</v>
      </c>
      <c r="AY689" s="253" t="s">
        <v>181</v>
      </c>
    </row>
    <row r="690" s="15" customFormat="1">
      <c r="A690" s="15"/>
      <c r="B690" s="264"/>
      <c r="C690" s="265"/>
      <c r="D690" s="244" t="s">
        <v>189</v>
      </c>
      <c r="E690" s="266" t="s">
        <v>1</v>
      </c>
      <c r="F690" s="267" t="s">
        <v>206</v>
      </c>
      <c r="G690" s="265"/>
      <c r="H690" s="268">
        <v>195.447</v>
      </c>
      <c r="I690" s="269"/>
      <c r="J690" s="265"/>
      <c r="K690" s="265"/>
      <c r="L690" s="270"/>
      <c r="M690" s="271"/>
      <c r="N690" s="272"/>
      <c r="O690" s="272"/>
      <c r="P690" s="272"/>
      <c r="Q690" s="272"/>
      <c r="R690" s="272"/>
      <c r="S690" s="272"/>
      <c r="T690" s="273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4" t="s">
        <v>189</v>
      </c>
      <c r="AU690" s="274" t="s">
        <v>86</v>
      </c>
      <c r="AV690" s="15" t="s">
        <v>187</v>
      </c>
      <c r="AW690" s="15" t="s">
        <v>33</v>
      </c>
      <c r="AX690" s="15" t="s">
        <v>84</v>
      </c>
      <c r="AY690" s="274" t="s">
        <v>181</v>
      </c>
    </row>
    <row r="691" s="2" customFormat="1" ht="16.5" customHeight="1">
      <c r="A691" s="39"/>
      <c r="B691" s="40"/>
      <c r="C691" s="228" t="s">
        <v>871</v>
      </c>
      <c r="D691" s="228" t="s">
        <v>183</v>
      </c>
      <c r="E691" s="229" t="s">
        <v>854</v>
      </c>
      <c r="F691" s="230" t="s">
        <v>855</v>
      </c>
      <c r="G691" s="231" t="s">
        <v>186</v>
      </c>
      <c r="H691" s="232">
        <v>111.83</v>
      </c>
      <c r="I691" s="233"/>
      <c r="J691" s="234">
        <f>ROUND(I691*H691,2)</f>
        <v>0</v>
      </c>
      <c r="K691" s="235"/>
      <c r="L691" s="45"/>
      <c r="M691" s="236" t="s">
        <v>1</v>
      </c>
      <c r="N691" s="237" t="s">
        <v>43</v>
      </c>
      <c r="O691" s="92"/>
      <c r="P691" s="238">
        <f>O691*H691</f>
        <v>0</v>
      </c>
      <c r="Q691" s="238">
        <v>0</v>
      </c>
      <c r="R691" s="238">
        <f>Q691*H691</f>
        <v>0</v>
      </c>
      <c r="S691" s="238">
        <v>0</v>
      </c>
      <c r="T691" s="23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0" t="s">
        <v>278</v>
      </c>
      <c r="AT691" s="240" t="s">
        <v>183</v>
      </c>
      <c r="AU691" s="240" t="s">
        <v>86</v>
      </c>
      <c r="AY691" s="18" t="s">
        <v>181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8" t="s">
        <v>84</v>
      </c>
      <c r="BK691" s="241">
        <f>ROUND(I691*H691,2)</f>
        <v>0</v>
      </c>
      <c r="BL691" s="18" t="s">
        <v>278</v>
      </c>
      <c r="BM691" s="240" t="s">
        <v>2828</v>
      </c>
    </row>
    <row r="692" s="14" customFormat="1">
      <c r="A692" s="14"/>
      <c r="B692" s="254"/>
      <c r="C692" s="255"/>
      <c r="D692" s="244" t="s">
        <v>189</v>
      </c>
      <c r="E692" s="256" t="s">
        <v>1</v>
      </c>
      <c r="F692" s="257" t="s">
        <v>1073</v>
      </c>
      <c r="G692" s="255"/>
      <c r="H692" s="256" t="s">
        <v>1</v>
      </c>
      <c r="I692" s="258"/>
      <c r="J692" s="255"/>
      <c r="K692" s="255"/>
      <c r="L692" s="259"/>
      <c r="M692" s="260"/>
      <c r="N692" s="261"/>
      <c r="O692" s="261"/>
      <c r="P692" s="261"/>
      <c r="Q692" s="261"/>
      <c r="R692" s="261"/>
      <c r="S692" s="261"/>
      <c r="T692" s="26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3" t="s">
        <v>189</v>
      </c>
      <c r="AU692" s="263" t="s">
        <v>86</v>
      </c>
      <c r="AV692" s="14" t="s">
        <v>84</v>
      </c>
      <c r="AW692" s="14" t="s">
        <v>33</v>
      </c>
      <c r="AX692" s="14" t="s">
        <v>78</v>
      </c>
      <c r="AY692" s="263" t="s">
        <v>181</v>
      </c>
    </row>
    <row r="693" s="13" customFormat="1">
      <c r="A693" s="13"/>
      <c r="B693" s="242"/>
      <c r="C693" s="243"/>
      <c r="D693" s="244" t="s">
        <v>189</v>
      </c>
      <c r="E693" s="245" t="s">
        <v>1</v>
      </c>
      <c r="F693" s="246" t="s">
        <v>2296</v>
      </c>
      <c r="G693" s="243"/>
      <c r="H693" s="247">
        <v>111.83</v>
      </c>
      <c r="I693" s="248"/>
      <c r="J693" s="243"/>
      <c r="K693" s="243"/>
      <c r="L693" s="249"/>
      <c r="M693" s="250"/>
      <c r="N693" s="251"/>
      <c r="O693" s="251"/>
      <c r="P693" s="251"/>
      <c r="Q693" s="251"/>
      <c r="R693" s="251"/>
      <c r="S693" s="251"/>
      <c r="T693" s="25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3" t="s">
        <v>189</v>
      </c>
      <c r="AU693" s="253" t="s">
        <v>86</v>
      </c>
      <c r="AV693" s="13" t="s">
        <v>86</v>
      </c>
      <c r="AW693" s="13" t="s">
        <v>33</v>
      </c>
      <c r="AX693" s="13" t="s">
        <v>84</v>
      </c>
      <c r="AY693" s="253" t="s">
        <v>181</v>
      </c>
    </row>
    <row r="694" s="2" customFormat="1" ht="16.5" customHeight="1">
      <c r="A694" s="39"/>
      <c r="B694" s="40"/>
      <c r="C694" s="275" t="s">
        <v>875</v>
      </c>
      <c r="D694" s="275" t="s">
        <v>363</v>
      </c>
      <c r="E694" s="276" t="s">
        <v>858</v>
      </c>
      <c r="F694" s="277" t="s">
        <v>859</v>
      </c>
      <c r="G694" s="278" t="s">
        <v>186</v>
      </c>
      <c r="H694" s="279">
        <v>129.16399999999999</v>
      </c>
      <c r="I694" s="280"/>
      <c r="J694" s="281">
        <f>ROUND(I694*H694,2)</f>
        <v>0</v>
      </c>
      <c r="K694" s="282"/>
      <c r="L694" s="283"/>
      <c r="M694" s="284" t="s">
        <v>1</v>
      </c>
      <c r="N694" s="285" t="s">
        <v>43</v>
      </c>
      <c r="O694" s="92"/>
      <c r="P694" s="238">
        <f>O694*H694</f>
        <v>0</v>
      </c>
      <c r="Q694" s="238">
        <v>0.00066</v>
      </c>
      <c r="R694" s="238">
        <f>Q694*H694</f>
        <v>0.085248239999999989</v>
      </c>
      <c r="S694" s="238">
        <v>0</v>
      </c>
      <c r="T694" s="23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0" t="s">
        <v>369</v>
      </c>
      <c r="AT694" s="240" t="s">
        <v>363</v>
      </c>
      <c r="AU694" s="240" t="s">
        <v>86</v>
      </c>
      <c r="AY694" s="18" t="s">
        <v>181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8" t="s">
        <v>84</v>
      </c>
      <c r="BK694" s="241">
        <f>ROUND(I694*H694,2)</f>
        <v>0</v>
      </c>
      <c r="BL694" s="18" t="s">
        <v>278</v>
      </c>
      <c r="BM694" s="240" t="s">
        <v>2829</v>
      </c>
    </row>
    <row r="695" s="14" customFormat="1">
      <c r="A695" s="14"/>
      <c r="B695" s="254"/>
      <c r="C695" s="255"/>
      <c r="D695" s="244" t="s">
        <v>189</v>
      </c>
      <c r="E695" s="256" t="s">
        <v>1</v>
      </c>
      <c r="F695" s="257" t="s">
        <v>1073</v>
      </c>
      <c r="G695" s="255"/>
      <c r="H695" s="256" t="s">
        <v>1</v>
      </c>
      <c r="I695" s="258"/>
      <c r="J695" s="255"/>
      <c r="K695" s="255"/>
      <c r="L695" s="259"/>
      <c r="M695" s="260"/>
      <c r="N695" s="261"/>
      <c r="O695" s="261"/>
      <c r="P695" s="261"/>
      <c r="Q695" s="261"/>
      <c r="R695" s="261"/>
      <c r="S695" s="261"/>
      <c r="T695" s="26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3" t="s">
        <v>189</v>
      </c>
      <c r="AU695" s="263" t="s">
        <v>86</v>
      </c>
      <c r="AV695" s="14" t="s">
        <v>84</v>
      </c>
      <c r="AW695" s="14" t="s">
        <v>33</v>
      </c>
      <c r="AX695" s="14" t="s">
        <v>78</v>
      </c>
      <c r="AY695" s="263" t="s">
        <v>181</v>
      </c>
    </row>
    <row r="696" s="13" customFormat="1">
      <c r="A696" s="13"/>
      <c r="B696" s="242"/>
      <c r="C696" s="243"/>
      <c r="D696" s="244" t="s">
        <v>189</v>
      </c>
      <c r="E696" s="245" t="s">
        <v>1</v>
      </c>
      <c r="F696" s="246" t="s">
        <v>2326</v>
      </c>
      <c r="G696" s="243"/>
      <c r="H696" s="247">
        <v>129.16399999999999</v>
      </c>
      <c r="I696" s="248"/>
      <c r="J696" s="243"/>
      <c r="K696" s="243"/>
      <c r="L696" s="249"/>
      <c r="M696" s="250"/>
      <c r="N696" s="251"/>
      <c r="O696" s="251"/>
      <c r="P696" s="251"/>
      <c r="Q696" s="251"/>
      <c r="R696" s="251"/>
      <c r="S696" s="251"/>
      <c r="T696" s="25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3" t="s">
        <v>189</v>
      </c>
      <c r="AU696" s="253" t="s">
        <v>86</v>
      </c>
      <c r="AV696" s="13" t="s">
        <v>86</v>
      </c>
      <c r="AW696" s="13" t="s">
        <v>33</v>
      </c>
      <c r="AX696" s="13" t="s">
        <v>84</v>
      </c>
      <c r="AY696" s="253" t="s">
        <v>181</v>
      </c>
    </row>
    <row r="697" s="2" customFormat="1" ht="16.5" customHeight="1">
      <c r="A697" s="39"/>
      <c r="B697" s="40"/>
      <c r="C697" s="228" t="s">
        <v>881</v>
      </c>
      <c r="D697" s="228" t="s">
        <v>183</v>
      </c>
      <c r="E697" s="229" t="s">
        <v>796</v>
      </c>
      <c r="F697" s="230" t="s">
        <v>797</v>
      </c>
      <c r="G697" s="231" t="s">
        <v>186</v>
      </c>
      <c r="H697" s="232">
        <v>111.83</v>
      </c>
      <c r="I697" s="233"/>
      <c r="J697" s="234">
        <f>ROUND(I697*H697,2)</f>
        <v>0</v>
      </c>
      <c r="K697" s="235"/>
      <c r="L697" s="45"/>
      <c r="M697" s="236" t="s">
        <v>1</v>
      </c>
      <c r="N697" s="237" t="s">
        <v>43</v>
      </c>
      <c r="O697" s="92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0" t="s">
        <v>278</v>
      </c>
      <c r="AT697" s="240" t="s">
        <v>183</v>
      </c>
      <c r="AU697" s="240" t="s">
        <v>86</v>
      </c>
      <c r="AY697" s="18" t="s">
        <v>181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84</v>
      </c>
      <c r="BK697" s="241">
        <f>ROUND(I697*H697,2)</f>
        <v>0</v>
      </c>
      <c r="BL697" s="18" t="s">
        <v>278</v>
      </c>
      <c r="BM697" s="240" t="s">
        <v>2830</v>
      </c>
    </row>
    <row r="698" s="14" customFormat="1">
      <c r="A698" s="14"/>
      <c r="B698" s="254"/>
      <c r="C698" s="255"/>
      <c r="D698" s="244" t="s">
        <v>189</v>
      </c>
      <c r="E698" s="256" t="s">
        <v>1</v>
      </c>
      <c r="F698" s="257" t="s">
        <v>1073</v>
      </c>
      <c r="G698" s="255"/>
      <c r="H698" s="256" t="s">
        <v>1</v>
      </c>
      <c r="I698" s="258"/>
      <c r="J698" s="255"/>
      <c r="K698" s="255"/>
      <c r="L698" s="259"/>
      <c r="M698" s="260"/>
      <c r="N698" s="261"/>
      <c r="O698" s="261"/>
      <c r="P698" s="261"/>
      <c r="Q698" s="261"/>
      <c r="R698" s="261"/>
      <c r="S698" s="261"/>
      <c r="T698" s="26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3" t="s">
        <v>189</v>
      </c>
      <c r="AU698" s="263" t="s">
        <v>86</v>
      </c>
      <c r="AV698" s="14" t="s">
        <v>84</v>
      </c>
      <c r="AW698" s="14" t="s">
        <v>33</v>
      </c>
      <c r="AX698" s="14" t="s">
        <v>78</v>
      </c>
      <c r="AY698" s="263" t="s">
        <v>181</v>
      </c>
    </row>
    <row r="699" s="13" customFormat="1">
      <c r="A699" s="13"/>
      <c r="B699" s="242"/>
      <c r="C699" s="243"/>
      <c r="D699" s="244" t="s">
        <v>189</v>
      </c>
      <c r="E699" s="245" t="s">
        <v>1</v>
      </c>
      <c r="F699" s="246" t="s">
        <v>2296</v>
      </c>
      <c r="G699" s="243"/>
      <c r="H699" s="247">
        <v>111.83</v>
      </c>
      <c r="I699" s="248"/>
      <c r="J699" s="243"/>
      <c r="K699" s="243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189</v>
      </c>
      <c r="AU699" s="253" t="s">
        <v>86</v>
      </c>
      <c r="AV699" s="13" t="s">
        <v>86</v>
      </c>
      <c r="AW699" s="13" t="s">
        <v>33</v>
      </c>
      <c r="AX699" s="13" t="s">
        <v>84</v>
      </c>
      <c r="AY699" s="253" t="s">
        <v>181</v>
      </c>
    </row>
    <row r="700" s="2" customFormat="1" ht="24.15" customHeight="1">
      <c r="A700" s="39"/>
      <c r="B700" s="40"/>
      <c r="C700" s="275" t="s">
        <v>889</v>
      </c>
      <c r="D700" s="275" t="s">
        <v>363</v>
      </c>
      <c r="E700" s="276" t="s">
        <v>800</v>
      </c>
      <c r="F700" s="277" t="s">
        <v>801</v>
      </c>
      <c r="G700" s="278" t="s">
        <v>186</v>
      </c>
      <c r="H700" s="279">
        <v>123.292</v>
      </c>
      <c r="I700" s="280"/>
      <c r="J700" s="281">
        <f>ROUND(I700*H700,2)</f>
        <v>0</v>
      </c>
      <c r="K700" s="282"/>
      <c r="L700" s="283"/>
      <c r="M700" s="284" t="s">
        <v>1</v>
      </c>
      <c r="N700" s="285" t="s">
        <v>43</v>
      </c>
      <c r="O700" s="92"/>
      <c r="P700" s="238">
        <f>O700*H700</f>
        <v>0</v>
      </c>
      <c r="Q700" s="238">
        <v>0.00080000000000000004</v>
      </c>
      <c r="R700" s="238">
        <f>Q700*H700</f>
        <v>0.098633600000000002</v>
      </c>
      <c r="S700" s="238">
        <v>0</v>
      </c>
      <c r="T700" s="23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0" t="s">
        <v>369</v>
      </c>
      <c r="AT700" s="240" t="s">
        <v>363</v>
      </c>
      <c r="AU700" s="240" t="s">
        <v>86</v>
      </c>
      <c r="AY700" s="18" t="s">
        <v>181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84</v>
      </c>
      <c r="BK700" s="241">
        <f>ROUND(I700*H700,2)</f>
        <v>0</v>
      </c>
      <c r="BL700" s="18" t="s">
        <v>278</v>
      </c>
      <c r="BM700" s="240" t="s">
        <v>2831</v>
      </c>
    </row>
    <row r="701" s="14" customFormat="1">
      <c r="A701" s="14"/>
      <c r="B701" s="254"/>
      <c r="C701" s="255"/>
      <c r="D701" s="244" t="s">
        <v>189</v>
      </c>
      <c r="E701" s="256" t="s">
        <v>1</v>
      </c>
      <c r="F701" s="257" t="s">
        <v>1073</v>
      </c>
      <c r="G701" s="255"/>
      <c r="H701" s="256" t="s">
        <v>1</v>
      </c>
      <c r="I701" s="258"/>
      <c r="J701" s="255"/>
      <c r="K701" s="255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189</v>
      </c>
      <c r="AU701" s="263" t="s">
        <v>86</v>
      </c>
      <c r="AV701" s="14" t="s">
        <v>84</v>
      </c>
      <c r="AW701" s="14" t="s">
        <v>33</v>
      </c>
      <c r="AX701" s="14" t="s">
        <v>78</v>
      </c>
      <c r="AY701" s="263" t="s">
        <v>181</v>
      </c>
    </row>
    <row r="702" s="13" customFormat="1">
      <c r="A702" s="13"/>
      <c r="B702" s="242"/>
      <c r="C702" s="243"/>
      <c r="D702" s="244" t="s">
        <v>189</v>
      </c>
      <c r="E702" s="245" t="s">
        <v>1</v>
      </c>
      <c r="F702" s="246" t="s">
        <v>2302</v>
      </c>
      <c r="G702" s="243"/>
      <c r="H702" s="247">
        <v>123.292</v>
      </c>
      <c r="I702" s="248"/>
      <c r="J702" s="243"/>
      <c r="K702" s="243"/>
      <c r="L702" s="249"/>
      <c r="M702" s="250"/>
      <c r="N702" s="251"/>
      <c r="O702" s="251"/>
      <c r="P702" s="251"/>
      <c r="Q702" s="251"/>
      <c r="R702" s="251"/>
      <c r="S702" s="251"/>
      <c r="T702" s="25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3" t="s">
        <v>189</v>
      </c>
      <c r="AU702" s="253" t="s">
        <v>86</v>
      </c>
      <c r="AV702" s="13" t="s">
        <v>86</v>
      </c>
      <c r="AW702" s="13" t="s">
        <v>33</v>
      </c>
      <c r="AX702" s="13" t="s">
        <v>84</v>
      </c>
      <c r="AY702" s="253" t="s">
        <v>181</v>
      </c>
    </row>
    <row r="703" s="2" customFormat="1" ht="16.5" customHeight="1">
      <c r="A703" s="39"/>
      <c r="B703" s="40"/>
      <c r="C703" s="228" t="s">
        <v>894</v>
      </c>
      <c r="D703" s="228" t="s">
        <v>183</v>
      </c>
      <c r="E703" s="229" t="s">
        <v>805</v>
      </c>
      <c r="F703" s="230" t="s">
        <v>806</v>
      </c>
      <c r="G703" s="231" t="s">
        <v>186</v>
      </c>
      <c r="H703" s="232">
        <v>111.83</v>
      </c>
      <c r="I703" s="233"/>
      <c r="J703" s="234">
        <f>ROUND(I703*H703,2)</f>
        <v>0</v>
      </c>
      <c r="K703" s="235"/>
      <c r="L703" s="45"/>
      <c r="M703" s="236" t="s">
        <v>1</v>
      </c>
      <c r="N703" s="237" t="s">
        <v>43</v>
      </c>
      <c r="O703" s="92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0" t="s">
        <v>278</v>
      </c>
      <c r="AT703" s="240" t="s">
        <v>183</v>
      </c>
      <c r="AU703" s="240" t="s">
        <v>86</v>
      </c>
      <c r="AY703" s="18" t="s">
        <v>181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84</v>
      </c>
      <c r="BK703" s="241">
        <f>ROUND(I703*H703,2)</f>
        <v>0</v>
      </c>
      <c r="BL703" s="18" t="s">
        <v>278</v>
      </c>
      <c r="BM703" s="240" t="s">
        <v>2832</v>
      </c>
    </row>
    <row r="704" s="14" customFormat="1">
      <c r="A704" s="14"/>
      <c r="B704" s="254"/>
      <c r="C704" s="255"/>
      <c r="D704" s="244" t="s">
        <v>189</v>
      </c>
      <c r="E704" s="256" t="s">
        <v>1</v>
      </c>
      <c r="F704" s="257" t="s">
        <v>1073</v>
      </c>
      <c r="G704" s="255"/>
      <c r="H704" s="256" t="s">
        <v>1</v>
      </c>
      <c r="I704" s="258"/>
      <c r="J704" s="255"/>
      <c r="K704" s="255"/>
      <c r="L704" s="259"/>
      <c r="M704" s="260"/>
      <c r="N704" s="261"/>
      <c r="O704" s="261"/>
      <c r="P704" s="261"/>
      <c r="Q704" s="261"/>
      <c r="R704" s="261"/>
      <c r="S704" s="261"/>
      <c r="T704" s="26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3" t="s">
        <v>189</v>
      </c>
      <c r="AU704" s="263" t="s">
        <v>86</v>
      </c>
      <c r="AV704" s="14" t="s">
        <v>84</v>
      </c>
      <c r="AW704" s="14" t="s">
        <v>33</v>
      </c>
      <c r="AX704" s="14" t="s">
        <v>78</v>
      </c>
      <c r="AY704" s="263" t="s">
        <v>181</v>
      </c>
    </row>
    <row r="705" s="13" customFormat="1">
      <c r="A705" s="13"/>
      <c r="B705" s="242"/>
      <c r="C705" s="243"/>
      <c r="D705" s="244" t="s">
        <v>189</v>
      </c>
      <c r="E705" s="245" t="s">
        <v>1</v>
      </c>
      <c r="F705" s="246" t="s">
        <v>2296</v>
      </c>
      <c r="G705" s="243"/>
      <c r="H705" s="247">
        <v>111.83</v>
      </c>
      <c r="I705" s="248"/>
      <c r="J705" s="243"/>
      <c r="K705" s="243"/>
      <c r="L705" s="249"/>
      <c r="M705" s="250"/>
      <c r="N705" s="251"/>
      <c r="O705" s="251"/>
      <c r="P705" s="251"/>
      <c r="Q705" s="251"/>
      <c r="R705" s="251"/>
      <c r="S705" s="251"/>
      <c r="T705" s="25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3" t="s">
        <v>189</v>
      </c>
      <c r="AU705" s="253" t="s">
        <v>86</v>
      </c>
      <c r="AV705" s="13" t="s">
        <v>86</v>
      </c>
      <c r="AW705" s="13" t="s">
        <v>33</v>
      </c>
      <c r="AX705" s="13" t="s">
        <v>84</v>
      </c>
      <c r="AY705" s="253" t="s">
        <v>181</v>
      </c>
    </row>
    <row r="706" s="2" customFormat="1" ht="16.5" customHeight="1">
      <c r="A706" s="39"/>
      <c r="B706" s="40"/>
      <c r="C706" s="275" t="s">
        <v>899</v>
      </c>
      <c r="D706" s="275" t="s">
        <v>363</v>
      </c>
      <c r="E706" s="276" t="s">
        <v>809</v>
      </c>
      <c r="F706" s="277" t="s">
        <v>810</v>
      </c>
      <c r="G706" s="278" t="s">
        <v>186</v>
      </c>
      <c r="H706" s="279">
        <v>123.01300000000001</v>
      </c>
      <c r="I706" s="280"/>
      <c r="J706" s="281">
        <f>ROUND(I706*H706,2)</f>
        <v>0</v>
      </c>
      <c r="K706" s="282"/>
      <c r="L706" s="283"/>
      <c r="M706" s="284" t="s">
        <v>1</v>
      </c>
      <c r="N706" s="285" t="s">
        <v>43</v>
      </c>
      <c r="O706" s="92"/>
      <c r="P706" s="238">
        <f>O706*H706</f>
        <v>0</v>
      </c>
      <c r="Q706" s="238">
        <v>0.00012999999999999999</v>
      </c>
      <c r="R706" s="238">
        <f>Q706*H706</f>
        <v>0.015991689999999999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369</v>
      </c>
      <c r="AT706" s="240" t="s">
        <v>363</v>
      </c>
      <c r="AU706" s="240" t="s">
        <v>86</v>
      </c>
      <c r="AY706" s="18" t="s">
        <v>181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84</v>
      </c>
      <c r="BK706" s="241">
        <f>ROUND(I706*H706,2)</f>
        <v>0</v>
      </c>
      <c r="BL706" s="18" t="s">
        <v>278</v>
      </c>
      <c r="BM706" s="240" t="s">
        <v>2833</v>
      </c>
    </row>
    <row r="707" s="14" customFormat="1">
      <c r="A707" s="14"/>
      <c r="B707" s="254"/>
      <c r="C707" s="255"/>
      <c r="D707" s="244" t="s">
        <v>189</v>
      </c>
      <c r="E707" s="256" t="s">
        <v>1</v>
      </c>
      <c r="F707" s="257" t="s">
        <v>1073</v>
      </c>
      <c r="G707" s="255"/>
      <c r="H707" s="256" t="s">
        <v>1</v>
      </c>
      <c r="I707" s="258"/>
      <c r="J707" s="255"/>
      <c r="K707" s="255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189</v>
      </c>
      <c r="AU707" s="263" t="s">
        <v>86</v>
      </c>
      <c r="AV707" s="14" t="s">
        <v>84</v>
      </c>
      <c r="AW707" s="14" t="s">
        <v>33</v>
      </c>
      <c r="AX707" s="14" t="s">
        <v>78</v>
      </c>
      <c r="AY707" s="263" t="s">
        <v>181</v>
      </c>
    </row>
    <row r="708" s="13" customFormat="1">
      <c r="A708" s="13"/>
      <c r="B708" s="242"/>
      <c r="C708" s="243"/>
      <c r="D708" s="244" t="s">
        <v>189</v>
      </c>
      <c r="E708" s="245" t="s">
        <v>1</v>
      </c>
      <c r="F708" s="246" t="s">
        <v>2305</v>
      </c>
      <c r="G708" s="243"/>
      <c r="H708" s="247">
        <v>123.01300000000001</v>
      </c>
      <c r="I708" s="248"/>
      <c r="J708" s="243"/>
      <c r="K708" s="243"/>
      <c r="L708" s="249"/>
      <c r="M708" s="250"/>
      <c r="N708" s="251"/>
      <c r="O708" s="251"/>
      <c r="P708" s="251"/>
      <c r="Q708" s="251"/>
      <c r="R708" s="251"/>
      <c r="S708" s="251"/>
      <c r="T708" s="25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3" t="s">
        <v>189</v>
      </c>
      <c r="AU708" s="253" t="s">
        <v>86</v>
      </c>
      <c r="AV708" s="13" t="s">
        <v>86</v>
      </c>
      <c r="AW708" s="13" t="s">
        <v>33</v>
      </c>
      <c r="AX708" s="13" t="s">
        <v>84</v>
      </c>
      <c r="AY708" s="253" t="s">
        <v>181</v>
      </c>
    </row>
    <row r="709" s="2" customFormat="1" ht="21.75" customHeight="1">
      <c r="A709" s="39"/>
      <c r="B709" s="40"/>
      <c r="C709" s="228" t="s">
        <v>903</v>
      </c>
      <c r="D709" s="228" t="s">
        <v>183</v>
      </c>
      <c r="E709" s="229" t="s">
        <v>814</v>
      </c>
      <c r="F709" s="230" t="s">
        <v>815</v>
      </c>
      <c r="G709" s="231" t="s">
        <v>186</v>
      </c>
      <c r="H709" s="232">
        <v>111.83</v>
      </c>
      <c r="I709" s="233"/>
      <c r="J709" s="234">
        <f>ROUND(I709*H709,2)</f>
        <v>0</v>
      </c>
      <c r="K709" s="235"/>
      <c r="L709" s="45"/>
      <c r="M709" s="236" t="s">
        <v>1</v>
      </c>
      <c r="N709" s="237" t="s">
        <v>43</v>
      </c>
      <c r="O709" s="92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278</v>
      </c>
      <c r="AT709" s="240" t="s">
        <v>183</v>
      </c>
      <c r="AU709" s="240" t="s">
        <v>86</v>
      </c>
      <c r="AY709" s="18" t="s">
        <v>181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84</v>
      </c>
      <c r="BK709" s="241">
        <f>ROUND(I709*H709,2)</f>
        <v>0</v>
      </c>
      <c r="BL709" s="18" t="s">
        <v>278</v>
      </c>
      <c r="BM709" s="240" t="s">
        <v>2834</v>
      </c>
    </row>
    <row r="710" s="14" customFormat="1">
      <c r="A710" s="14"/>
      <c r="B710" s="254"/>
      <c r="C710" s="255"/>
      <c r="D710" s="244" t="s">
        <v>189</v>
      </c>
      <c r="E710" s="256" t="s">
        <v>1</v>
      </c>
      <c r="F710" s="257" t="s">
        <v>1073</v>
      </c>
      <c r="G710" s="255"/>
      <c r="H710" s="256" t="s">
        <v>1</v>
      </c>
      <c r="I710" s="258"/>
      <c r="J710" s="255"/>
      <c r="K710" s="255"/>
      <c r="L710" s="259"/>
      <c r="M710" s="260"/>
      <c r="N710" s="261"/>
      <c r="O710" s="261"/>
      <c r="P710" s="261"/>
      <c r="Q710" s="261"/>
      <c r="R710" s="261"/>
      <c r="S710" s="261"/>
      <c r="T710" s="26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3" t="s">
        <v>189</v>
      </c>
      <c r="AU710" s="263" t="s">
        <v>86</v>
      </c>
      <c r="AV710" s="14" t="s">
        <v>84</v>
      </c>
      <c r="AW710" s="14" t="s">
        <v>33</v>
      </c>
      <c r="AX710" s="14" t="s">
        <v>78</v>
      </c>
      <c r="AY710" s="263" t="s">
        <v>181</v>
      </c>
    </row>
    <row r="711" s="13" customFormat="1">
      <c r="A711" s="13"/>
      <c r="B711" s="242"/>
      <c r="C711" s="243"/>
      <c r="D711" s="244" t="s">
        <v>189</v>
      </c>
      <c r="E711" s="245" t="s">
        <v>1</v>
      </c>
      <c r="F711" s="246" t="s">
        <v>2296</v>
      </c>
      <c r="G711" s="243"/>
      <c r="H711" s="247">
        <v>111.83</v>
      </c>
      <c r="I711" s="248"/>
      <c r="J711" s="243"/>
      <c r="K711" s="243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189</v>
      </c>
      <c r="AU711" s="253" t="s">
        <v>86</v>
      </c>
      <c r="AV711" s="13" t="s">
        <v>86</v>
      </c>
      <c r="AW711" s="13" t="s">
        <v>33</v>
      </c>
      <c r="AX711" s="13" t="s">
        <v>84</v>
      </c>
      <c r="AY711" s="253" t="s">
        <v>181</v>
      </c>
    </row>
    <row r="712" s="2" customFormat="1" ht="16.5" customHeight="1">
      <c r="A712" s="39"/>
      <c r="B712" s="40"/>
      <c r="C712" s="275" t="s">
        <v>907</v>
      </c>
      <c r="D712" s="275" t="s">
        <v>363</v>
      </c>
      <c r="E712" s="276" t="s">
        <v>818</v>
      </c>
      <c r="F712" s="277" t="s">
        <v>819</v>
      </c>
      <c r="G712" s="278" t="s">
        <v>193</v>
      </c>
      <c r="H712" s="279">
        <v>8.2189999999999994</v>
      </c>
      <c r="I712" s="280"/>
      <c r="J712" s="281">
        <f>ROUND(I712*H712,2)</f>
        <v>0</v>
      </c>
      <c r="K712" s="282"/>
      <c r="L712" s="283"/>
      <c r="M712" s="284" t="s">
        <v>1</v>
      </c>
      <c r="N712" s="285" t="s">
        <v>43</v>
      </c>
      <c r="O712" s="92"/>
      <c r="P712" s="238">
        <f>O712*H712</f>
        <v>0</v>
      </c>
      <c r="Q712" s="238">
        <v>0.5</v>
      </c>
      <c r="R712" s="238">
        <f>Q712*H712</f>
        <v>4.1094999999999997</v>
      </c>
      <c r="S712" s="238">
        <v>0</v>
      </c>
      <c r="T712" s="239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0" t="s">
        <v>369</v>
      </c>
      <c r="AT712" s="240" t="s">
        <v>363</v>
      </c>
      <c r="AU712" s="240" t="s">
        <v>86</v>
      </c>
      <c r="AY712" s="18" t="s">
        <v>181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84</v>
      </c>
      <c r="BK712" s="241">
        <f>ROUND(I712*H712,2)</f>
        <v>0</v>
      </c>
      <c r="BL712" s="18" t="s">
        <v>278</v>
      </c>
      <c r="BM712" s="240" t="s">
        <v>2835</v>
      </c>
    </row>
    <row r="713" s="14" customFormat="1">
      <c r="A713" s="14"/>
      <c r="B713" s="254"/>
      <c r="C713" s="255"/>
      <c r="D713" s="244" t="s">
        <v>189</v>
      </c>
      <c r="E713" s="256" t="s">
        <v>1</v>
      </c>
      <c r="F713" s="257" t="s">
        <v>1073</v>
      </c>
      <c r="G713" s="255"/>
      <c r="H713" s="256" t="s">
        <v>1</v>
      </c>
      <c r="I713" s="258"/>
      <c r="J713" s="255"/>
      <c r="K713" s="255"/>
      <c r="L713" s="259"/>
      <c r="M713" s="260"/>
      <c r="N713" s="261"/>
      <c r="O713" s="261"/>
      <c r="P713" s="261"/>
      <c r="Q713" s="261"/>
      <c r="R713" s="261"/>
      <c r="S713" s="261"/>
      <c r="T713" s="26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3" t="s">
        <v>189</v>
      </c>
      <c r="AU713" s="263" t="s">
        <v>86</v>
      </c>
      <c r="AV713" s="14" t="s">
        <v>84</v>
      </c>
      <c r="AW713" s="14" t="s">
        <v>33</v>
      </c>
      <c r="AX713" s="14" t="s">
        <v>78</v>
      </c>
      <c r="AY713" s="263" t="s">
        <v>181</v>
      </c>
    </row>
    <row r="714" s="13" customFormat="1">
      <c r="A714" s="13"/>
      <c r="B714" s="242"/>
      <c r="C714" s="243"/>
      <c r="D714" s="244" t="s">
        <v>189</v>
      </c>
      <c r="E714" s="245" t="s">
        <v>1</v>
      </c>
      <c r="F714" s="246" t="s">
        <v>2307</v>
      </c>
      <c r="G714" s="243"/>
      <c r="H714" s="247">
        <v>8.2189999999999994</v>
      </c>
      <c r="I714" s="248"/>
      <c r="J714" s="243"/>
      <c r="K714" s="243"/>
      <c r="L714" s="249"/>
      <c r="M714" s="250"/>
      <c r="N714" s="251"/>
      <c r="O714" s="251"/>
      <c r="P714" s="251"/>
      <c r="Q714" s="251"/>
      <c r="R714" s="251"/>
      <c r="S714" s="251"/>
      <c r="T714" s="25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3" t="s">
        <v>189</v>
      </c>
      <c r="AU714" s="253" t="s">
        <v>86</v>
      </c>
      <c r="AV714" s="13" t="s">
        <v>86</v>
      </c>
      <c r="AW714" s="13" t="s">
        <v>33</v>
      </c>
      <c r="AX714" s="13" t="s">
        <v>84</v>
      </c>
      <c r="AY714" s="253" t="s">
        <v>181</v>
      </c>
    </row>
    <row r="715" s="2" customFormat="1" ht="16.5" customHeight="1">
      <c r="A715" s="39"/>
      <c r="B715" s="40"/>
      <c r="C715" s="228" t="s">
        <v>911</v>
      </c>
      <c r="D715" s="228" t="s">
        <v>183</v>
      </c>
      <c r="E715" s="229" t="s">
        <v>823</v>
      </c>
      <c r="F715" s="230" t="s">
        <v>824</v>
      </c>
      <c r="G715" s="231" t="s">
        <v>186</v>
      </c>
      <c r="H715" s="232">
        <v>111.83</v>
      </c>
      <c r="I715" s="233"/>
      <c r="J715" s="234">
        <f>ROUND(I715*H715,2)</f>
        <v>0</v>
      </c>
      <c r="K715" s="235"/>
      <c r="L715" s="45"/>
      <c r="M715" s="236" t="s">
        <v>1</v>
      </c>
      <c r="N715" s="237" t="s">
        <v>43</v>
      </c>
      <c r="O715" s="92"/>
      <c r="P715" s="238">
        <f>O715*H715</f>
        <v>0</v>
      </c>
      <c r="Q715" s="238">
        <v>0</v>
      </c>
      <c r="R715" s="238">
        <f>Q715*H715</f>
        <v>0</v>
      </c>
      <c r="S715" s="238">
        <v>0</v>
      </c>
      <c r="T715" s="239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0" t="s">
        <v>278</v>
      </c>
      <c r="AT715" s="240" t="s">
        <v>183</v>
      </c>
      <c r="AU715" s="240" t="s">
        <v>86</v>
      </c>
      <c r="AY715" s="18" t="s">
        <v>181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84</v>
      </c>
      <c r="BK715" s="241">
        <f>ROUND(I715*H715,2)</f>
        <v>0</v>
      </c>
      <c r="BL715" s="18" t="s">
        <v>278</v>
      </c>
      <c r="BM715" s="240" t="s">
        <v>2836</v>
      </c>
    </row>
    <row r="716" s="14" customFormat="1">
      <c r="A716" s="14"/>
      <c r="B716" s="254"/>
      <c r="C716" s="255"/>
      <c r="D716" s="244" t="s">
        <v>189</v>
      </c>
      <c r="E716" s="256" t="s">
        <v>1</v>
      </c>
      <c r="F716" s="257" t="s">
        <v>1073</v>
      </c>
      <c r="G716" s="255"/>
      <c r="H716" s="256" t="s">
        <v>1</v>
      </c>
      <c r="I716" s="258"/>
      <c r="J716" s="255"/>
      <c r="K716" s="255"/>
      <c r="L716" s="259"/>
      <c r="M716" s="260"/>
      <c r="N716" s="261"/>
      <c r="O716" s="261"/>
      <c r="P716" s="261"/>
      <c r="Q716" s="261"/>
      <c r="R716" s="261"/>
      <c r="S716" s="261"/>
      <c r="T716" s="26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3" t="s">
        <v>189</v>
      </c>
      <c r="AU716" s="263" t="s">
        <v>86</v>
      </c>
      <c r="AV716" s="14" t="s">
        <v>84</v>
      </c>
      <c r="AW716" s="14" t="s">
        <v>33</v>
      </c>
      <c r="AX716" s="14" t="s">
        <v>78</v>
      </c>
      <c r="AY716" s="263" t="s">
        <v>181</v>
      </c>
    </row>
    <row r="717" s="13" customFormat="1">
      <c r="A717" s="13"/>
      <c r="B717" s="242"/>
      <c r="C717" s="243"/>
      <c r="D717" s="244" t="s">
        <v>189</v>
      </c>
      <c r="E717" s="245" t="s">
        <v>1</v>
      </c>
      <c r="F717" s="246" t="s">
        <v>2296</v>
      </c>
      <c r="G717" s="243"/>
      <c r="H717" s="247">
        <v>111.83</v>
      </c>
      <c r="I717" s="248"/>
      <c r="J717" s="243"/>
      <c r="K717" s="243"/>
      <c r="L717" s="249"/>
      <c r="M717" s="250"/>
      <c r="N717" s="251"/>
      <c r="O717" s="251"/>
      <c r="P717" s="251"/>
      <c r="Q717" s="251"/>
      <c r="R717" s="251"/>
      <c r="S717" s="251"/>
      <c r="T717" s="25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3" t="s">
        <v>189</v>
      </c>
      <c r="AU717" s="253" t="s">
        <v>86</v>
      </c>
      <c r="AV717" s="13" t="s">
        <v>86</v>
      </c>
      <c r="AW717" s="13" t="s">
        <v>33</v>
      </c>
      <c r="AX717" s="13" t="s">
        <v>84</v>
      </c>
      <c r="AY717" s="253" t="s">
        <v>181</v>
      </c>
    </row>
    <row r="718" s="2" customFormat="1" ht="24.15" customHeight="1">
      <c r="A718" s="39"/>
      <c r="B718" s="40"/>
      <c r="C718" s="275" t="s">
        <v>925</v>
      </c>
      <c r="D718" s="275" t="s">
        <v>363</v>
      </c>
      <c r="E718" s="276" t="s">
        <v>2309</v>
      </c>
      <c r="F718" s="277" t="s">
        <v>2310</v>
      </c>
      <c r="G718" s="278" t="s">
        <v>186</v>
      </c>
      <c r="H718" s="279">
        <v>117.42100000000001</v>
      </c>
      <c r="I718" s="280"/>
      <c r="J718" s="281">
        <f>ROUND(I718*H718,2)</f>
        <v>0</v>
      </c>
      <c r="K718" s="282"/>
      <c r="L718" s="283"/>
      <c r="M718" s="284" t="s">
        <v>1</v>
      </c>
      <c r="N718" s="285" t="s">
        <v>43</v>
      </c>
      <c r="O718" s="92"/>
      <c r="P718" s="238">
        <f>O718*H718</f>
        <v>0</v>
      </c>
      <c r="Q718" s="238">
        <v>0.01</v>
      </c>
      <c r="R718" s="238">
        <f>Q718*H718</f>
        <v>1.1742100000000002</v>
      </c>
      <c r="S718" s="238">
        <v>0</v>
      </c>
      <c r="T718" s="23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369</v>
      </c>
      <c r="AT718" s="240" t="s">
        <v>363</v>
      </c>
      <c r="AU718" s="240" t="s">
        <v>86</v>
      </c>
      <c r="AY718" s="18" t="s">
        <v>181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84</v>
      </c>
      <c r="BK718" s="241">
        <f>ROUND(I718*H718,2)</f>
        <v>0</v>
      </c>
      <c r="BL718" s="18" t="s">
        <v>278</v>
      </c>
      <c r="BM718" s="240" t="s">
        <v>2837</v>
      </c>
    </row>
    <row r="719" s="14" customFormat="1">
      <c r="A719" s="14"/>
      <c r="B719" s="254"/>
      <c r="C719" s="255"/>
      <c r="D719" s="244" t="s">
        <v>189</v>
      </c>
      <c r="E719" s="256" t="s">
        <v>1</v>
      </c>
      <c r="F719" s="257" t="s">
        <v>1073</v>
      </c>
      <c r="G719" s="255"/>
      <c r="H719" s="256" t="s">
        <v>1</v>
      </c>
      <c r="I719" s="258"/>
      <c r="J719" s="255"/>
      <c r="K719" s="255"/>
      <c r="L719" s="259"/>
      <c r="M719" s="260"/>
      <c r="N719" s="261"/>
      <c r="O719" s="261"/>
      <c r="P719" s="261"/>
      <c r="Q719" s="261"/>
      <c r="R719" s="261"/>
      <c r="S719" s="261"/>
      <c r="T719" s="26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3" t="s">
        <v>189</v>
      </c>
      <c r="AU719" s="263" t="s">
        <v>86</v>
      </c>
      <c r="AV719" s="14" t="s">
        <v>84</v>
      </c>
      <c r="AW719" s="14" t="s">
        <v>33</v>
      </c>
      <c r="AX719" s="14" t="s">
        <v>78</v>
      </c>
      <c r="AY719" s="263" t="s">
        <v>181</v>
      </c>
    </row>
    <row r="720" s="13" customFormat="1">
      <c r="A720" s="13"/>
      <c r="B720" s="242"/>
      <c r="C720" s="243"/>
      <c r="D720" s="244" t="s">
        <v>189</v>
      </c>
      <c r="E720" s="245" t="s">
        <v>1</v>
      </c>
      <c r="F720" s="246" t="s">
        <v>2312</v>
      </c>
      <c r="G720" s="243"/>
      <c r="H720" s="247">
        <v>117.42100000000001</v>
      </c>
      <c r="I720" s="248"/>
      <c r="J720" s="243"/>
      <c r="K720" s="243"/>
      <c r="L720" s="249"/>
      <c r="M720" s="250"/>
      <c r="N720" s="251"/>
      <c r="O720" s="251"/>
      <c r="P720" s="251"/>
      <c r="Q720" s="251"/>
      <c r="R720" s="251"/>
      <c r="S720" s="251"/>
      <c r="T720" s="25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3" t="s">
        <v>189</v>
      </c>
      <c r="AU720" s="253" t="s">
        <v>86</v>
      </c>
      <c r="AV720" s="13" t="s">
        <v>86</v>
      </c>
      <c r="AW720" s="13" t="s">
        <v>33</v>
      </c>
      <c r="AX720" s="13" t="s">
        <v>84</v>
      </c>
      <c r="AY720" s="253" t="s">
        <v>181</v>
      </c>
    </row>
    <row r="721" s="2" customFormat="1" ht="16.5" customHeight="1">
      <c r="A721" s="39"/>
      <c r="B721" s="40"/>
      <c r="C721" s="228" t="s">
        <v>929</v>
      </c>
      <c r="D721" s="228" t="s">
        <v>183</v>
      </c>
      <c r="E721" s="229" t="s">
        <v>832</v>
      </c>
      <c r="F721" s="230" t="s">
        <v>833</v>
      </c>
      <c r="G721" s="231" t="s">
        <v>186</v>
      </c>
      <c r="H721" s="232">
        <v>111.83</v>
      </c>
      <c r="I721" s="233"/>
      <c r="J721" s="234">
        <f>ROUND(I721*H721,2)</f>
        <v>0</v>
      </c>
      <c r="K721" s="235"/>
      <c r="L721" s="45"/>
      <c r="M721" s="236" t="s">
        <v>1</v>
      </c>
      <c r="N721" s="237" t="s">
        <v>43</v>
      </c>
      <c r="O721" s="92"/>
      <c r="P721" s="238">
        <f>O721*H721</f>
        <v>0</v>
      </c>
      <c r="Q721" s="238">
        <v>0</v>
      </c>
      <c r="R721" s="238">
        <f>Q721*H721</f>
        <v>0</v>
      </c>
      <c r="S721" s="238">
        <v>0</v>
      </c>
      <c r="T721" s="239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0" t="s">
        <v>278</v>
      </c>
      <c r="AT721" s="240" t="s">
        <v>183</v>
      </c>
      <c r="AU721" s="240" t="s">
        <v>86</v>
      </c>
      <c r="AY721" s="18" t="s">
        <v>181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84</v>
      </c>
      <c r="BK721" s="241">
        <f>ROUND(I721*H721,2)</f>
        <v>0</v>
      </c>
      <c r="BL721" s="18" t="s">
        <v>278</v>
      </c>
      <c r="BM721" s="240" t="s">
        <v>2838</v>
      </c>
    </row>
    <row r="722" s="14" customFormat="1">
      <c r="A722" s="14"/>
      <c r="B722" s="254"/>
      <c r="C722" s="255"/>
      <c r="D722" s="244" t="s">
        <v>189</v>
      </c>
      <c r="E722" s="256" t="s">
        <v>1</v>
      </c>
      <c r="F722" s="257" t="s">
        <v>1073</v>
      </c>
      <c r="G722" s="255"/>
      <c r="H722" s="256" t="s">
        <v>1</v>
      </c>
      <c r="I722" s="258"/>
      <c r="J722" s="255"/>
      <c r="K722" s="255"/>
      <c r="L722" s="259"/>
      <c r="M722" s="260"/>
      <c r="N722" s="261"/>
      <c r="O722" s="261"/>
      <c r="P722" s="261"/>
      <c r="Q722" s="261"/>
      <c r="R722" s="261"/>
      <c r="S722" s="261"/>
      <c r="T722" s="26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3" t="s">
        <v>189</v>
      </c>
      <c r="AU722" s="263" t="s">
        <v>86</v>
      </c>
      <c r="AV722" s="14" t="s">
        <v>84</v>
      </c>
      <c r="AW722" s="14" t="s">
        <v>33</v>
      </c>
      <c r="AX722" s="14" t="s">
        <v>78</v>
      </c>
      <c r="AY722" s="263" t="s">
        <v>181</v>
      </c>
    </row>
    <row r="723" s="13" customFormat="1">
      <c r="A723" s="13"/>
      <c r="B723" s="242"/>
      <c r="C723" s="243"/>
      <c r="D723" s="244" t="s">
        <v>189</v>
      </c>
      <c r="E723" s="245" t="s">
        <v>1</v>
      </c>
      <c r="F723" s="246" t="s">
        <v>2296</v>
      </c>
      <c r="G723" s="243"/>
      <c r="H723" s="247">
        <v>111.83</v>
      </c>
      <c r="I723" s="248"/>
      <c r="J723" s="243"/>
      <c r="K723" s="243"/>
      <c r="L723" s="249"/>
      <c r="M723" s="250"/>
      <c r="N723" s="251"/>
      <c r="O723" s="251"/>
      <c r="P723" s="251"/>
      <c r="Q723" s="251"/>
      <c r="R723" s="251"/>
      <c r="S723" s="251"/>
      <c r="T723" s="25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3" t="s">
        <v>189</v>
      </c>
      <c r="AU723" s="253" t="s">
        <v>86</v>
      </c>
      <c r="AV723" s="13" t="s">
        <v>86</v>
      </c>
      <c r="AW723" s="13" t="s">
        <v>33</v>
      </c>
      <c r="AX723" s="13" t="s">
        <v>84</v>
      </c>
      <c r="AY723" s="253" t="s">
        <v>181</v>
      </c>
    </row>
    <row r="724" s="2" customFormat="1" ht="21.75" customHeight="1">
      <c r="A724" s="39"/>
      <c r="B724" s="40"/>
      <c r="C724" s="275" t="s">
        <v>933</v>
      </c>
      <c r="D724" s="275" t="s">
        <v>363</v>
      </c>
      <c r="E724" s="276" t="s">
        <v>836</v>
      </c>
      <c r="F724" s="277" t="s">
        <v>837</v>
      </c>
      <c r="G724" s="278" t="s">
        <v>359</v>
      </c>
      <c r="H724" s="279">
        <v>2236.598</v>
      </c>
      <c r="I724" s="280"/>
      <c r="J724" s="281">
        <f>ROUND(I724*H724,2)</f>
        <v>0</v>
      </c>
      <c r="K724" s="282"/>
      <c r="L724" s="283"/>
      <c r="M724" s="284" t="s">
        <v>1</v>
      </c>
      <c r="N724" s="285" t="s">
        <v>43</v>
      </c>
      <c r="O724" s="92"/>
      <c r="P724" s="238">
        <f>O724*H724</f>
        <v>0</v>
      </c>
      <c r="Q724" s="238">
        <v>8.0000000000000007E-05</v>
      </c>
      <c r="R724" s="238">
        <f>Q724*H724</f>
        <v>0.17892784000000001</v>
      </c>
      <c r="S724" s="238">
        <v>0</v>
      </c>
      <c r="T724" s="23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0" t="s">
        <v>369</v>
      </c>
      <c r="AT724" s="240" t="s">
        <v>363</v>
      </c>
      <c r="AU724" s="240" t="s">
        <v>86</v>
      </c>
      <c r="AY724" s="18" t="s">
        <v>181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8" t="s">
        <v>84</v>
      </c>
      <c r="BK724" s="241">
        <f>ROUND(I724*H724,2)</f>
        <v>0</v>
      </c>
      <c r="BL724" s="18" t="s">
        <v>278</v>
      </c>
      <c r="BM724" s="240" t="s">
        <v>2839</v>
      </c>
    </row>
    <row r="725" s="14" customFormat="1">
      <c r="A725" s="14"/>
      <c r="B725" s="254"/>
      <c r="C725" s="255"/>
      <c r="D725" s="244" t="s">
        <v>189</v>
      </c>
      <c r="E725" s="256" t="s">
        <v>1</v>
      </c>
      <c r="F725" s="257" t="s">
        <v>1073</v>
      </c>
      <c r="G725" s="255"/>
      <c r="H725" s="256" t="s">
        <v>1</v>
      </c>
      <c r="I725" s="258"/>
      <c r="J725" s="255"/>
      <c r="K725" s="255"/>
      <c r="L725" s="259"/>
      <c r="M725" s="260"/>
      <c r="N725" s="261"/>
      <c r="O725" s="261"/>
      <c r="P725" s="261"/>
      <c r="Q725" s="261"/>
      <c r="R725" s="261"/>
      <c r="S725" s="261"/>
      <c r="T725" s="26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3" t="s">
        <v>189</v>
      </c>
      <c r="AU725" s="263" t="s">
        <v>86</v>
      </c>
      <c r="AV725" s="14" t="s">
        <v>84</v>
      </c>
      <c r="AW725" s="14" t="s">
        <v>33</v>
      </c>
      <c r="AX725" s="14" t="s">
        <v>78</v>
      </c>
      <c r="AY725" s="263" t="s">
        <v>181</v>
      </c>
    </row>
    <row r="726" s="13" customFormat="1">
      <c r="A726" s="13"/>
      <c r="B726" s="242"/>
      <c r="C726" s="243"/>
      <c r="D726" s="244" t="s">
        <v>189</v>
      </c>
      <c r="E726" s="245" t="s">
        <v>1</v>
      </c>
      <c r="F726" s="246" t="s">
        <v>2318</v>
      </c>
      <c r="G726" s="243"/>
      <c r="H726" s="247">
        <v>2236.598</v>
      </c>
      <c r="I726" s="248"/>
      <c r="J726" s="243"/>
      <c r="K726" s="243"/>
      <c r="L726" s="249"/>
      <c r="M726" s="250"/>
      <c r="N726" s="251"/>
      <c r="O726" s="251"/>
      <c r="P726" s="251"/>
      <c r="Q726" s="251"/>
      <c r="R726" s="251"/>
      <c r="S726" s="251"/>
      <c r="T726" s="25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3" t="s">
        <v>189</v>
      </c>
      <c r="AU726" s="253" t="s">
        <v>86</v>
      </c>
      <c r="AV726" s="13" t="s">
        <v>86</v>
      </c>
      <c r="AW726" s="13" t="s">
        <v>33</v>
      </c>
      <c r="AX726" s="13" t="s">
        <v>84</v>
      </c>
      <c r="AY726" s="253" t="s">
        <v>181</v>
      </c>
    </row>
    <row r="727" s="2" customFormat="1" ht="16.5" customHeight="1">
      <c r="A727" s="39"/>
      <c r="B727" s="40"/>
      <c r="C727" s="228" t="s">
        <v>940</v>
      </c>
      <c r="D727" s="228" t="s">
        <v>183</v>
      </c>
      <c r="E727" s="229" t="s">
        <v>845</v>
      </c>
      <c r="F727" s="230" t="s">
        <v>846</v>
      </c>
      <c r="G727" s="231" t="s">
        <v>186</v>
      </c>
      <c r="H727" s="232">
        <v>22.693999999999999</v>
      </c>
      <c r="I727" s="233"/>
      <c r="J727" s="234">
        <f>ROUND(I727*H727,2)</f>
        <v>0</v>
      </c>
      <c r="K727" s="235"/>
      <c r="L727" s="45"/>
      <c r="M727" s="236" t="s">
        <v>1</v>
      </c>
      <c r="N727" s="237" t="s">
        <v>43</v>
      </c>
      <c r="O727" s="92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0" t="s">
        <v>278</v>
      </c>
      <c r="AT727" s="240" t="s">
        <v>183</v>
      </c>
      <c r="AU727" s="240" t="s">
        <v>86</v>
      </c>
      <c r="AY727" s="18" t="s">
        <v>181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8" t="s">
        <v>84</v>
      </c>
      <c r="BK727" s="241">
        <f>ROUND(I727*H727,2)</f>
        <v>0</v>
      </c>
      <c r="BL727" s="18" t="s">
        <v>278</v>
      </c>
      <c r="BM727" s="240" t="s">
        <v>2840</v>
      </c>
    </row>
    <row r="728" s="13" customFormat="1">
      <c r="A728" s="13"/>
      <c r="B728" s="242"/>
      <c r="C728" s="243"/>
      <c r="D728" s="244" t="s">
        <v>189</v>
      </c>
      <c r="E728" s="245" t="s">
        <v>1</v>
      </c>
      <c r="F728" s="246" t="s">
        <v>2320</v>
      </c>
      <c r="G728" s="243"/>
      <c r="H728" s="247">
        <v>22.693999999999999</v>
      </c>
      <c r="I728" s="248"/>
      <c r="J728" s="243"/>
      <c r="K728" s="243"/>
      <c r="L728" s="249"/>
      <c r="M728" s="250"/>
      <c r="N728" s="251"/>
      <c r="O728" s="251"/>
      <c r="P728" s="251"/>
      <c r="Q728" s="251"/>
      <c r="R728" s="251"/>
      <c r="S728" s="251"/>
      <c r="T728" s="25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3" t="s">
        <v>189</v>
      </c>
      <c r="AU728" s="253" t="s">
        <v>86</v>
      </c>
      <c r="AV728" s="13" t="s">
        <v>86</v>
      </c>
      <c r="AW728" s="13" t="s">
        <v>33</v>
      </c>
      <c r="AX728" s="13" t="s">
        <v>84</v>
      </c>
      <c r="AY728" s="253" t="s">
        <v>181</v>
      </c>
    </row>
    <row r="729" s="2" customFormat="1" ht="16.5" customHeight="1">
      <c r="A729" s="39"/>
      <c r="B729" s="40"/>
      <c r="C729" s="275" t="s">
        <v>946</v>
      </c>
      <c r="D729" s="275" t="s">
        <v>363</v>
      </c>
      <c r="E729" s="276" t="s">
        <v>749</v>
      </c>
      <c r="F729" s="277" t="s">
        <v>750</v>
      </c>
      <c r="G729" s="278" t="s">
        <v>235</v>
      </c>
      <c r="H729" s="279">
        <v>0.067000000000000004</v>
      </c>
      <c r="I729" s="280"/>
      <c r="J729" s="281">
        <f>ROUND(I729*H729,2)</f>
        <v>0</v>
      </c>
      <c r="K729" s="282"/>
      <c r="L729" s="283"/>
      <c r="M729" s="284" t="s">
        <v>1</v>
      </c>
      <c r="N729" s="285" t="s">
        <v>43</v>
      </c>
      <c r="O729" s="92"/>
      <c r="P729" s="238">
        <f>O729*H729</f>
        <v>0</v>
      </c>
      <c r="Q729" s="238">
        <v>1</v>
      </c>
      <c r="R729" s="238">
        <f>Q729*H729</f>
        <v>0.067000000000000004</v>
      </c>
      <c r="S729" s="238">
        <v>0</v>
      </c>
      <c r="T729" s="239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0" t="s">
        <v>369</v>
      </c>
      <c r="AT729" s="240" t="s">
        <v>363</v>
      </c>
      <c r="AU729" s="240" t="s">
        <v>86</v>
      </c>
      <c r="AY729" s="18" t="s">
        <v>181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8" t="s">
        <v>84</v>
      </c>
      <c r="BK729" s="241">
        <f>ROUND(I729*H729,2)</f>
        <v>0</v>
      </c>
      <c r="BL729" s="18" t="s">
        <v>278</v>
      </c>
      <c r="BM729" s="240" t="s">
        <v>2841</v>
      </c>
    </row>
    <row r="730" s="13" customFormat="1">
      <c r="A730" s="13"/>
      <c r="B730" s="242"/>
      <c r="C730" s="243"/>
      <c r="D730" s="244" t="s">
        <v>189</v>
      </c>
      <c r="E730" s="245" t="s">
        <v>1</v>
      </c>
      <c r="F730" s="246" t="s">
        <v>2322</v>
      </c>
      <c r="G730" s="243"/>
      <c r="H730" s="247">
        <v>0.058999999999999997</v>
      </c>
      <c r="I730" s="248"/>
      <c r="J730" s="243"/>
      <c r="K730" s="243"/>
      <c r="L730" s="249"/>
      <c r="M730" s="250"/>
      <c r="N730" s="251"/>
      <c r="O730" s="251"/>
      <c r="P730" s="251"/>
      <c r="Q730" s="251"/>
      <c r="R730" s="251"/>
      <c r="S730" s="251"/>
      <c r="T730" s="25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3" t="s">
        <v>189</v>
      </c>
      <c r="AU730" s="253" t="s">
        <v>86</v>
      </c>
      <c r="AV730" s="13" t="s">
        <v>86</v>
      </c>
      <c r="AW730" s="13" t="s">
        <v>33</v>
      </c>
      <c r="AX730" s="13" t="s">
        <v>78</v>
      </c>
      <c r="AY730" s="253" t="s">
        <v>181</v>
      </c>
    </row>
    <row r="731" s="13" customFormat="1">
      <c r="A731" s="13"/>
      <c r="B731" s="242"/>
      <c r="C731" s="243"/>
      <c r="D731" s="244" t="s">
        <v>189</v>
      </c>
      <c r="E731" s="245" t="s">
        <v>1</v>
      </c>
      <c r="F731" s="246" t="s">
        <v>2323</v>
      </c>
      <c r="G731" s="243"/>
      <c r="H731" s="247">
        <v>0.0080000000000000002</v>
      </c>
      <c r="I731" s="248"/>
      <c r="J731" s="243"/>
      <c r="K731" s="243"/>
      <c r="L731" s="249"/>
      <c r="M731" s="250"/>
      <c r="N731" s="251"/>
      <c r="O731" s="251"/>
      <c r="P731" s="251"/>
      <c r="Q731" s="251"/>
      <c r="R731" s="251"/>
      <c r="S731" s="251"/>
      <c r="T731" s="25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3" t="s">
        <v>189</v>
      </c>
      <c r="AU731" s="253" t="s">
        <v>86</v>
      </c>
      <c r="AV731" s="13" t="s">
        <v>86</v>
      </c>
      <c r="AW731" s="13" t="s">
        <v>33</v>
      </c>
      <c r="AX731" s="13" t="s">
        <v>78</v>
      </c>
      <c r="AY731" s="253" t="s">
        <v>181</v>
      </c>
    </row>
    <row r="732" s="15" customFormat="1">
      <c r="A732" s="15"/>
      <c r="B732" s="264"/>
      <c r="C732" s="265"/>
      <c r="D732" s="244" t="s">
        <v>189</v>
      </c>
      <c r="E732" s="266" t="s">
        <v>1</v>
      </c>
      <c r="F732" s="267" t="s">
        <v>206</v>
      </c>
      <c r="G732" s="265"/>
      <c r="H732" s="268">
        <v>0.067000000000000004</v>
      </c>
      <c r="I732" s="269"/>
      <c r="J732" s="265"/>
      <c r="K732" s="265"/>
      <c r="L732" s="270"/>
      <c r="M732" s="271"/>
      <c r="N732" s="272"/>
      <c r="O732" s="272"/>
      <c r="P732" s="272"/>
      <c r="Q732" s="272"/>
      <c r="R732" s="272"/>
      <c r="S732" s="272"/>
      <c r="T732" s="273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4" t="s">
        <v>189</v>
      </c>
      <c r="AU732" s="274" t="s">
        <v>86</v>
      </c>
      <c r="AV732" s="15" t="s">
        <v>187</v>
      </c>
      <c r="AW732" s="15" t="s">
        <v>33</v>
      </c>
      <c r="AX732" s="15" t="s">
        <v>84</v>
      </c>
      <c r="AY732" s="274" t="s">
        <v>181</v>
      </c>
    </row>
    <row r="733" s="2" customFormat="1" ht="16.5" customHeight="1">
      <c r="A733" s="39"/>
      <c r="B733" s="40"/>
      <c r="C733" s="228" t="s">
        <v>950</v>
      </c>
      <c r="D733" s="228" t="s">
        <v>183</v>
      </c>
      <c r="E733" s="229" t="s">
        <v>868</v>
      </c>
      <c r="F733" s="230" t="s">
        <v>869</v>
      </c>
      <c r="G733" s="231" t="s">
        <v>186</v>
      </c>
      <c r="H733" s="232">
        <v>22.693999999999999</v>
      </c>
      <c r="I733" s="233"/>
      <c r="J733" s="234">
        <f>ROUND(I733*H733,2)</f>
        <v>0</v>
      </c>
      <c r="K733" s="235"/>
      <c r="L733" s="45"/>
      <c r="M733" s="236" t="s">
        <v>1</v>
      </c>
      <c r="N733" s="237" t="s">
        <v>43</v>
      </c>
      <c r="O733" s="92"/>
      <c r="P733" s="238">
        <f>O733*H733</f>
        <v>0</v>
      </c>
      <c r="Q733" s="238">
        <v>0.00093999999999999997</v>
      </c>
      <c r="R733" s="238">
        <f>Q733*H733</f>
        <v>0.021332359999999998</v>
      </c>
      <c r="S733" s="238">
        <v>0</v>
      </c>
      <c r="T733" s="23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0" t="s">
        <v>278</v>
      </c>
      <c r="AT733" s="240" t="s">
        <v>183</v>
      </c>
      <c r="AU733" s="240" t="s">
        <v>86</v>
      </c>
      <c r="AY733" s="18" t="s">
        <v>181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8" t="s">
        <v>84</v>
      </c>
      <c r="BK733" s="241">
        <f>ROUND(I733*H733,2)</f>
        <v>0</v>
      </c>
      <c r="BL733" s="18" t="s">
        <v>278</v>
      </c>
      <c r="BM733" s="240" t="s">
        <v>2842</v>
      </c>
    </row>
    <row r="734" s="14" customFormat="1">
      <c r="A734" s="14"/>
      <c r="B734" s="254"/>
      <c r="C734" s="255"/>
      <c r="D734" s="244" t="s">
        <v>189</v>
      </c>
      <c r="E734" s="256" t="s">
        <v>1</v>
      </c>
      <c r="F734" s="257" t="s">
        <v>866</v>
      </c>
      <c r="G734" s="255"/>
      <c r="H734" s="256" t="s">
        <v>1</v>
      </c>
      <c r="I734" s="258"/>
      <c r="J734" s="255"/>
      <c r="K734" s="255"/>
      <c r="L734" s="259"/>
      <c r="M734" s="260"/>
      <c r="N734" s="261"/>
      <c r="O734" s="261"/>
      <c r="P734" s="261"/>
      <c r="Q734" s="261"/>
      <c r="R734" s="261"/>
      <c r="S734" s="261"/>
      <c r="T734" s="26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3" t="s">
        <v>189</v>
      </c>
      <c r="AU734" s="263" t="s">
        <v>86</v>
      </c>
      <c r="AV734" s="14" t="s">
        <v>84</v>
      </c>
      <c r="AW734" s="14" t="s">
        <v>33</v>
      </c>
      <c r="AX734" s="14" t="s">
        <v>78</v>
      </c>
      <c r="AY734" s="263" t="s">
        <v>181</v>
      </c>
    </row>
    <row r="735" s="13" customFormat="1">
      <c r="A735" s="13"/>
      <c r="B735" s="242"/>
      <c r="C735" s="243"/>
      <c r="D735" s="244" t="s">
        <v>189</v>
      </c>
      <c r="E735" s="245" t="s">
        <v>1</v>
      </c>
      <c r="F735" s="246" t="s">
        <v>2320</v>
      </c>
      <c r="G735" s="243"/>
      <c r="H735" s="247">
        <v>22.693999999999999</v>
      </c>
      <c r="I735" s="248"/>
      <c r="J735" s="243"/>
      <c r="K735" s="243"/>
      <c r="L735" s="249"/>
      <c r="M735" s="250"/>
      <c r="N735" s="251"/>
      <c r="O735" s="251"/>
      <c r="P735" s="251"/>
      <c r="Q735" s="251"/>
      <c r="R735" s="251"/>
      <c r="S735" s="251"/>
      <c r="T735" s="25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3" t="s">
        <v>189</v>
      </c>
      <c r="AU735" s="253" t="s">
        <v>86</v>
      </c>
      <c r="AV735" s="13" t="s">
        <v>86</v>
      </c>
      <c r="AW735" s="13" t="s">
        <v>33</v>
      </c>
      <c r="AX735" s="13" t="s">
        <v>84</v>
      </c>
      <c r="AY735" s="253" t="s">
        <v>181</v>
      </c>
    </row>
    <row r="736" s="2" customFormat="1" ht="24.15" customHeight="1">
      <c r="A736" s="39"/>
      <c r="B736" s="40"/>
      <c r="C736" s="275" t="s">
        <v>955</v>
      </c>
      <c r="D736" s="275" t="s">
        <v>363</v>
      </c>
      <c r="E736" s="276" t="s">
        <v>765</v>
      </c>
      <c r="F736" s="277" t="s">
        <v>766</v>
      </c>
      <c r="G736" s="278" t="s">
        <v>186</v>
      </c>
      <c r="H736" s="279">
        <v>255.37799999999999</v>
      </c>
      <c r="I736" s="280"/>
      <c r="J736" s="281">
        <f>ROUND(I736*H736,2)</f>
        <v>0</v>
      </c>
      <c r="K736" s="282"/>
      <c r="L736" s="283"/>
      <c r="M736" s="284" t="s">
        <v>1</v>
      </c>
      <c r="N736" s="285" t="s">
        <v>43</v>
      </c>
      <c r="O736" s="92"/>
      <c r="P736" s="238">
        <f>O736*H736</f>
        <v>0</v>
      </c>
      <c r="Q736" s="238">
        <v>0.0047000000000000002</v>
      </c>
      <c r="R736" s="238">
        <f>Q736*H736</f>
        <v>1.2002766</v>
      </c>
      <c r="S736" s="238">
        <v>0</v>
      </c>
      <c r="T736" s="239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0" t="s">
        <v>369</v>
      </c>
      <c r="AT736" s="240" t="s">
        <v>363</v>
      </c>
      <c r="AU736" s="240" t="s">
        <v>86</v>
      </c>
      <c r="AY736" s="18" t="s">
        <v>181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84</v>
      </c>
      <c r="BK736" s="241">
        <f>ROUND(I736*H736,2)</f>
        <v>0</v>
      </c>
      <c r="BL736" s="18" t="s">
        <v>278</v>
      </c>
      <c r="BM736" s="240" t="s">
        <v>2843</v>
      </c>
    </row>
    <row r="737" s="14" customFormat="1">
      <c r="A737" s="14"/>
      <c r="B737" s="254"/>
      <c r="C737" s="255"/>
      <c r="D737" s="244" t="s">
        <v>189</v>
      </c>
      <c r="E737" s="256" t="s">
        <v>1</v>
      </c>
      <c r="F737" s="257" t="s">
        <v>866</v>
      </c>
      <c r="G737" s="255"/>
      <c r="H737" s="256" t="s">
        <v>1</v>
      </c>
      <c r="I737" s="258"/>
      <c r="J737" s="255"/>
      <c r="K737" s="255"/>
      <c r="L737" s="259"/>
      <c r="M737" s="260"/>
      <c r="N737" s="261"/>
      <c r="O737" s="261"/>
      <c r="P737" s="261"/>
      <c r="Q737" s="261"/>
      <c r="R737" s="261"/>
      <c r="S737" s="261"/>
      <c r="T737" s="26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3" t="s">
        <v>189</v>
      </c>
      <c r="AU737" s="263" t="s">
        <v>86</v>
      </c>
      <c r="AV737" s="14" t="s">
        <v>84</v>
      </c>
      <c r="AW737" s="14" t="s">
        <v>33</v>
      </c>
      <c r="AX737" s="14" t="s">
        <v>78</v>
      </c>
      <c r="AY737" s="263" t="s">
        <v>181</v>
      </c>
    </row>
    <row r="738" s="13" customFormat="1">
      <c r="A738" s="13"/>
      <c r="B738" s="242"/>
      <c r="C738" s="243"/>
      <c r="D738" s="244" t="s">
        <v>189</v>
      </c>
      <c r="E738" s="245" t="s">
        <v>1</v>
      </c>
      <c r="F738" s="246" t="s">
        <v>2330</v>
      </c>
      <c r="G738" s="243"/>
      <c r="H738" s="247">
        <v>227.79300000000001</v>
      </c>
      <c r="I738" s="248"/>
      <c r="J738" s="243"/>
      <c r="K738" s="243"/>
      <c r="L738" s="249"/>
      <c r="M738" s="250"/>
      <c r="N738" s="251"/>
      <c r="O738" s="251"/>
      <c r="P738" s="251"/>
      <c r="Q738" s="251"/>
      <c r="R738" s="251"/>
      <c r="S738" s="251"/>
      <c r="T738" s="25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3" t="s">
        <v>189</v>
      </c>
      <c r="AU738" s="253" t="s">
        <v>86</v>
      </c>
      <c r="AV738" s="13" t="s">
        <v>86</v>
      </c>
      <c r="AW738" s="13" t="s">
        <v>33</v>
      </c>
      <c r="AX738" s="13" t="s">
        <v>78</v>
      </c>
      <c r="AY738" s="253" t="s">
        <v>181</v>
      </c>
    </row>
    <row r="739" s="13" customFormat="1">
      <c r="A739" s="13"/>
      <c r="B739" s="242"/>
      <c r="C739" s="243"/>
      <c r="D739" s="244" t="s">
        <v>189</v>
      </c>
      <c r="E739" s="245" t="s">
        <v>1</v>
      </c>
      <c r="F739" s="246" t="s">
        <v>2331</v>
      </c>
      <c r="G739" s="243"/>
      <c r="H739" s="247">
        <v>27.585000000000001</v>
      </c>
      <c r="I739" s="248"/>
      <c r="J739" s="243"/>
      <c r="K739" s="243"/>
      <c r="L739" s="249"/>
      <c r="M739" s="250"/>
      <c r="N739" s="251"/>
      <c r="O739" s="251"/>
      <c r="P739" s="251"/>
      <c r="Q739" s="251"/>
      <c r="R739" s="251"/>
      <c r="S739" s="251"/>
      <c r="T739" s="25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3" t="s">
        <v>189</v>
      </c>
      <c r="AU739" s="253" t="s">
        <v>86</v>
      </c>
      <c r="AV739" s="13" t="s">
        <v>86</v>
      </c>
      <c r="AW739" s="13" t="s">
        <v>33</v>
      </c>
      <c r="AX739" s="13" t="s">
        <v>78</v>
      </c>
      <c r="AY739" s="253" t="s">
        <v>181</v>
      </c>
    </row>
    <row r="740" s="15" customFormat="1">
      <c r="A740" s="15"/>
      <c r="B740" s="264"/>
      <c r="C740" s="265"/>
      <c r="D740" s="244" t="s">
        <v>189</v>
      </c>
      <c r="E740" s="266" t="s">
        <v>1</v>
      </c>
      <c r="F740" s="267" t="s">
        <v>206</v>
      </c>
      <c r="G740" s="265"/>
      <c r="H740" s="268">
        <v>255.37799999999999</v>
      </c>
      <c r="I740" s="269"/>
      <c r="J740" s="265"/>
      <c r="K740" s="265"/>
      <c r="L740" s="270"/>
      <c r="M740" s="271"/>
      <c r="N740" s="272"/>
      <c r="O740" s="272"/>
      <c r="P740" s="272"/>
      <c r="Q740" s="272"/>
      <c r="R740" s="272"/>
      <c r="S740" s="272"/>
      <c r="T740" s="273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4" t="s">
        <v>189</v>
      </c>
      <c r="AU740" s="274" t="s">
        <v>86</v>
      </c>
      <c r="AV740" s="15" t="s">
        <v>187</v>
      </c>
      <c r="AW740" s="15" t="s">
        <v>33</v>
      </c>
      <c r="AX740" s="15" t="s">
        <v>84</v>
      </c>
      <c r="AY740" s="274" t="s">
        <v>181</v>
      </c>
    </row>
    <row r="741" s="2" customFormat="1" ht="16.5" customHeight="1">
      <c r="A741" s="39"/>
      <c r="B741" s="40"/>
      <c r="C741" s="228" t="s">
        <v>959</v>
      </c>
      <c r="D741" s="228" t="s">
        <v>183</v>
      </c>
      <c r="E741" s="229" t="s">
        <v>876</v>
      </c>
      <c r="F741" s="230" t="s">
        <v>877</v>
      </c>
      <c r="G741" s="231" t="s">
        <v>783</v>
      </c>
      <c r="H741" s="286"/>
      <c r="I741" s="233"/>
      <c r="J741" s="234">
        <f>ROUND(I741*H741,2)</f>
        <v>0</v>
      </c>
      <c r="K741" s="235"/>
      <c r="L741" s="45"/>
      <c r="M741" s="236" t="s">
        <v>1</v>
      </c>
      <c r="N741" s="237" t="s">
        <v>43</v>
      </c>
      <c r="O741" s="92"/>
      <c r="P741" s="238">
        <f>O741*H741</f>
        <v>0</v>
      </c>
      <c r="Q741" s="238">
        <v>0</v>
      </c>
      <c r="R741" s="238">
        <f>Q741*H741</f>
        <v>0</v>
      </c>
      <c r="S741" s="238">
        <v>0</v>
      </c>
      <c r="T741" s="239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0" t="s">
        <v>278</v>
      </c>
      <c r="AT741" s="240" t="s">
        <v>183</v>
      </c>
      <c r="AU741" s="240" t="s">
        <v>86</v>
      </c>
      <c r="AY741" s="18" t="s">
        <v>181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8" t="s">
        <v>84</v>
      </c>
      <c r="BK741" s="241">
        <f>ROUND(I741*H741,2)</f>
        <v>0</v>
      </c>
      <c r="BL741" s="18" t="s">
        <v>278</v>
      </c>
      <c r="BM741" s="240" t="s">
        <v>2844</v>
      </c>
    </row>
    <row r="742" s="12" customFormat="1" ht="22.8" customHeight="1">
      <c r="A742" s="12"/>
      <c r="B742" s="212"/>
      <c r="C742" s="213"/>
      <c r="D742" s="214" t="s">
        <v>77</v>
      </c>
      <c r="E742" s="226" t="s">
        <v>879</v>
      </c>
      <c r="F742" s="226" t="s">
        <v>880</v>
      </c>
      <c r="G742" s="213"/>
      <c r="H742" s="213"/>
      <c r="I742" s="216"/>
      <c r="J742" s="227">
        <f>BK742</f>
        <v>0</v>
      </c>
      <c r="K742" s="213"/>
      <c r="L742" s="218"/>
      <c r="M742" s="219"/>
      <c r="N742" s="220"/>
      <c r="O742" s="220"/>
      <c r="P742" s="221">
        <f>SUM(P743:P853)</f>
        <v>0</v>
      </c>
      <c r="Q742" s="220"/>
      <c r="R742" s="221">
        <f>SUM(R743:R853)</f>
        <v>4.4350202400000001</v>
      </c>
      <c r="S742" s="220"/>
      <c r="T742" s="222">
        <f>SUM(T743:T853)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23" t="s">
        <v>86</v>
      </c>
      <c r="AT742" s="224" t="s">
        <v>77</v>
      </c>
      <c r="AU742" s="224" t="s">
        <v>84</v>
      </c>
      <c r="AY742" s="223" t="s">
        <v>181</v>
      </c>
      <c r="BK742" s="225">
        <f>SUM(BK743:BK853)</f>
        <v>0</v>
      </c>
    </row>
    <row r="743" s="2" customFormat="1" ht="16.5" customHeight="1">
      <c r="A743" s="39"/>
      <c r="B743" s="40"/>
      <c r="C743" s="228" t="s">
        <v>962</v>
      </c>
      <c r="D743" s="228" t="s">
        <v>183</v>
      </c>
      <c r="E743" s="229" t="s">
        <v>908</v>
      </c>
      <c r="F743" s="230" t="s">
        <v>909</v>
      </c>
      <c r="G743" s="231" t="s">
        <v>186</v>
      </c>
      <c r="H743" s="232">
        <v>110.03</v>
      </c>
      <c r="I743" s="233"/>
      <c r="J743" s="234">
        <f>ROUND(I743*H743,2)</f>
        <v>0</v>
      </c>
      <c r="K743" s="235"/>
      <c r="L743" s="45"/>
      <c r="M743" s="236" t="s">
        <v>1</v>
      </c>
      <c r="N743" s="237" t="s">
        <v>43</v>
      </c>
      <c r="O743" s="92"/>
      <c r="P743" s="238">
        <f>O743*H743</f>
        <v>0</v>
      </c>
      <c r="Q743" s="238">
        <v>0</v>
      </c>
      <c r="R743" s="238">
        <f>Q743*H743</f>
        <v>0</v>
      </c>
      <c r="S743" s="238">
        <v>0</v>
      </c>
      <c r="T743" s="23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0" t="s">
        <v>278</v>
      </c>
      <c r="AT743" s="240" t="s">
        <v>183</v>
      </c>
      <c r="AU743" s="240" t="s">
        <v>86</v>
      </c>
      <c r="AY743" s="18" t="s">
        <v>181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8" t="s">
        <v>84</v>
      </c>
      <c r="BK743" s="241">
        <f>ROUND(I743*H743,2)</f>
        <v>0</v>
      </c>
      <c r="BL743" s="18" t="s">
        <v>278</v>
      </c>
      <c r="BM743" s="240" t="s">
        <v>2845</v>
      </c>
    </row>
    <row r="744" s="14" customFormat="1">
      <c r="A744" s="14"/>
      <c r="B744" s="254"/>
      <c r="C744" s="255"/>
      <c r="D744" s="244" t="s">
        <v>189</v>
      </c>
      <c r="E744" s="256" t="s">
        <v>1</v>
      </c>
      <c r="F744" s="257" t="s">
        <v>647</v>
      </c>
      <c r="G744" s="255"/>
      <c r="H744" s="256" t="s">
        <v>1</v>
      </c>
      <c r="I744" s="258"/>
      <c r="J744" s="255"/>
      <c r="K744" s="255"/>
      <c r="L744" s="259"/>
      <c r="M744" s="260"/>
      <c r="N744" s="261"/>
      <c r="O744" s="261"/>
      <c r="P744" s="261"/>
      <c r="Q744" s="261"/>
      <c r="R744" s="261"/>
      <c r="S744" s="261"/>
      <c r="T744" s="26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3" t="s">
        <v>189</v>
      </c>
      <c r="AU744" s="263" t="s">
        <v>86</v>
      </c>
      <c r="AV744" s="14" t="s">
        <v>84</v>
      </c>
      <c r="AW744" s="14" t="s">
        <v>33</v>
      </c>
      <c r="AX744" s="14" t="s">
        <v>78</v>
      </c>
      <c r="AY744" s="263" t="s">
        <v>181</v>
      </c>
    </row>
    <row r="745" s="13" customFormat="1">
      <c r="A745" s="13"/>
      <c r="B745" s="242"/>
      <c r="C745" s="243"/>
      <c r="D745" s="244" t="s">
        <v>189</v>
      </c>
      <c r="E745" s="245" t="s">
        <v>1</v>
      </c>
      <c r="F745" s="246" t="s">
        <v>2124</v>
      </c>
      <c r="G745" s="243"/>
      <c r="H745" s="247">
        <v>31.670000000000002</v>
      </c>
      <c r="I745" s="248"/>
      <c r="J745" s="243"/>
      <c r="K745" s="243"/>
      <c r="L745" s="249"/>
      <c r="M745" s="250"/>
      <c r="N745" s="251"/>
      <c r="O745" s="251"/>
      <c r="P745" s="251"/>
      <c r="Q745" s="251"/>
      <c r="R745" s="251"/>
      <c r="S745" s="251"/>
      <c r="T745" s="25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3" t="s">
        <v>189</v>
      </c>
      <c r="AU745" s="253" t="s">
        <v>86</v>
      </c>
      <c r="AV745" s="13" t="s">
        <v>86</v>
      </c>
      <c r="AW745" s="13" t="s">
        <v>33</v>
      </c>
      <c r="AX745" s="13" t="s">
        <v>78</v>
      </c>
      <c r="AY745" s="253" t="s">
        <v>181</v>
      </c>
    </row>
    <row r="746" s="13" customFormat="1">
      <c r="A746" s="13"/>
      <c r="B746" s="242"/>
      <c r="C746" s="243"/>
      <c r="D746" s="244" t="s">
        <v>189</v>
      </c>
      <c r="E746" s="245" t="s">
        <v>1</v>
      </c>
      <c r="F746" s="246" t="s">
        <v>2126</v>
      </c>
      <c r="G746" s="243"/>
      <c r="H746" s="247">
        <v>12.74</v>
      </c>
      <c r="I746" s="248"/>
      <c r="J746" s="243"/>
      <c r="K746" s="243"/>
      <c r="L746" s="249"/>
      <c r="M746" s="250"/>
      <c r="N746" s="251"/>
      <c r="O746" s="251"/>
      <c r="P746" s="251"/>
      <c r="Q746" s="251"/>
      <c r="R746" s="251"/>
      <c r="S746" s="251"/>
      <c r="T746" s="25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3" t="s">
        <v>189</v>
      </c>
      <c r="AU746" s="253" t="s">
        <v>86</v>
      </c>
      <c r="AV746" s="13" t="s">
        <v>86</v>
      </c>
      <c r="AW746" s="13" t="s">
        <v>33</v>
      </c>
      <c r="AX746" s="13" t="s">
        <v>78</v>
      </c>
      <c r="AY746" s="253" t="s">
        <v>181</v>
      </c>
    </row>
    <row r="747" s="13" customFormat="1">
      <c r="A747" s="13"/>
      <c r="B747" s="242"/>
      <c r="C747" s="243"/>
      <c r="D747" s="244" t="s">
        <v>189</v>
      </c>
      <c r="E747" s="245" t="s">
        <v>1</v>
      </c>
      <c r="F747" s="246" t="s">
        <v>2127</v>
      </c>
      <c r="G747" s="243"/>
      <c r="H747" s="247">
        <v>12.74</v>
      </c>
      <c r="I747" s="248"/>
      <c r="J747" s="243"/>
      <c r="K747" s="243"/>
      <c r="L747" s="249"/>
      <c r="M747" s="250"/>
      <c r="N747" s="251"/>
      <c r="O747" s="251"/>
      <c r="P747" s="251"/>
      <c r="Q747" s="251"/>
      <c r="R747" s="251"/>
      <c r="S747" s="251"/>
      <c r="T747" s="25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3" t="s">
        <v>189</v>
      </c>
      <c r="AU747" s="253" t="s">
        <v>86</v>
      </c>
      <c r="AV747" s="13" t="s">
        <v>86</v>
      </c>
      <c r="AW747" s="13" t="s">
        <v>33</v>
      </c>
      <c r="AX747" s="13" t="s">
        <v>78</v>
      </c>
      <c r="AY747" s="253" t="s">
        <v>181</v>
      </c>
    </row>
    <row r="748" s="13" customFormat="1">
      <c r="A748" s="13"/>
      <c r="B748" s="242"/>
      <c r="C748" s="243"/>
      <c r="D748" s="244" t="s">
        <v>189</v>
      </c>
      <c r="E748" s="245" t="s">
        <v>1</v>
      </c>
      <c r="F748" s="246" t="s">
        <v>2128</v>
      </c>
      <c r="G748" s="243"/>
      <c r="H748" s="247">
        <v>13.720000000000001</v>
      </c>
      <c r="I748" s="248"/>
      <c r="J748" s="243"/>
      <c r="K748" s="243"/>
      <c r="L748" s="249"/>
      <c r="M748" s="250"/>
      <c r="N748" s="251"/>
      <c r="O748" s="251"/>
      <c r="P748" s="251"/>
      <c r="Q748" s="251"/>
      <c r="R748" s="251"/>
      <c r="S748" s="251"/>
      <c r="T748" s="25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3" t="s">
        <v>189</v>
      </c>
      <c r="AU748" s="253" t="s">
        <v>86</v>
      </c>
      <c r="AV748" s="13" t="s">
        <v>86</v>
      </c>
      <c r="AW748" s="13" t="s">
        <v>33</v>
      </c>
      <c r="AX748" s="13" t="s">
        <v>78</v>
      </c>
      <c r="AY748" s="253" t="s">
        <v>181</v>
      </c>
    </row>
    <row r="749" s="14" customFormat="1">
      <c r="A749" s="14"/>
      <c r="B749" s="254"/>
      <c r="C749" s="255"/>
      <c r="D749" s="244" t="s">
        <v>189</v>
      </c>
      <c r="E749" s="256" t="s">
        <v>1</v>
      </c>
      <c r="F749" s="257" t="s">
        <v>652</v>
      </c>
      <c r="G749" s="255"/>
      <c r="H749" s="256" t="s">
        <v>1</v>
      </c>
      <c r="I749" s="258"/>
      <c r="J749" s="255"/>
      <c r="K749" s="255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189</v>
      </c>
      <c r="AU749" s="263" t="s">
        <v>86</v>
      </c>
      <c r="AV749" s="14" t="s">
        <v>84</v>
      </c>
      <c r="AW749" s="14" t="s">
        <v>33</v>
      </c>
      <c r="AX749" s="14" t="s">
        <v>78</v>
      </c>
      <c r="AY749" s="263" t="s">
        <v>181</v>
      </c>
    </row>
    <row r="750" s="13" customFormat="1">
      <c r="A750" s="13"/>
      <c r="B750" s="242"/>
      <c r="C750" s="243"/>
      <c r="D750" s="244" t="s">
        <v>189</v>
      </c>
      <c r="E750" s="245" t="s">
        <v>1</v>
      </c>
      <c r="F750" s="246" t="s">
        <v>2237</v>
      </c>
      <c r="G750" s="243"/>
      <c r="H750" s="247">
        <v>22.789999999999999</v>
      </c>
      <c r="I750" s="248"/>
      <c r="J750" s="243"/>
      <c r="K750" s="243"/>
      <c r="L750" s="249"/>
      <c r="M750" s="250"/>
      <c r="N750" s="251"/>
      <c r="O750" s="251"/>
      <c r="P750" s="251"/>
      <c r="Q750" s="251"/>
      <c r="R750" s="251"/>
      <c r="S750" s="251"/>
      <c r="T750" s="25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3" t="s">
        <v>189</v>
      </c>
      <c r="AU750" s="253" t="s">
        <v>86</v>
      </c>
      <c r="AV750" s="13" t="s">
        <v>86</v>
      </c>
      <c r="AW750" s="13" t="s">
        <v>33</v>
      </c>
      <c r="AX750" s="13" t="s">
        <v>78</v>
      </c>
      <c r="AY750" s="253" t="s">
        <v>181</v>
      </c>
    </row>
    <row r="751" s="13" customFormat="1">
      <c r="A751" s="13"/>
      <c r="B751" s="242"/>
      <c r="C751" s="243"/>
      <c r="D751" s="244" t="s">
        <v>189</v>
      </c>
      <c r="E751" s="245" t="s">
        <v>1</v>
      </c>
      <c r="F751" s="246" t="s">
        <v>2238</v>
      </c>
      <c r="G751" s="243"/>
      <c r="H751" s="247">
        <v>3.1899999999999999</v>
      </c>
      <c r="I751" s="248"/>
      <c r="J751" s="243"/>
      <c r="K751" s="243"/>
      <c r="L751" s="249"/>
      <c r="M751" s="250"/>
      <c r="N751" s="251"/>
      <c r="O751" s="251"/>
      <c r="P751" s="251"/>
      <c r="Q751" s="251"/>
      <c r="R751" s="251"/>
      <c r="S751" s="251"/>
      <c r="T751" s="25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3" t="s">
        <v>189</v>
      </c>
      <c r="AU751" s="253" t="s">
        <v>86</v>
      </c>
      <c r="AV751" s="13" t="s">
        <v>86</v>
      </c>
      <c r="AW751" s="13" t="s">
        <v>33</v>
      </c>
      <c r="AX751" s="13" t="s">
        <v>78</v>
      </c>
      <c r="AY751" s="253" t="s">
        <v>181</v>
      </c>
    </row>
    <row r="752" s="14" customFormat="1">
      <c r="A752" s="14"/>
      <c r="B752" s="254"/>
      <c r="C752" s="255"/>
      <c r="D752" s="244" t="s">
        <v>189</v>
      </c>
      <c r="E752" s="256" t="s">
        <v>1</v>
      </c>
      <c r="F752" s="257" t="s">
        <v>656</v>
      </c>
      <c r="G752" s="255"/>
      <c r="H752" s="256" t="s">
        <v>1</v>
      </c>
      <c r="I752" s="258"/>
      <c r="J752" s="255"/>
      <c r="K752" s="255"/>
      <c r="L752" s="259"/>
      <c r="M752" s="260"/>
      <c r="N752" s="261"/>
      <c r="O752" s="261"/>
      <c r="P752" s="261"/>
      <c r="Q752" s="261"/>
      <c r="R752" s="261"/>
      <c r="S752" s="261"/>
      <c r="T752" s="26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3" t="s">
        <v>189</v>
      </c>
      <c r="AU752" s="263" t="s">
        <v>86</v>
      </c>
      <c r="AV752" s="14" t="s">
        <v>84</v>
      </c>
      <c r="AW752" s="14" t="s">
        <v>33</v>
      </c>
      <c r="AX752" s="14" t="s">
        <v>78</v>
      </c>
      <c r="AY752" s="263" t="s">
        <v>181</v>
      </c>
    </row>
    <row r="753" s="13" customFormat="1">
      <c r="A753" s="13"/>
      <c r="B753" s="242"/>
      <c r="C753" s="243"/>
      <c r="D753" s="244" t="s">
        <v>189</v>
      </c>
      <c r="E753" s="245" t="s">
        <v>1</v>
      </c>
      <c r="F753" s="246" t="s">
        <v>2239</v>
      </c>
      <c r="G753" s="243"/>
      <c r="H753" s="247">
        <v>5.5800000000000001</v>
      </c>
      <c r="I753" s="248"/>
      <c r="J753" s="243"/>
      <c r="K753" s="243"/>
      <c r="L753" s="249"/>
      <c r="M753" s="250"/>
      <c r="N753" s="251"/>
      <c r="O753" s="251"/>
      <c r="P753" s="251"/>
      <c r="Q753" s="251"/>
      <c r="R753" s="251"/>
      <c r="S753" s="251"/>
      <c r="T753" s="25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3" t="s">
        <v>189</v>
      </c>
      <c r="AU753" s="253" t="s">
        <v>86</v>
      </c>
      <c r="AV753" s="13" t="s">
        <v>86</v>
      </c>
      <c r="AW753" s="13" t="s">
        <v>33</v>
      </c>
      <c r="AX753" s="13" t="s">
        <v>78</v>
      </c>
      <c r="AY753" s="253" t="s">
        <v>181</v>
      </c>
    </row>
    <row r="754" s="13" customFormat="1">
      <c r="A754" s="13"/>
      <c r="B754" s="242"/>
      <c r="C754" s="243"/>
      <c r="D754" s="244" t="s">
        <v>189</v>
      </c>
      <c r="E754" s="245" t="s">
        <v>1</v>
      </c>
      <c r="F754" s="246" t="s">
        <v>2240</v>
      </c>
      <c r="G754" s="243"/>
      <c r="H754" s="247">
        <v>7.5999999999999996</v>
      </c>
      <c r="I754" s="248"/>
      <c r="J754" s="243"/>
      <c r="K754" s="243"/>
      <c r="L754" s="249"/>
      <c r="M754" s="250"/>
      <c r="N754" s="251"/>
      <c r="O754" s="251"/>
      <c r="P754" s="251"/>
      <c r="Q754" s="251"/>
      <c r="R754" s="251"/>
      <c r="S754" s="251"/>
      <c r="T754" s="25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3" t="s">
        <v>189</v>
      </c>
      <c r="AU754" s="253" t="s">
        <v>86</v>
      </c>
      <c r="AV754" s="13" t="s">
        <v>86</v>
      </c>
      <c r="AW754" s="13" t="s">
        <v>33</v>
      </c>
      <c r="AX754" s="13" t="s">
        <v>78</v>
      </c>
      <c r="AY754" s="253" t="s">
        <v>181</v>
      </c>
    </row>
    <row r="755" s="15" customFormat="1">
      <c r="A755" s="15"/>
      <c r="B755" s="264"/>
      <c r="C755" s="265"/>
      <c r="D755" s="244" t="s">
        <v>189</v>
      </c>
      <c r="E755" s="266" t="s">
        <v>1</v>
      </c>
      <c r="F755" s="267" t="s">
        <v>206</v>
      </c>
      <c r="G755" s="265"/>
      <c r="H755" s="268">
        <v>110.03</v>
      </c>
      <c r="I755" s="269"/>
      <c r="J755" s="265"/>
      <c r="K755" s="265"/>
      <c r="L755" s="270"/>
      <c r="M755" s="271"/>
      <c r="N755" s="272"/>
      <c r="O755" s="272"/>
      <c r="P755" s="272"/>
      <c r="Q755" s="272"/>
      <c r="R755" s="272"/>
      <c r="S755" s="272"/>
      <c r="T755" s="273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74" t="s">
        <v>189</v>
      </c>
      <c r="AU755" s="274" t="s">
        <v>86</v>
      </c>
      <c r="AV755" s="15" t="s">
        <v>187</v>
      </c>
      <c r="AW755" s="15" t="s">
        <v>33</v>
      </c>
      <c r="AX755" s="15" t="s">
        <v>84</v>
      </c>
      <c r="AY755" s="274" t="s">
        <v>181</v>
      </c>
    </row>
    <row r="756" s="2" customFormat="1" ht="16.5" customHeight="1">
      <c r="A756" s="39"/>
      <c r="B756" s="40"/>
      <c r="C756" s="275" t="s">
        <v>964</v>
      </c>
      <c r="D756" s="275" t="s">
        <v>363</v>
      </c>
      <c r="E756" s="276" t="s">
        <v>912</v>
      </c>
      <c r="F756" s="277" t="s">
        <v>913</v>
      </c>
      <c r="G756" s="278" t="s">
        <v>186</v>
      </c>
      <c r="H756" s="279">
        <v>115.533</v>
      </c>
      <c r="I756" s="280"/>
      <c r="J756" s="281">
        <f>ROUND(I756*H756,2)</f>
        <v>0</v>
      </c>
      <c r="K756" s="282"/>
      <c r="L756" s="283"/>
      <c r="M756" s="284" t="s">
        <v>1</v>
      </c>
      <c r="N756" s="285" t="s">
        <v>43</v>
      </c>
      <c r="O756" s="92"/>
      <c r="P756" s="238">
        <f>O756*H756</f>
        <v>0</v>
      </c>
      <c r="Q756" s="238">
        <v>0.0011000000000000001</v>
      </c>
      <c r="R756" s="238">
        <f>Q756*H756</f>
        <v>0.12708630000000001</v>
      </c>
      <c r="S756" s="238">
        <v>0</v>
      </c>
      <c r="T756" s="239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0" t="s">
        <v>369</v>
      </c>
      <c r="AT756" s="240" t="s">
        <v>363</v>
      </c>
      <c r="AU756" s="240" t="s">
        <v>86</v>
      </c>
      <c r="AY756" s="18" t="s">
        <v>181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8" t="s">
        <v>84</v>
      </c>
      <c r="BK756" s="241">
        <f>ROUND(I756*H756,2)</f>
        <v>0</v>
      </c>
      <c r="BL756" s="18" t="s">
        <v>278</v>
      </c>
      <c r="BM756" s="240" t="s">
        <v>2846</v>
      </c>
    </row>
    <row r="757" s="14" customFormat="1">
      <c r="A757" s="14"/>
      <c r="B757" s="254"/>
      <c r="C757" s="255"/>
      <c r="D757" s="244" t="s">
        <v>189</v>
      </c>
      <c r="E757" s="256" t="s">
        <v>1</v>
      </c>
      <c r="F757" s="257" t="s">
        <v>647</v>
      </c>
      <c r="G757" s="255"/>
      <c r="H757" s="256" t="s">
        <v>1</v>
      </c>
      <c r="I757" s="258"/>
      <c r="J757" s="255"/>
      <c r="K757" s="255"/>
      <c r="L757" s="259"/>
      <c r="M757" s="260"/>
      <c r="N757" s="261"/>
      <c r="O757" s="261"/>
      <c r="P757" s="261"/>
      <c r="Q757" s="261"/>
      <c r="R757" s="261"/>
      <c r="S757" s="261"/>
      <c r="T757" s="26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3" t="s">
        <v>189</v>
      </c>
      <c r="AU757" s="263" t="s">
        <v>86</v>
      </c>
      <c r="AV757" s="14" t="s">
        <v>84</v>
      </c>
      <c r="AW757" s="14" t="s">
        <v>33</v>
      </c>
      <c r="AX757" s="14" t="s">
        <v>78</v>
      </c>
      <c r="AY757" s="263" t="s">
        <v>181</v>
      </c>
    </row>
    <row r="758" s="13" customFormat="1">
      <c r="A758" s="13"/>
      <c r="B758" s="242"/>
      <c r="C758" s="243"/>
      <c r="D758" s="244" t="s">
        <v>189</v>
      </c>
      <c r="E758" s="245" t="s">
        <v>1</v>
      </c>
      <c r="F758" s="246" t="s">
        <v>2335</v>
      </c>
      <c r="G758" s="243"/>
      <c r="H758" s="247">
        <v>33.253999999999998</v>
      </c>
      <c r="I758" s="248"/>
      <c r="J758" s="243"/>
      <c r="K758" s="243"/>
      <c r="L758" s="249"/>
      <c r="M758" s="250"/>
      <c r="N758" s="251"/>
      <c r="O758" s="251"/>
      <c r="P758" s="251"/>
      <c r="Q758" s="251"/>
      <c r="R758" s="251"/>
      <c r="S758" s="251"/>
      <c r="T758" s="25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3" t="s">
        <v>189</v>
      </c>
      <c r="AU758" s="253" t="s">
        <v>86</v>
      </c>
      <c r="AV758" s="13" t="s">
        <v>86</v>
      </c>
      <c r="AW758" s="13" t="s">
        <v>33</v>
      </c>
      <c r="AX758" s="13" t="s">
        <v>78</v>
      </c>
      <c r="AY758" s="253" t="s">
        <v>181</v>
      </c>
    </row>
    <row r="759" s="13" customFormat="1">
      <c r="A759" s="13"/>
      <c r="B759" s="242"/>
      <c r="C759" s="243"/>
      <c r="D759" s="244" t="s">
        <v>189</v>
      </c>
      <c r="E759" s="245" t="s">
        <v>1</v>
      </c>
      <c r="F759" s="246" t="s">
        <v>2336</v>
      </c>
      <c r="G759" s="243"/>
      <c r="H759" s="247">
        <v>13.377000000000001</v>
      </c>
      <c r="I759" s="248"/>
      <c r="J759" s="243"/>
      <c r="K759" s="243"/>
      <c r="L759" s="249"/>
      <c r="M759" s="250"/>
      <c r="N759" s="251"/>
      <c r="O759" s="251"/>
      <c r="P759" s="251"/>
      <c r="Q759" s="251"/>
      <c r="R759" s="251"/>
      <c r="S759" s="251"/>
      <c r="T759" s="25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3" t="s">
        <v>189</v>
      </c>
      <c r="AU759" s="253" t="s">
        <v>86</v>
      </c>
      <c r="AV759" s="13" t="s">
        <v>86</v>
      </c>
      <c r="AW759" s="13" t="s">
        <v>33</v>
      </c>
      <c r="AX759" s="13" t="s">
        <v>78</v>
      </c>
      <c r="AY759" s="253" t="s">
        <v>181</v>
      </c>
    </row>
    <row r="760" s="13" customFormat="1">
      <c r="A760" s="13"/>
      <c r="B760" s="242"/>
      <c r="C760" s="243"/>
      <c r="D760" s="244" t="s">
        <v>189</v>
      </c>
      <c r="E760" s="245" t="s">
        <v>1</v>
      </c>
      <c r="F760" s="246" t="s">
        <v>2337</v>
      </c>
      <c r="G760" s="243"/>
      <c r="H760" s="247">
        <v>13.377000000000001</v>
      </c>
      <c r="I760" s="248"/>
      <c r="J760" s="243"/>
      <c r="K760" s="243"/>
      <c r="L760" s="249"/>
      <c r="M760" s="250"/>
      <c r="N760" s="251"/>
      <c r="O760" s="251"/>
      <c r="P760" s="251"/>
      <c r="Q760" s="251"/>
      <c r="R760" s="251"/>
      <c r="S760" s="251"/>
      <c r="T760" s="25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3" t="s">
        <v>189</v>
      </c>
      <c r="AU760" s="253" t="s">
        <v>86</v>
      </c>
      <c r="AV760" s="13" t="s">
        <v>86</v>
      </c>
      <c r="AW760" s="13" t="s">
        <v>33</v>
      </c>
      <c r="AX760" s="13" t="s">
        <v>78</v>
      </c>
      <c r="AY760" s="253" t="s">
        <v>181</v>
      </c>
    </row>
    <row r="761" s="13" customFormat="1">
      <c r="A761" s="13"/>
      <c r="B761" s="242"/>
      <c r="C761" s="243"/>
      <c r="D761" s="244" t="s">
        <v>189</v>
      </c>
      <c r="E761" s="245" t="s">
        <v>1</v>
      </c>
      <c r="F761" s="246" t="s">
        <v>2338</v>
      </c>
      <c r="G761" s="243"/>
      <c r="H761" s="247">
        <v>14.406000000000001</v>
      </c>
      <c r="I761" s="248"/>
      <c r="J761" s="243"/>
      <c r="K761" s="243"/>
      <c r="L761" s="249"/>
      <c r="M761" s="250"/>
      <c r="N761" s="251"/>
      <c r="O761" s="251"/>
      <c r="P761" s="251"/>
      <c r="Q761" s="251"/>
      <c r="R761" s="251"/>
      <c r="S761" s="251"/>
      <c r="T761" s="25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3" t="s">
        <v>189</v>
      </c>
      <c r="AU761" s="253" t="s">
        <v>86</v>
      </c>
      <c r="AV761" s="13" t="s">
        <v>86</v>
      </c>
      <c r="AW761" s="13" t="s">
        <v>33</v>
      </c>
      <c r="AX761" s="13" t="s">
        <v>78</v>
      </c>
      <c r="AY761" s="253" t="s">
        <v>181</v>
      </c>
    </row>
    <row r="762" s="14" customFormat="1">
      <c r="A762" s="14"/>
      <c r="B762" s="254"/>
      <c r="C762" s="255"/>
      <c r="D762" s="244" t="s">
        <v>189</v>
      </c>
      <c r="E762" s="256" t="s">
        <v>1</v>
      </c>
      <c r="F762" s="257" t="s">
        <v>652</v>
      </c>
      <c r="G762" s="255"/>
      <c r="H762" s="256" t="s">
        <v>1</v>
      </c>
      <c r="I762" s="258"/>
      <c r="J762" s="255"/>
      <c r="K762" s="255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189</v>
      </c>
      <c r="AU762" s="263" t="s">
        <v>86</v>
      </c>
      <c r="AV762" s="14" t="s">
        <v>84</v>
      </c>
      <c r="AW762" s="14" t="s">
        <v>33</v>
      </c>
      <c r="AX762" s="14" t="s">
        <v>78</v>
      </c>
      <c r="AY762" s="263" t="s">
        <v>181</v>
      </c>
    </row>
    <row r="763" s="13" customFormat="1">
      <c r="A763" s="13"/>
      <c r="B763" s="242"/>
      <c r="C763" s="243"/>
      <c r="D763" s="244" t="s">
        <v>189</v>
      </c>
      <c r="E763" s="245" t="s">
        <v>1</v>
      </c>
      <c r="F763" s="246" t="s">
        <v>2339</v>
      </c>
      <c r="G763" s="243"/>
      <c r="H763" s="247">
        <v>23.93</v>
      </c>
      <c r="I763" s="248"/>
      <c r="J763" s="243"/>
      <c r="K763" s="243"/>
      <c r="L763" s="249"/>
      <c r="M763" s="250"/>
      <c r="N763" s="251"/>
      <c r="O763" s="251"/>
      <c r="P763" s="251"/>
      <c r="Q763" s="251"/>
      <c r="R763" s="251"/>
      <c r="S763" s="251"/>
      <c r="T763" s="25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3" t="s">
        <v>189</v>
      </c>
      <c r="AU763" s="253" t="s">
        <v>86</v>
      </c>
      <c r="AV763" s="13" t="s">
        <v>86</v>
      </c>
      <c r="AW763" s="13" t="s">
        <v>33</v>
      </c>
      <c r="AX763" s="13" t="s">
        <v>78</v>
      </c>
      <c r="AY763" s="253" t="s">
        <v>181</v>
      </c>
    </row>
    <row r="764" s="13" customFormat="1">
      <c r="A764" s="13"/>
      <c r="B764" s="242"/>
      <c r="C764" s="243"/>
      <c r="D764" s="244" t="s">
        <v>189</v>
      </c>
      <c r="E764" s="245" t="s">
        <v>1</v>
      </c>
      <c r="F764" s="246" t="s">
        <v>2340</v>
      </c>
      <c r="G764" s="243"/>
      <c r="H764" s="247">
        <v>3.3500000000000001</v>
      </c>
      <c r="I764" s="248"/>
      <c r="J764" s="243"/>
      <c r="K764" s="243"/>
      <c r="L764" s="249"/>
      <c r="M764" s="250"/>
      <c r="N764" s="251"/>
      <c r="O764" s="251"/>
      <c r="P764" s="251"/>
      <c r="Q764" s="251"/>
      <c r="R764" s="251"/>
      <c r="S764" s="251"/>
      <c r="T764" s="25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3" t="s">
        <v>189</v>
      </c>
      <c r="AU764" s="253" t="s">
        <v>86</v>
      </c>
      <c r="AV764" s="13" t="s">
        <v>86</v>
      </c>
      <c r="AW764" s="13" t="s">
        <v>33</v>
      </c>
      <c r="AX764" s="13" t="s">
        <v>78</v>
      </c>
      <c r="AY764" s="253" t="s">
        <v>181</v>
      </c>
    </row>
    <row r="765" s="14" customFormat="1">
      <c r="A765" s="14"/>
      <c r="B765" s="254"/>
      <c r="C765" s="255"/>
      <c r="D765" s="244" t="s">
        <v>189</v>
      </c>
      <c r="E765" s="256" t="s">
        <v>1</v>
      </c>
      <c r="F765" s="257" t="s">
        <v>656</v>
      </c>
      <c r="G765" s="255"/>
      <c r="H765" s="256" t="s">
        <v>1</v>
      </c>
      <c r="I765" s="258"/>
      <c r="J765" s="255"/>
      <c r="K765" s="255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189</v>
      </c>
      <c r="AU765" s="263" t="s">
        <v>86</v>
      </c>
      <c r="AV765" s="14" t="s">
        <v>84</v>
      </c>
      <c r="AW765" s="14" t="s">
        <v>33</v>
      </c>
      <c r="AX765" s="14" t="s">
        <v>78</v>
      </c>
      <c r="AY765" s="263" t="s">
        <v>181</v>
      </c>
    </row>
    <row r="766" s="13" customFormat="1">
      <c r="A766" s="13"/>
      <c r="B766" s="242"/>
      <c r="C766" s="243"/>
      <c r="D766" s="244" t="s">
        <v>189</v>
      </c>
      <c r="E766" s="245" t="s">
        <v>1</v>
      </c>
      <c r="F766" s="246" t="s">
        <v>2341</v>
      </c>
      <c r="G766" s="243"/>
      <c r="H766" s="247">
        <v>5.859</v>
      </c>
      <c r="I766" s="248"/>
      <c r="J766" s="243"/>
      <c r="K766" s="243"/>
      <c r="L766" s="249"/>
      <c r="M766" s="250"/>
      <c r="N766" s="251"/>
      <c r="O766" s="251"/>
      <c r="P766" s="251"/>
      <c r="Q766" s="251"/>
      <c r="R766" s="251"/>
      <c r="S766" s="251"/>
      <c r="T766" s="25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3" t="s">
        <v>189</v>
      </c>
      <c r="AU766" s="253" t="s">
        <v>86</v>
      </c>
      <c r="AV766" s="13" t="s">
        <v>86</v>
      </c>
      <c r="AW766" s="13" t="s">
        <v>33</v>
      </c>
      <c r="AX766" s="13" t="s">
        <v>78</v>
      </c>
      <c r="AY766" s="253" t="s">
        <v>181</v>
      </c>
    </row>
    <row r="767" s="13" customFormat="1">
      <c r="A767" s="13"/>
      <c r="B767" s="242"/>
      <c r="C767" s="243"/>
      <c r="D767" s="244" t="s">
        <v>189</v>
      </c>
      <c r="E767" s="245" t="s">
        <v>1</v>
      </c>
      <c r="F767" s="246" t="s">
        <v>2342</v>
      </c>
      <c r="G767" s="243"/>
      <c r="H767" s="247">
        <v>7.9800000000000004</v>
      </c>
      <c r="I767" s="248"/>
      <c r="J767" s="243"/>
      <c r="K767" s="243"/>
      <c r="L767" s="249"/>
      <c r="M767" s="250"/>
      <c r="N767" s="251"/>
      <c r="O767" s="251"/>
      <c r="P767" s="251"/>
      <c r="Q767" s="251"/>
      <c r="R767" s="251"/>
      <c r="S767" s="251"/>
      <c r="T767" s="25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3" t="s">
        <v>189</v>
      </c>
      <c r="AU767" s="253" t="s">
        <v>86</v>
      </c>
      <c r="AV767" s="13" t="s">
        <v>86</v>
      </c>
      <c r="AW767" s="13" t="s">
        <v>33</v>
      </c>
      <c r="AX767" s="13" t="s">
        <v>78</v>
      </c>
      <c r="AY767" s="253" t="s">
        <v>181</v>
      </c>
    </row>
    <row r="768" s="15" customFormat="1">
      <c r="A768" s="15"/>
      <c r="B768" s="264"/>
      <c r="C768" s="265"/>
      <c r="D768" s="244" t="s">
        <v>189</v>
      </c>
      <c r="E768" s="266" t="s">
        <v>1</v>
      </c>
      <c r="F768" s="267" t="s">
        <v>206</v>
      </c>
      <c r="G768" s="265"/>
      <c r="H768" s="268">
        <v>115.533</v>
      </c>
      <c r="I768" s="269"/>
      <c r="J768" s="265"/>
      <c r="K768" s="265"/>
      <c r="L768" s="270"/>
      <c r="M768" s="271"/>
      <c r="N768" s="272"/>
      <c r="O768" s="272"/>
      <c r="P768" s="272"/>
      <c r="Q768" s="272"/>
      <c r="R768" s="272"/>
      <c r="S768" s="272"/>
      <c r="T768" s="273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74" t="s">
        <v>189</v>
      </c>
      <c r="AU768" s="274" t="s">
        <v>86</v>
      </c>
      <c r="AV768" s="15" t="s">
        <v>187</v>
      </c>
      <c r="AW768" s="15" t="s">
        <v>33</v>
      </c>
      <c r="AX768" s="15" t="s">
        <v>84</v>
      </c>
      <c r="AY768" s="274" t="s">
        <v>181</v>
      </c>
    </row>
    <row r="769" s="2" customFormat="1" ht="24.15" customHeight="1">
      <c r="A769" s="39"/>
      <c r="B769" s="40"/>
      <c r="C769" s="228" t="s">
        <v>968</v>
      </c>
      <c r="D769" s="228" t="s">
        <v>183</v>
      </c>
      <c r="E769" s="229" t="s">
        <v>926</v>
      </c>
      <c r="F769" s="230" t="s">
        <v>927</v>
      </c>
      <c r="G769" s="231" t="s">
        <v>186</v>
      </c>
      <c r="H769" s="232">
        <v>110.03</v>
      </c>
      <c r="I769" s="233"/>
      <c r="J769" s="234">
        <f>ROUND(I769*H769,2)</f>
        <v>0</v>
      </c>
      <c r="K769" s="235"/>
      <c r="L769" s="45"/>
      <c r="M769" s="236" t="s">
        <v>1</v>
      </c>
      <c r="N769" s="237" t="s">
        <v>43</v>
      </c>
      <c r="O769" s="92"/>
      <c r="P769" s="238">
        <f>O769*H769</f>
        <v>0</v>
      </c>
      <c r="Q769" s="238">
        <v>0</v>
      </c>
      <c r="R769" s="238">
        <f>Q769*H769</f>
        <v>0</v>
      </c>
      <c r="S769" s="238">
        <v>0</v>
      </c>
      <c r="T769" s="239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0" t="s">
        <v>278</v>
      </c>
      <c r="AT769" s="240" t="s">
        <v>183</v>
      </c>
      <c r="AU769" s="240" t="s">
        <v>86</v>
      </c>
      <c r="AY769" s="18" t="s">
        <v>181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8" t="s">
        <v>84</v>
      </c>
      <c r="BK769" s="241">
        <f>ROUND(I769*H769,2)</f>
        <v>0</v>
      </c>
      <c r="BL769" s="18" t="s">
        <v>278</v>
      </c>
      <c r="BM769" s="240" t="s">
        <v>2847</v>
      </c>
    </row>
    <row r="770" s="14" customFormat="1">
      <c r="A770" s="14"/>
      <c r="B770" s="254"/>
      <c r="C770" s="255"/>
      <c r="D770" s="244" t="s">
        <v>189</v>
      </c>
      <c r="E770" s="256" t="s">
        <v>1</v>
      </c>
      <c r="F770" s="257" t="s">
        <v>647</v>
      </c>
      <c r="G770" s="255"/>
      <c r="H770" s="256" t="s">
        <v>1</v>
      </c>
      <c r="I770" s="258"/>
      <c r="J770" s="255"/>
      <c r="K770" s="255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189</v>
      </c>
      <c r="AU770" s="263" t="s">
        <v>86</v>
      </c>
      <c r="AV770" s="14" t="s">
        <v>84</v>
      </c>
      <c r="AW770" s="14" t="s">
        <v>33</v>
      </c>
      <c r="AX770" s="14" t="s">
        <v>78</v>
      </c>
      <c r="AY770" s="263" t="s">
        <v>181</v>
      </c>
    </row>
    <row r="771" s="13" customFormat="1">
      <c r="A771" s="13"/>
      <c r="B771" s="242"/>
      <c r="C771" s="243"/>
      <c r="D771" s="244" t="s">
        <v>189</v>
      </c>
      <c r="E771" s="245" t="s">
        <v>1</v>
      </c>
      <c r="F771" s="246" t="s">
        <v>2124</v>
      </c>
      <c r="G771" s="243"/>
      <c r="H771" s="247">
        <v>31.670000000000002</v>
      </c>
      <c r="I771" s="248"/>
      <c r="J771" s="243"/>
      <c r="K771" s="243"/>
      <c r="L771" s="249"/>
      <c r="M771" s="250"/>
      <c r="N771" s="251"/>
      <c r="O771" s="251"/>
      <c r="P771" s="251"/>
      <c r="Q771" s="251"/>
      <c r="R771" s="251"/>
      <c r="S771" s="251"/>
      <c r="T771" s="25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3" t="s">
        <v>189</v>
      </c>
      <c r="AU771" s="253" t="s">
        <v>86</v>
      </c>
      <c r="AV771" s="13" t="s">
        <v>86</v>
      </c>
      <c r="AW771" s="13" t="s">
        <v>33</v>
      </c>
      <c r="AX771" s="13" t="s">
        <v>78</v>
      </c>
      <c r="AY771" s="253" t="s">
        <v>181</v>
      </c>
    </row>
    <row r="772" s="13" customFormat="1">
      <c r="A772" s="13"/>
      <c r="B772" s="242"/>
      <c r="C772" s="243"/>
      <c r="D772" s="244" t="s">
        <v>189</v>
      </c>
      <c r="E772" s="245" t="s">
        <v>1</v>
      </c>
      <c r="F772" s="246" t="s">
        <v>2126</v>
      </c>
      <c r="G772" s="243"/>
      <c r="H772" s="247">
        <v>12.74</v>
      </c>
      <c r="I772" s="248"/>
      <c r="J772" s="243"/>
      <c r="K772" s="243"/>
      <c r="L772" s="249"/>
      <c r="M772" s="250"/>
      <c r="N772" s="251"/>
      <c r="O772" s="251"/>
      <c r="P772" s="251"/>
      <c r="Q772" s="251"/>
      <c r="R772" s="251"/>
      <c r="S772" s="251"/>
      <c r="T772" s="25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3" t="s">
        <v>189</v>
      </c>
      <c r="AU772" s="253" t="s">
        <v>86</v>
      </c>
      <c r="AV772" s="13" t="s">
        <v>86</v>
      </c>
      <c r="AW772" s="13" t="s">
        <v>33</v>
      </c>
      <c r="AX772" s="13" t="s">
        <v>78</v>
      </c>
      <c r="AY772" s="253" t="s">
        <v>181</v>
      </c>
    </row>
    <row r="773" s="13" customFormat="1">
      <c r="A773" s="13"/>
      <c r="B773" s="242"/>
      <c r="C773" s="243"/>
      <c r="D773" s="244" t="s">
        <v>189</v>
      </c>
      <c r="E773" s="245" t="s">
        <v>1</v>
      </c>
      <c r="F773" s="246" t="s">
        <v>2127</v>
      </c>
      <c r="G773" s="243"/>
      <c r="H773" s="247">
        <v>12.74</v>
      </c>
      <c r="I773" s="248"/>
      <c r="J773" s="243"/>
      <c r="K773" s="243"/>
      <c r="L773" s="249"/>
      <c r="M773" s="250"/>
      <c r="N773" s="251"/>
      <c r="O773" s="251"/>
      <c r="P773" s="251"/>
      <c r="Q773" s="251"/>
      <c r="R773" s="251"/>
      <c r="S773" s="251"/>
      <c r="T773" s="25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3" t="s">
        <v>189</v>
      </c>
      <c r="AU773" s="253" t="s">
        <v>86</v>
      </c>
      <c r="AV773" s="13" t="s">
        <v>86</v>
      </c>
      <c r="AW773" s="13" t="s">
        <v>33</v>
      </c>
      <c r="AX773" s="13" t="s">
        <v>78</v>
      </c>
      <c r="AY773" s="253" t="s">
        <v>181</v>
      </c>
    </row>
    <row r="774" s="13" customFormat="1">
      <c r="A774" s="13"/>
      <c r="B774" s="242"/>
      <c r="C774" s="243"/>
      <c r="D774" s="244" t="s">
        <v>189</v>
      </c>
      <c r="E774" s="245" t="s">
        <v>1</v>
      </c>
      <c r="F774" s="246" t="s">
        <v>2128</v>
      </c>
      <c r="G774" s="243"/>
      <c r="H774" s="247">
        <v>13.720000000000001</v>
      </c>
      <c r="I774" s="248"/>
      <c r="J774" s="243"/>
      <c r="K774" s="243"/>
      <c r="L774" s="249"/>
      <c r="M774" s="250"/>
      <c r="N774" s="251"/>
      <c r="O774" s="251"/>
      <c r="P774" s="251"/>
      <c r="Q774" s="251"/>
      <c r="R774" s="251"/>
      <c r="S774" s="251"/>
      <c r="T774" s="25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3" t="s">
        <v>189</v>
      </c>
      <c r="AU774" s="253" t="s">
        <v>86</v>
      </c>
      <c r="AV774" s="13" t="s">
        <v>86</v>
      </c>
      <c r="AW774" s="13" t="s">
        <v>33</v>
      </c>
      <c r="AX774" s="13" t="s">
        <v>78</v>
      </c>
      <c r="AY774" s="253" t="s">
        <v>181</v>
      </c>
    </row>
    <row r="775" s="14" customFormat="1">
      <c r="A775" s="14"/>
      <c r="B775" s="254"/>
      <c r="C775" s="255"/>
      <c r="D775" s="244" t="s">
        <v>189</v>
      </c>
      <c r="E775" s="256" t="s">
        <v>1</v>
      </c>
      <c r="F775" s="257" t="s">
        <v>652</v>
      </c>
      <c r="G775" s="255"/>
      <c r="H775" s="256" t="s">
        <v>1</v>
      </c>
      <c r="I775" s="258"/>
      <c r="J775" s="255"/>
      <c r="K775" s="255"/>
      <c r="L775" s="259"/>
      <c r="M775" s="260"/>
      <c r="N775" s="261"/>
      <c r="O775" s="261"/>
      <c r="P775" s="261"/>
      <c r="Q775" s="261"/>
      <c r="R775" s="261"/>
      <c r="S775" s="261"/>
      <c r="T775" s="26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3" t="s">
        <v>189</v>
      </c>
      <c r="AU775" s="263" t="s">
        <v>86</v>
      </c>
      <c r="AV775" s="14" t="s">
        <v>84</v>
      </c>
      <c r="AW775" s="14" t="s">
        <v>33</v>
      </c>
      <c r="AX775" s="14" t="s">
        <v>78</v>
      </c>
      <c r="AY775" s="263" t="s">
        <v>181</v>
      </c>
    </row>
    <row r="776" s="13" customFormat="1">
      <c r="A776" s="13"/>
      <c r="B776" s="242"/>
      <c r="C776" s="243"/>
      <c r="D776" s="244" t="s">
        <v>189</v>
      </c>
      <c r="E776" s="245" t="s">
        <v>1</v>
      </c>
      <c r="F776" s="246" t="s">
        <v>2237</v>
      </c>
      <c r="G776" s="243"/>
      <c r="H776" s="247">
        <v>22.789999999999999</v>
      </c>
      <c r="I776" s="248"/>
      <c r="J776" s="243"/>
      <c r="K776" s="243"/>
      <c r="L776" s="249"/>
      <c r="M776" s="250"/>
      <c r="N776" s="251"/>
      <c r="O776" s="251"/>
      <c r="P776" s="251"/>
      <c r="Q776" s="251"/>
      <c r="R776" s="251"/>
      <c r="S776" s="251"/>
      <c r="T776" s="25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3" t="s">
        <v>189</v>
      </c>
      <c r="AU776" s="253" t="s">
        <v>86</v>
      </c>
      <c r="AV776" s="13" t="s">
        <v>86</v>
      </c>
      <c r="AW776" s="13" t="s">
        <v>33</v>
      </c>
      <c r="AX776" s="13" t="s">
        <v>78</v>
      </c>
      <c r="AY776" s="253" t="s">
        <v>181</v>
      </c>
    </row>
    <row r="777" s="13" customFormat="1">
      <c r="A777" s="13"/>
      <c r="B777" s="242"/>
      <c r="C777" s="243"/>
      <c r="D777" s="244" t="s">
        <v>189</v>
      </c>
      <c r="E777" s="245" t="s">
        <v>1</v>
      </c>
      <c r="F777" s="246" t="s">
        <v>2238</v>
      </c>
      <c r="G777" s="243"/>
      <c r="H777" s="247">
        <v>3.1899999999999999</v>
      </c>
      <c r="I777" s="248"/>
      <c r="J777" s="243"/>
      <c r="K777" s="243"/>
      <c r="L777" s="249"/>
      <c r="M777" s="250"/>
      <c r="N777" s="251"/>
      <c r="O777" s="251"/>
      <c r="P777" s="251"/>
      <c r="Q777" s="251"/>
      <c r="R777" s="251"/>
      <c r="S777" s="251"/>
      <c r="T777" s="25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3" t="s">
        <v>189</v>
      </c>
      <c r="AU777" s="253" t="s">
        <v>86</v>
      </c>
      <c r="AV777" s="13" t="s">
        <v>86</v>
      </c>
      <c r="AW777" s="13" t="s">
        <v>33</v>
      </c>
      <c r="AX777" s="13" t="s">
        <v>78</v>
      </c>
      <c r="AY777" s="253" t="s">
        <v>181</v>
      </c>
    </row>
    <row r="778" s="14" customFormat="1">
      <c r="A778" s="14"/>
      <c r="B778" s="254"/>
      <c r="C778" s="255"/>
      <c r="D778" s="244" t="s">
        <v>189</v>
      </c>
      <c r="E778" s="256" t="s">
        <v>1</v>
      </c>
      <c r="F778" s="257" t="s">
        <v>656</v>
      </c>
      <c r="G778" s="255"/>
      <c r="H778" s="256" t="s">
        <v>1</v>
      </c>
      <c r="I778" s="258"/>
      <c r="J778" s="255"/>
      <c r="K778" s="255"/>
      <c r="L778" s="259"/>
      <c r="M778" s="260"/>
      <c r="N778" s="261"/>
      <c r="O778" s="261"/>
      <c r="P778" s="261"/>
      <c r="Q778" s="261"/>
      <c r="R778" s="261"/>
      <c r="S778" s="261"/>
      <c r="T778" s="26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3" t="s">
        <v>189</v>
      </c>
      <c r="AU778" s="263" t="s">
        <v>86</v>
      </c>
      <c r="AV778" s="14" t="s">
        <v>84</v>
      </c>
      <c r="AW778" s="14" t="s">
        <v>33</v>
      </c>
      <c r="AX778" s="14" t="s">
        <v>78</v>
      </c>
      <c r="AY778" s="263" t="s">
        <v>181</v>
      </c>
    </row>
    <row r="779" s="13" customFormat="1">
      <c r="A779" s="13"/>
      <c r="B779" s="242"/>
      <c r="C779" s="243"/>
      <c r="D779" s="244" t="s">
        <v>189</v>
      </c>
      <c r="E779" s="245" t="s">
        <v>1</v>
      </c>
      <c r="F779" s="246" t="s">
        <v>2239</v>
      </c>
      <c r="G779" s="243"/>
      <c r="H779" s="247">
        <v>5.5800000000000001</v>
      </c>
      <c r="I779" s="248"/>
      <c r="J779" s="243"/>
      <c r="K779" s="243"/>
      <c r="L779" s="249"/>
      <c r="M779" s="250"/>
      <c r="N779" s="251"/>
      <c r="O779" s="251"/>
      <c r="P779" s="251"/>
      <c r="Q779" s="251"/>
      <c r="R779" s="251"/>
      <c r="S779" s="251"/>
      <c r="T779" s="25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3" t="s">
        <v>189</v>
      </c>
      <c r="AU779" s="253" t="s">
        <v>86</v>
      </c>
      <c r="AV779" s="13" t="s">
        <v>86</v>
      </c>
      <c r="AW779" s="13" t="s">
        <v>33</v>
      </c>
      <c r="AX779" s="13" t="s">
        <v>78</v>
      </c>
      <c r="AY779" s="253" t="s">
        <v>181</v>
      </c>
    </row>
    <row r="780" s="13" customFormat="1">
      <c r="A780" s="13"/>
      <c r="B780" s="242"/>
      <c r="C780" s="243"/>
      <c r="D780" s="244" t="s">
        <v>189</v>
      </c>
      <c r="E780" s="245" t="s">
        <v>1</v>
      </c>
      <c r="F780" s="246" t="s">
        <v>2240</v>
      </c>
      <c r="G780" s="243"/>
      <c r="H780" s="247">
        <v>7.5999999999999996</v>
      </c>
      <c r="I780" s="248"/>
      <c r="J780" s="243"/>
      <c r="K780" s="243"/>
      <c r="L780" s="249"/>
      <c r="M780" s="250"/>
      <c r="N780" s="251"/>
      <c r="O780" s="251"/>
      <c r="P780" s="251"/>
      <c r="Q780" s="251"/>
      <c r="R780" s="251"/>
      <c r="S780" s="251"/>
      <c r="T780" s="25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3" t="s">
        <v>189</v>
      </c>
      <c r="AU780" s="253" t="s">
        <v>86</v>
      </c>
      <c r="AV780" s="13" t="s">
        <v>86</v>
      </c>
      <c r="AW780" s="13" t="s">
        <v>33</v>
      </c>
      <c r="AX780" s="13" t="s">
        <v>78</v>
      </c>
      <c r="AY780" s="253" t="s">
        <v>181</v>
      </c>
    </row>
    <row r="781" s="15" customFormat="1">
      <c r="A781" s="15"/>
      <c r="B781" s="264"/>
      <c r="C781" s="265"/>
      <c r="D781" s="244" t="s">
        <v>189</v>
      </c>
      <c r="E781" s="266" t="s">
        <v>1</v>
      </c>
      <c r="F781" s="267" t="s">
        <v>206</v>
      </c>
      <c r="G781" s="265"/>
      <c r="H781" s="268">
        <v>110.03</v>
      </c>
      <c r="I781" s="269"/>
      <c r="J781" s="265"/>
      <c r="K781" s="265"/>
      <c r="L781" s="270"/>
      <c r="M781" s="271"/>
      <c r="N781" s="272"/>
      <c r="O781" s="272"/>
      <c r="P781" s="272"/>
      <c r="Q781" s="272"/>
      <c r="R781" s="272"/>
      <c r="S781" s="272"/>
      <c r="T781" s="273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74" t="s">
        <v>189</v>
      </c>
      <c r="AU781" s="274" t="s">
        <v>86</v>
      </c>
      <c r="AV781" s="15" t="s">
        <v>187</v>
      </c>
      <c r="AW781" s="15" t="s">
        <v>33</v>
      </c>
      <c r="AX781" s="15" t="s">
        <v>84</v>
      </c>
      <c r="AY781" s="274" t="s">
        <v>181</v>
      </c>
    </row>
    <row r="782" s="2" customFormat="1" ht="16.5" customHeight="1">
      <c r="A782" s="39"/>
      <c r="B782" s="40"/>
      <c r="C782" s="275" t="s">
        <v>973</v>
      </c>
      <c r="D782" s="275" t="s">
        <v>363</v>
      </c>
      <c r="E782" s="276" t="s">
        <v>930</v>
      </c>
      <c r="F782" s="277" t="s">
        <v>931</v>
      </c>
      <c r="G782" s="278" t="s">
        <v>186</v>
      </c>
      <c r="H782" s="279">
        <v>115.533</v>
      </c>
      <c r="I782" s="280"/>
      <c r="J782" s="281">
        <f>ROUND(I782*H782,2)</f>
        <v>0</v>
      </c>
      <c r="K782" s="282"/>
      <c r="L782" s="283"/>
      <c r="M782" s="284" t="s">
        <v>1</v>
      </c>
      <c r="N782" s="285" t="s">
        <v>43</v>
      </c>
      <c r="O782" s="92"/>
      <c r="P782" s="238">
        <f>O782*H782</f>
        <v>0</v>
      </c>
      <c r="Q782" s="238">
        <v>0.0066</v>
      </c>
      <c r="R782" s="238">
        <f>Q782*H782</f>
        <v>0.76251780000000002</v>
      </c>
      <c r="S782" s="238">
        <v>0</v>
      </c>
      <c r="T782" s="23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0" t="s">
        <v>369</v>
      </c>
      <c r="AT782" s="240" t="s">
        <v>363</v>
      </c>
      <c r="AU782" s="240" t="s">
        <v>86</v>
      </c>
      <c r="AY782" s="18" t="s">
        <v>181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8" t="s">
        <v>84</v>
      </c>
      <c r="BK782" s="241">
        <f>ROUND(I782*H782,2)</f>
        <v>0</v>
      </c>
      <c r="BL782" s="18" t="s">
        <v>278</v>
      </c>
      <c r="BM782" s="240" t="s">
        <v>2848</v>
      </c>
    </row>
    <row r="783" s="14" customFormat="1">
      <c r="A783" s="14"/>
      <c r="B783" s="254"/>
      <c r="C783" s="255"/>
      <c r="D783" s="244" t="s">
        <v>189</v>
      </c>
      <c r="E783" s="256" t="s">
        <v>1</v>
      </c>
      <c r="F783" s="257" t="s">
        <v>647</v>
      </c>
      <c r="G783" s="255"/>
      <c r="H783" s="256" t="s">
        <v>1</v>
      </c>
      <c r="I783" s="258"/>
      <c r="J783" s="255"/>
      <c r="K783" s="255"/>
      <c r="L783" s="259"/>
      <c r="M783" s="260"/>
      <c r="N783" s="261"/>
      <c r="O783" s="261"/>
      <c r="P783" s="261"/>
      <c r="Q783" s="261"/>
      <c r="R783" s="261"/>
      <c r="S783" s="261"/>
      <c r="T783" s="26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3" t="s">
        <v>189</v>
      </c>
      <c r="AU783" s="263" t="s">
        <v>86</v>
      </c>
      <c r="AV783" s="14" t="s">
        <v>84</v>
      </c>
      <c r="AW783" s="14" t="s">
        <v>33</v>
      </c>
      <c r="AX783" s="14" t="s">
        <v>78</v>
      </c>
      <c r="AY783" s="263" t="s">
        <v>181</v>
      </c>
    </row>
    <row r="784" s="13" customFormat="1">
      <c r="A784" s="13"/>
      <c r="B784" s="242"/>
      <c r="C784" s="243"/>
      <c r="D784" s="244" t="s">
        <v>189</v>
      </c>
      <c r="E784" s="245" t="s">
        <v>1</v>
      </c>
      <c r="F784" s="246" t="s">
        <v>2335</v>
      </c>
      <c r="G784" s="243"/>
      <c r="H784" s="247">
        <v>33.253999999999998</v>
      </c>
      <c r="I784" s="248"/>
      <c r="J784" s="243"/>
      <c r="K784" s="243"/>
      <c r="L784" s="249"/>
      <c r="M784" s="250"/>
      <c r="N784" s="251"/>
      <c r="O784" s="251"/>
      <c r="P784" s="251"/>
      <c r="Q784" s="251"/>
      <c r="R784" s="251"/>
      <c r="S784" s="251"/>
      <c r="T784" s="25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3" t="s">
        <v>189</v>
      </c>
      <c r="AU784" s="253" t="s">
        <v>86</v>
      </c>
      <c r="AV784" s="13" t="s">
        <v>86</v>
      </c>
      <c r="AW784" s="13" t="s">
        <v>33</v>
      </c>
      <c r="AX784" s="13" t="s">
        <v>78</v>
      </c>
      <c r="AY784" s="253" t="s">
        <v>181</v>
      </c>
    </row>
    <row r="785" s="13" customFormat="1">
      <c r="A785" s="13"/>
      <c r="B785" s="242"/>
      <c r="C785" s="243"/>
      <c r="D785" s="244" t="s">
        <v>189</v>
      </c>
      <c r="E785" s="245" t="s">
        <v>1</v>
      </c>
      <c r="F785" s="246" t="s">
        <v>2336</v>
      </c>
      <c r="G785" s="243"/>
      <c r="H785" s="247">
        <v>13.377000000000001</v>
      </c>
      <c r="I785" s="248"/>
      <c r="J785" s="243"/>
      <c r="K785" s="243"/>
      <c r="L785" s="249"/>
      <c r="M785" s="250"/>
      <c r="N785" s="251"/>
      <c r="O785" s="251"/>
      <c r="P785" s="251"/>
      <c r="Q785" s="251"/>
      <c r="R785" s="251"/>
      <c r="S785" s="251"/>
      <c r="T785" s="25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3" t="s">
        <v>189</v>
      </c>
      <c r="AU785" s="253" t="s">
        <v>86</v>
      </c>
      <c r="AV785" s="13" t="s">
        <v>86</v>
      </c>
      <c r="AW785" s="13" t="s">
        <v>33</v>
      </c>
      <c r="AX785" s="13" t="s">
        <v>78</v>
      </c>
      <c r="AY785" s="253" t="s">
        <v>181</v>
      </c>
    </row>
    <row r="786" s="13" customFormat="1">
      <c r="A786" s="13"/>
      <c r="B786" s="242"/>
      <c r="C786" s="243"/>
      <c r="D786" s="244" t="s">
        <v>189</v>
      </c>
      <c r="E786" s="245" t="s">
        <v>1</v>
      </c>
      <c r="F786" s="246" t="s">
        <v>2337</v>
      </c>
      <c r="G786" s="243"/>
      <c r="H786" s="247">
        <v>13.377000000000001</v>
      </c>
      <c r="I786" s="248"/>
      <c r="J786" s="243"/>
      <c r="K786" s="243"/>
      <c r="L786" s="249"/>
      <c r="M786" s="250"/>
      <c r="N786" s="251"/>
      <c r="O786" s="251"/>
      <c r="P786" s="251"/>
      <c r="Q786" s="251"/>
      <c r="R786" s="251"/>
      <c r="S786" s="251"/>
      <c r="T786" s="25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3" t="s">
        <v>189</v>
      </c>
      <c r="AU786" s="253" t="s">
        <v>86</v>
      </c>
      <c r="AV786" s="13" t="s">
        <v>86</v>
      </c>
      <c r="AW786" s="13" t="s">
        <v>33</v>
      </c>
      <c r="AX786" s="13" t="s">
        <v>78</v>
      </c>
      <c r="AY786" s="253" t="s">
        <v>181</v>
      </c>
    </row>
    <row r="787" s="13" customFormat="1">
      <c r="A787" s="13"/>
      <c r="B787" s="242"/>
      <c r="C787" s="243"/>
      <c r="D787" s="244" t="s">
        <v>189</v>
      </c>
      <c r="E787" s="245" t="s">
        <v>1</v>
      </c>
      <c r="F787" s="246" t="s">
        <v>2338</v>
      </c>
      <c r="G787" s="243"/>
      <c r="H787" s="247">
        <v>14.406000000000001</v>
      </c>
      <c r="I787" s="248"/>
      <c r="J787" s="243"/>
      <c r="K787" s="243"/>
      <c r="L787" s="249"/>
      <c r="M787" s="250"/>
      <c r="N787" s="251"/>
      <c r="O787" s="251"/>
      <c r="P787" s="251"/>
      <c r="Q787" s="251"/>
      <c r="R787" s="251"/>
      <c r="S787" s="251"/>
      <c r="T787" s="25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3" t="s">
        <v>189</v>
      </c>
      <c r="AU787" s="253" t="s">
        <v>86</v>
      </c>
      <c r="AV787" s="13" t="s">
        <v>86</v>
      </c>
      <c r="AW787" s="13" t="s">
        <v>33</v>
      </c>
      <c r="AX787" s="13" t="s">
        <v>78</v>
      </c>
      <c r="AY787" s="253" t="s">
        <v>181</v>
      </c>
    </row>
    <row r="788" s="14" customFormat="1">
      <c r="A788" s="14"/>
      <c r="B788" s="254"/>
      <c r="C788" s="255"/>
      <c r="D788" s="244" t="s">
        <v>189</v>
      </c>
      <c r="E788" s="256" t="s">
        <v>1</v>
      </c>
      <c r="F788" s="257" t="s">
        <v>652</v>
      </c>
      <c r="G788" s="255"/>
      <c r="H788" s="256" t="s">
        <v>1</v>
      </c>
      <c r="I788" s="258"/>
      <c r="J788" s="255"/>
      <c r="K788" s="255"/>
      <c r="L788" s="259"/>
      <c r="M788" s="260"/>
      <c r="N788" s="261"/>
      <c r="O788" s="261"/>
      <c r="P788" s="261"/>
      <c r="Q788" s="261"/>
      <c r="R788" s="261"/>
      <c r="S788" s="261"/>
      <c r="T788" s="26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3" t="s">
        <v>189</v>
      </c>
      <c r="AU788" s="263" t="s">
        <v>86</v>
      </c>
      <c r="AV788" s="14" t="s">
        <v>84</v>
      </c>
      <c r="AW788" s="14" t="s">
        <v>33</v>
      </c>
      <c r="AX788" s="14" t="s">
        <v>78</v>
      </c>
      <c r="AY788" s="263" t="s">
        <v>181</v>
      </c>
    </row>
    <row r="789" s="13" customFormat="1">
      <c r="A789" s="13"/>
      <c r="B789" s="242"/>
      <c r="C789" s="243"/>
      <c r="D789" s="244" t="s">
        <v>189</v>
      </c>
      <c r="E789" s="245" t="s">
        <v>1</v>
      </c>
      <c r="F789" s="246" t="s">
        <v>2339</v>
      </c>
      <c r="G789" s="243"/>
      <c r="H789" s="247">
        <v>23.93</v>
      </c>
      <c r="I789" s="248"/>
      <c r="J789" s="243"/>
      <c r="K789" s="243"/>
      <c r="L789" s="249"/>
      <c r="M789" s="250"/>
      <c r="N789" s="251"/>
      <c r="O789" s="251"/>
      <c r="P789" s="251"/>
      <c r="Q789" s="251"/>
      <c r="R789" s="251"/>
      <c r="S789" s="251"/>
      <c r="T789" s="25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3" t="s">
        <v>189</v>
      </c>
      <c r="AU789" s="253" t="s">
        <v>86</v>
      </c>
      <c r="AV789" s="13" t="s">
        <v>86</v>
      </c>
      <c r="AW789" s="13" t="s">
        <v>33</v>
      </c>
      <c r="AX789" s="13" t="s">
        <v>78</v>
      </c>
      <c r="AY789" s="253" t="s">
        <v>181</v>
      </c>
    </row>
    <row r="790" s="13" customFormat="1">
      <c r="A790" s="13"/>
      <c r="B790" s="242"/>
      <c r="C790" s="243"/>
      <c r="D790" s="244" t="s">
        <v>189</v>
      </c>
      <c r="E790" s="245" t="s">
        <v>1</v>
      </c>
      <c r="F790" s="246" t="s">
        <v>2340</v>
      </c>
      <c r="G790" s="243"/>
      <c r="H790" s="247">
        <v>3.3500000000000001</v>
      </c>
      <c r="I790" s="248"/>
      <c r="J790" s="243"/>
      <c r="K790" s="243"/>
      <c r="L790" s="249"/>
      <c r="M790" s="250"/>
      <c r="N790" s="251"/>
      <c r="O790" s="251"/>
      <c r="P790" s="251"/>
      <c r="Q790" s="251"/>
      <c r="R790" s="251"/>
      <c r="S790" s="251"/>
      <c r="T790" s="25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3" t="s">
        <v>189</v>
      </c>
      <c r="AU790" s="253" t="s">
        <v>86</v>
      </c>
      <c r="AV790" s="13" t="s">
        <v>86</v>
      </c>
      <c r="AW790" s="13" t="s">
        <v>33</v>
      </c>
      <c r="AX790" s="13" t="s">
        <v>78</v>
      </c>
      <c r="AY790" s="253" t="s">
        <v>181</v>
      </c>
    </row>
    <row r="791" s="14" customFormat="1">
      <c r="A791" s="14"/>
      <c r="B791" s="254"/>
      <c r="C791" s="255"/>
      <c r="D791" s="244" t="s">
        <v>189</v>
      </c>
      <c r="E791" s="256" t="s">
        <v>1</v>
      </c>
      <c r="F791" s="257" t="s">
        <v>656</v>
      </c>
      <c r="G791" s="255"/>
      <c r="H791" s="256" t="s">
        <v>1</v>
      </c>
      <c r="I791" s="258"/>
      <c r="J791" s="255"/>
      <c r="K791" s="255"/>
      <c r="L791" s="259"/>
      <c r="M791" s="260"/>
      <c r="N791" s="261"/>
      <c r="O791" s="261"/>
      <c r="P791" s="261"/>
      <c r="Q791" s="261"/>
      <c r="R791" s="261"/>
      <c r="S791" s="261"/>
      <c r="T791" s="26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3" t="s">
        <v>189</v>
      </c>
      <c r="AU791" s="263" t="s">
        <v>86</v>
      </c>
      <c r="AV791" s="14" t="s">
        <v>84</v>
      </c>
      <c r="AW791" s="14" t="s">
        <v>33</v>
      </c>
      <c r="AX791" s="14" t="s">
        <v>78</v>
      </c>
      <c r="AY791" s="263" t="s">
        <v>181</v>
      </c>
    </row>
    <row r="792" s="13" customFormat="1">
      <c r="A792" s="13"/>
      <c r="B792" s="242"/>
      <c r="C792" s="243"/>
      <c r="D792" s="244" t="s">
        <v>189</v>
      </c>
      <c r="E792" s="245" t="s">
        <v>1</v>
      </c>
      <c r="F792" s="246" t="s">
        <v>2341</v>
      </c>
      <c r="G792" s="243"/>
      <c r="H792" s="247">
        <v>5.859</v>
      </c>
      <c r="I792" s="248"/>
      <c r="J792" s="243"/>
      <c r="K792" s="243"/>
      <c r="L792" s="249"/>
      <c r="M792" s="250"/>
      <c r="N792" s="251"/>
      <c r="O792" s="251"/>
      <c r="P792" s="251"/>
      <c r="Q792" s="251"/>
      <c r="R792" s="251"/>
      <c r="S792" s="251"/>
      <c r="T792" s="25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3" t="s">
        <v>189</v>
      </c>
      <c r="AU792" s="253" t="s">
        <v>86</v>
      </c>
      <c r="AV792" s="13" t="s">
        <v>86</v>
      </c>
      <c r="AW792" s="13" t="s">
        <v>33</v>
      </c>
      <c r="AX792" s="13" t="s">
        <v>78</v>
      </c>
      <c r="AY792" s="253" t="s">
        <v>181</v>
      </c>
    </row>
    <row r="793" s="13" customFormat="1">
      <c r="A793" s="13"/>
      <c r="B793" s="242"/>
      <c r="C793" s="243"/>
      <c r="D793" s="244" t="s">
        <v>189</v>
      </c>
      <c r="E793" s="245" t="s">
        <v>1</v>
      </c>
      <c r="F793" s="246" t="s">
        <v>2342</v>
      </c>
      <c r="G793" s="243"/>
      <c r="H793" s="247">
        <v>7.9800000000000004</v>
      </c>
      <c r="I793" s="248"/>
      <c r="J793" s="243"/>
      <c r="K793" s="243"/>
      <c r="L793" s="249"/>
      <c r="M793" s="250"/>
      <c r="N793" s="251"/>
      <c r="O793" s="251"/>
      <c r="P793" s="251"/>
      <c r="Q793" s="251"/>
      <c r="R793" s="251"/>
      <c r="S793" s="251"/>
      <c r="T793" s="25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3" t="s">
        <v>189</v>
      </c>
      <c r="AU793" s="253" t="s">
        <v>86</v>
      </c>
      <c r="AV793" s="13" t="s">
        <v>86</v>
      </c>
      <c r="AW793" s="13" t="s">
        <v>33</v>
      </c>
      <c r="AX793" s="13" t="s">
        <v>78</v>
      </c>
      <c r="AY793" s="253" t="s">
        <v>181</v>
      </c>
    </row>
    <row r="794" s="15" customFormat="1">
      <c r="A794" s="15"/>
      <c r="B794" s="264"/>
      <c r="C794" s="265"/>
      <c r="D794" s="244" t="s">
        <v>189</v>
      </c>
      <c r="E794" s="266" t="s">
        <v>1</v>
      </c>
      <c r="F794" s="267" t="s">
        <v>206</v>
      </c>
      <c r="G794" s="265"/>
      <c r="H794" s="268">
        <v>115.533</v>
      </c>
      <c r="I794" s="269"/>
      <c r="J794" s="265"/>
      <c r="K794" s="265"/>
      <c r="L794" s="270"/>
      <c r="M794" s="271"/>
      <c r="N794" s="272"/>
      <c r="O794" s="272"/>
      <c r="P794" s="272"/>
      <c r="Q794" s="272"/>
      <c r="R794" s="272"/>
      <c r="S794" s="272"/>
      <c r="T794" s="273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4" t="s">
        <v>189</v>
      </c>
      <c r="AU794" s="274" t="s">
        <v>86</v>
      </c>
      <c r="AV794" s="15" t="s">
        <v>187</v>
      </c>
      <c r="AW794" s="15" t="s">
        <v>33</v>
      </c>
      <c r="AX794" s="15" t="s">
        <v>84</v>
      </c>
      <c r="AY794" s="274" t="s">
        <v>181</v>
      </c>
    </row>
    <row r="795" s="2" customFormat="1" ht="16.5" customHeight="1">
      <c r="A795" s="39"/>
      <c r="B795" s="40"/>
      <c r="C795" s="228" t="s">
        <v>979</v>
      </c>
      <c r="D795" s="228" t="s">
        <v>183</v>
      </c>
      <c r="E795" s="229" t="s">
        <v>934</v>
      </c>
      <c r="F795" s="230" t="s">
        <v>935</v>
      </c>
      <c r="G795" s="231" t="s">
        <v>186</v>
      </c>
      <c r="H795" s="232">
        <v>89.650999999999996</v>
      </c>
      <c r="I795" s="233"/>
      <c r="J795" s="234">
        <f>ROUND(I795*H795,2)</f>
        <v>0</v>
      </c>
      <c r="K795" s="235"/>
      <c r="L795" s="45"/>
      <c r="M795" s="236" t="s">
        <v>1</v>
      </c>
      <c r="N795" s="237" t="s">
        <v>43</v>
      </c>
      <c r="O795" s="92"/>
      <c r="P795" s="238">
        <f>O795*H795</f>
        <v>0</v>
      </c>
      <c r="Q795" s="238">
        <v>0.0060000000000000001</v>
      </c>
      <c r="R795" s="238">
        <f>Q795*H795</f>
        <v>0.537906</v>
      </c>
      <c r="S795" s="238">
        <v>0</v>
      </c>
      <c r="T795" s="23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0" t="s">
        <v>278</v>
      </c>
      <c r="AT795" s="240" t="s">
        <v>183</v>
      </c>
      <c r="AU795" s="240" t="s">
        <v>86</v>
      </c>
      <c r="AY795" s="18" t="s">
        <v>181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84</v>
      </c>
      <c r="BK795" s="241">
        <f>ROUND(I795*H795,2)</f>
        <v>0</v>
      </c>
      <c r="BL795" s="18" t="s">
        <v>278</v>
      </c>
      <c r="BM795" s="240" t="s">
        <v>2849</v>
      </c>
    </row>
    <row r="796" s="14" customFormat="1">
      <c r="A796" s="14"/>
      <c r="B796" s="254"/>
      <c r="C796" s="255"/>
      <c r="D796" s="244" t="s">
        <v>189</v>
      </c>
      <c r="E796" s="256" t="s">
        <v>1</v>
      </c>
      <c r="F796" s="257" t="s">
        <v>937</v>
      </c>
      <c r="G796" s="255"/>
      <c r="H796" s="256" t="s">
        <v>1</v>
      </c>
      <c r="I796" s="258"/>
      <c r="J796" s="255"/>
      <c r="K796" s="255"/>
      <c r="L796" s="259"/>
      <c r="M796" s="260"/>
      <c r="N796" s="261"/>
      <c r="O796" s="261"/>
      <c r="P796" s="261"/>
      <c r="Q796" s="261"/>
      <c r="R796" s="261"/>
      <c r="S796" s="261"/>
      <c r="T796" s="26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3" t="s">
        <v>189</v>
      </c>
      <c r="AU796" s="263" t="s">
        <v>86</v>
      </c>
      <c r="AV796" s="14" t="s">
        <v>84</v>
      </c>
      <c r="AW796" s="14" t="s">
        <v>33</v>
      </c>
      <c r="AX796" s="14" t="s">
        <v>78</v>
      </c>
      <c r="AY796" s="263" t="s">
        <v>181</v>
      </c>
    </row>
    <row r="797" s="13" customFormat="1">
      <c r="A797" s="13"/>
      <c r="B797" s="242"/>
      <c r="C797" s="243"/>
      <c r="D797" s="244" t="s">
        <v>189</v>
      </c>
      <c r="E797" s="245" t="s">
        <v>1</v>
      </c>
      <c r="F797" s="246" t="s">
        <v>2346</v>
      </c>
      <c r="G797" s="243"/>
      <c r="H797" s="247">
        <v>88.739999999999995</v>
      </c>
      <c r="I797" s="248"/>
      <c r="J797" s="243"/>
      <c r="K797" s="243"/>
      <c r="L797" s="249"/>
      <c r="M797" s="250"/>
      <c r="N797" s="251"/>
      <c r="O797" s="251"/>
      <c r="P797" s="251"/>
      <c r="Q797" s="251"/>
      <c r="R797" s="251"/>
      <c r="S797" s="251"/>
      <c r="T797" s="25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3" t="s">
        <v>189</v>
      </c>
      <c r="AU797" s="253" t="s">
        <v>86</v>
      </c>
      <c r="AV797" s="13" t="s">
        <v>86</v>
      </c>
      <c r="AW797" s="13" t="s">
        <v>33</v>
      </c>
      <c r="AX797" s="13" t="s">
        <v>78</v>
      </c>
      <c r="AY797" s="253" t="s">
        <v>181</v>
      </c>
    </row>
    <row r="798" s="14" customFormat="1">
      <c r="A798" s="14"/>
      <c r="B798" s="254"/>
      <c r="C798" s="255"/>
      <c r="D798" s="244" t="s">
        <v>189</v>
      </c>
      <c r="E798" s="256" t="s">
        <v>1</v>
      </c>
      <c r="F798" s="257" t="s">
        <v>547</v>
      </c>
      <c r="G798" s="255"/>
      <c r="H798" s="256" t="s">
        <v>1</v>
      </c>
      <c r="I798" s="258"/>
      <c r="J798" s="255"/>
      <c r="K798" s="255"/>
      <c r="L798" s="259"/>
      <c r="M798" s="260"/>
      <c r="N798" s="261"/>
      <c r="O798" s="261"/>
      <c r="P798" s="261"/>
      <c r="Q798" s="261"/>
      <c r="R798" s="261"/>
      <c r="S798" s="261"/>
      <c r="T798" s="26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3" t="s">
        <v>189</v>
      </c>
      <c r="AU798" s="263" t="s">
        <v>86</v>
      </c>
      <c r="AV798" s="14" t="s">
        <v>84</v>
      </c>
      <c r="AW798" s="14" t="s">
        <v>33</v>
      </c>
      <c r="AX798" s="14" t="s">
        <v>78</v>
      </c>
      <c r="AY798" s="263" t="s">
        <v>181</v>
      </c>
    </row>
    <row r="799" s="13" customFormat="1">
      <c r="A799" s="13"/>
      <c r="B799" s="242"/>
      <c r="C799" s="243"/>
      <c r="D799" s="244" t="s">
        <v>189</v>
      </c>
      <c r="E799" s="245" t="s">
        <v>1</v>
      </c>
      <c r="F799" s="246" t="s">
        <v>2347</v>
      </c>
      <c r="G799" s="243"/>
      <c r="H799" s="247">
        <v>0.91100000000000003</v>
      </c>
      <c r="I799" s="248"/>
      <c r="J799" s="243"/>
      <c r="K799" s="243"/>
      <c r="L799" s="249"/>
      <c r="M799" s="250"/>
      <c r="N799" s="251"/>
      <c r="O799" s="251"/>
      <c r="P799" s="251"/>
      <c r="Q799" s="251"/>
      <c r="R799" s="251"/>
      <c r="S799" s="251"/>
      <c r="T799" s="25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3" t="s">
        <v>189</v>
      </c>
      <c r="AU799" s="253" t="s">
        <v>86</v>
      </c>
      <c r="AV799" s="13" t="s">
        <v>86</v>
      </c>
      <c r="AW799" s="13" t="s">
        <v>33</v>
      </c>
      <c r="AX799" s="13" t="s">
        <v>78</v>
      </c>
      <c r="AY799" s="253" t="s">
        <v>181</v>
      </c>
    </row>
    <row r="800" s="15" customFormat="1">
      <c r="A800" s="15"/>
      <c r="B800" s="264"/>
      <c r="C800" s="265"/>
      <c r="D800" s="244" t="s">
        <v>189</v>
      </c>
      <c r="E800" s="266" t="s">
        <v>1</v>
      </c>
      <c r="F800" s="267" t="s">
        <v>206</v>
      </c>
      <c r="G800" s="265"/>
      <c r="H800" s="268">
        <v>89.650999999999996</v>
      </c>
      <c r="I800" s="269"/>
      <c r="J800" s="265"/>
      <c r="K800" s="265"/>
      <c r="L800" s="270"/>
      <c r="M800" s="271"/>
      <c r="N800" s="272"/>
      <c r="O800" s="272"/>
      <c r="P800" s="272"/>
      <c r="Q800" s="272"/>
      <c r="R800" s="272"/>
      <c r="S800" s="272"/>
      <c r="T800" s="273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4" t="s">
        <v>189</v>
      </c>
      <c r="AU800" s="274" t="s">
        <v>86</v>
      </c>
      <c r="AV800" s="15" t="s">
        <v>187</v>
      </c>
      <c r="AW800" s="15" t="s">
        <v>33</v>
      </c>
      <c r="AX800" s="15" t="s">
        <v>84</v>
      </c>
      <c r="AY800" s="274" t="s">
        <v>181</v>
      </c>
    </row>
    <row r="801" s="2" customFormat="1" ht="16.5" customHeight="1">
      <c r="A801" s="39"/>
      <c r="B801" s="40"/>
      <c r="C801" s="275" t="s">
        <v>984</v>
      </c>
      <c r="D801" s="275" t="s">
        <v>363</v>
      </c>
      <c r="E801" s="276" t="s">
        <v>941</v>
      </c>
      <c r="F801" s="277" t="s">
        <v>942</v>
      </c>
      <c r="G801" s="278" t="s">
        <v>186</v>
      </c>
      <c r="H801" s="279">
        <v>46.588999999999999</v>
      </c>
      <c r="I801" s="280"/>
      <c r="J801" s="281">
        <f>ROUND(I801*H801,2)</f>
        <v>0</v>
      </c>
      <c r="K801" s="282"/>
      <c r="L801" s="283"/>
      <c r="M801" s="284" t="s">
        <v>1</v>
      </c>
      <c r="N801" s="285" t="s">
        <v>43</v>
      </c>
      <c r="O801" s="92"/>
      <c r="P801" s="238">
        <f>O801*H801</f>
        <v>0</v>
      </c>
      <c r="Q801" s="238">
        <v>0.0070000000000000001</v>
      </c>
      <c r="R801" s="238">
        <f>Q801*H801</f>
        <v>0.326123</v>
      </c>
      <c r="S801" s="238">
        <v>0</v>
      </c>
      <c r="T801" s="239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0" t="s">
        <v>369</v>
      </c>
      <c r="AT801" s="240" t="s">
        <v>363</v>
      </c>
      <c r="AU801" s="240" t="s">
        <v>86</v>
      </c>
      <c r="AY801" s="18" t="s">
        <v>181</v>
      </c>
      <c r="BE801" s="241">
        <f>IF(N801="základní",J801,0)</f>
        <v>0</v>
      </c>
      <c r="BF801" s="241">
        <f>IF(N801="snížená",J801,0)</f>
        <v>0</v>
      </c>
      <c r="BG801" s="241">
        <f>IF(N801="zákl. přenesená",J801,0)</f>
        <v>0</v>
      </c>
      <c r="BH801" s="241">
        <f>IF(N801="sníž. přenesená",J801,0)</f>
        <v>0</v>
      </c>
      <c r="BI801" s="241">
        <f>IF(N801="nulová",J801,0)</f>
        <v>0</v>
      </c>
      <c r="BJ801" s="18" t="s">
        <v>84</v>
      </c>
      <c r="BK801" s="241">
        <f>ROUND(I801*H801,2)</f>
        <v>0</v>
      </c>
      <c r="BL801" s="18" t="s">
        <v>278</v>
      </c>
      <c r="BM801" s="240" t="s">
        <v>2850</v>
      </c>
    </row>
    <row r="802" s="14" customFormat="1">
      <c r="A802" s="14"/>
      <c r="B802" s="254"/>
      <c r="C802" s="255"/>
      <c r="D802" s="244" t="s">
        <v>189</v>
      </c>
      <c r="E802" s="256" t="s">
        <v>1</v>
      </c>
      <c r="F802" s="257" t="s">
        <v>2349</v>
      </c>
      <c r="G802" s="255"/>
      <c r="H802" s="256" t="s">
        <v>1</v>
      </c>
      <c r="I802" s="258"/>
      <c r="J802" s="255"/>
      <c r="K802" s="255"/>
      <c r="L802" s="259"/>
      <c r="M802" s="260"/>
      <c r="N802" s="261"/>
      <c r="O802" s="261"/>
      <c r="P802" s="261"/>
      <c r="Q802" s="261"/>
      <c r="R802" s="261"/>
      <c r="S802" s="261"/>
      <c r="T802" s="26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3" t="s">
        <v>189</v>
      </c>
      <c r="AU802" s="263" t="s">
        <v>86</v>
      </c>
      <c r="AV802" s="14" t="s">
        <v>84</v>
      </c>
      <c r="AW802" s="14" t="s">
        <v>33</v>
      </c>
      <c r="AX802" s="14" t="s">
        <v>78</v>
      </c>
      <c r="AY802" s="263" t="s">
        <v>181</v>
      </c>
    </row>
    <row r="803" s="13" customFormat="1">
      <c r="A803" s="13"/>
      <c r="B803" s="242"/>
      <c r="C803" s="243"/>
      <c r="D803" s="244" t="s">
        <v>189</v>
      </c>
      <c r="E803" s="245" t="s">
        <v>1</v>
      </c>
      <c r="F803" s="246" t="s">
        <v>2350</v>
      </c>
      <c r="G803" s="243"/>
      <c r="H803" s="247">
        <v>46.588999999999999</v>
      </c>
      <c r="I803" s="248"/>
      <c r="J803" s="243"/>
      <c r="K803" s="243"/>
      <c r="L803" s="249"/>
      <c r="M803" s="250"/>
      <c r="N803" s="251"/>
      <c r="O803" s="251"/>
      <c r="P803" s="251"/>
      <c r="Q803" s="251"/>
      <c r="R803" s="251"/>
      <c r="S803" s="251"/>
      <c r="T803" s="25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3" t="s">
        <v>189</v>
      </c>
      <c r="AU803" s="253" t="s">
        <v>86</v>
      </c>
      <c r="AV803" s="13" t="s">
        <v>86</v>
      </c>
      <c r="AW803" s="13" t="s">
        <v>33</v>
      </c>
      <c r="AX803" s="13" t="s">
        <v>84</v>
      </c>
      <c r="AY803" s="253" t="s">
        <v>181</v>
      </c>
    </row>
    <row r="804" s="2" customFormat="1" ht="16.5" customHeight="1">
      <c r="A804" s="39"/>
      <c r="B804" s="40"/>
      <c r="C804" s="275" t="s">
        <v>990</v>
      </c>
      <c r="D804" s="275" t="s">
        <v>363</v>
      </c>
      <c r="E804" s="276" t="s">
        <v>947</v>
      </c>
      <c r="F804" s="277" t="s">
        <v>948</v>
      </c>
      <c r="G804" s="278" t="s">
        <v>186</v>
      </c>
      <c r="H804" s="279">
        <v>46.588999999999999</v>
      </c>
      <c r="I804" s="280"/>
      <c r="J804" s="281">
        <f>ROUND(I804*H804,2)</f>
        <v>0</v>
      </c>
      <c r="K804" s="282"/>
      <c r="L804" s="283"/>
      <c r="M804" s="284" t="s">
        <v>1</v>
      </c>
      <c r="N804" s="285" t="s">
        <v>43</v>
      </c>
      <c r="O804" s="92"/>
      <c r="P804" s="238">
        <f>O804*H804</f>
        <v>0</v>
      </c>
      <c r="Q804" s="238">
        <v>0.0020999999999999999</v>
      </c>
      <c r="R804" s="238">
        <f>Q804*H804</f>
        <v>0.097836899999999991</v>
      </c>
      <c r="S804" s="238">
        <v>0</v>
      </c>
      <c r="T804" s="239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0" t="s">
        <v>369</v>
      </c>
      <c r="AT804" s="240" t="s">
        <v>363</v>
      </c>
      <c r="AU804" s="240" t="s">
        <v>86</v>
      </c>
      <c r="AY804" s="18" t="s">
        <v>181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8" t="s">
        <v>84</v>
      </c>
      <c r="BK804" s="241">
        <f>ROUND(I804*H804,2)</f>
        <v>0</v>
      </c>
      <c r="BL804" s="18" t="s">
        <v>278</v>
      </c>
      <c r="BM804" s="240" t="s">
        <v>2851</v>
      </c>
    </row>
    <row r="805" s="14" customFormat="1">
      <c r="A805" s="14"/>
      <c r="B805" s="254"/>
      <c r="C805" s="255"/>
      <c r="D805" s="244" t="s">
        <v>189</v>
      </c>
      <c r="E805" s="256" t="s">
        <v>1</v>
      </c>
      <c r="F805" s="257" t="s">
        <v>2349</v>
      </c>
      <c r="G805" s="255"/>
      <c r="H805" s="256" t="s">
        <v>1</v>
      </c>
      <c r="I805" s="258"/>
      <c r="J805" s="255"/>
      <c r="K805" s="255"/>
      <c r="L805" s="259"/>
      <c r="M805" s="260"/>
      <c r="N805" s="261"/>
      <c r="O805" s="261"/>
      <c r="P805" s="261"/>
      <c r="Q805" s="261"/>
      <c r="R805" s="261"/>
      <c r="S805" s="261"/>
      <c r="T805" s="26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3" t="s">
        <v>189</v>
      </c>
      <c r="AU805" s="263" t="s">
        <v>86</v>
      </c>
      <c r="AV805" s="14" t="s">
        <v>84</v>
      </c>
      <c r="AW805" s="14" t="s">
        <v>33</v>
      </c>
      <c r="AX805" s="14" t="s">
        <v>78</v>
      </c>
      <c r="AY805" s="263" t="s">
        <v>181</v>
      </c>
    </row>
    <row r="806" s="13" customFormat="1">
      <c r="A806" s="13"/>
      <c r="B806" s="242"/>
      <c r="C806" s="243"/>
      <c r="D806" s="244" t="s">
        <v>189</v>
      </c>
      <c r="E806" s="245" t="s">
        <v>1</v>
      </c>
      <c r="F806" s="246" t="s">
        <v>2350</v>
      </c>
      <c r="G806" s="243"/>
      <c r="H806" s="247">
        <v>46.588999999999999</v>
      </c>
      <c r="I806" s="248"/>
      <c r="J806" s="243"/>
      <c r="K806" s="243"/>
      <c r="L806" s="249"/>
      <c r="M806" s="250"/>
      <c r="N806" s="251"/>
      <c r="O806" s="251"/>
      <c r="P806" s="251"/>
      <c r="Q806" s="251"/>
      <c r="R806" s="251"/>
      <c r="S806" s="251"/>
      <c r="T806" s="25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3" t="s">
        <v>189</v>
      </c>
      <c r="AU806" s="253" t="s">
        <v>86</v>
      </c>
      <c r="AV806" s="13" t="s">
        <v>86</v>
      </c>
      <c r="AW806" s="13" t="s">
        <v>33</v>
      </c>
      <c r="AX806" s="13" t="s">
        <v>84</v>
      </c>
      <c r="AY806" s="253" t="s">
        <v>181</v>
      </c>
    </row>
    <row r="807" s="2" customFormat="1" ht="16.5" customHeight="1">
      <c r="A807" s="39"/>
      <c r="B807" s="40"/>
      <c r="C807" s="275" t="s">
        <v>995</v>
      </c>
      <c r="D807" s="275" t="s">
        <v>363</v>
      </c>
      <c r="E807" s="276" t="s">
        <v>951</v>
      </c>
      <c r="F807" s="277" t="s">
        <v>952</v>
      </c>
      <c r="G807" s="278" t="s">
        <v>186</v>
      </c>
      <c r="H807" s="279">
        <v>0.95599999999999996</v>
      </c>
      <c r="I807" s="280"/>
      <c r="J807" s="281">
        <f>ROUND(I807*H807,2)</f>
        <v>0</v>
      </c>
      <c r="K807" s="282"/>
      <c r="L807" s="283"/>
      <c r="M807" s="284" t="s">
        <v>1</v>
      </c>
      <c r="N807" s="285" t="s">
        <v>43</v>
      </c>
      <c r="O807" s="92"/>
      <c r="P807" s="238">
        <f>O807*H807</f>
        <v>0</v>
      </c>
      <c r="Q807" s="238">
        <v>0.0030000000000000001</v>
      </c>
      <c r="R807" s="238">
        <f>Q807*H807</f>
        <v>0.0028679999999999999</v>
      </c>
      <c r="S807" s="238">
        <v>0</v>
      </c>
      <c r="T807" s="239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0" t="s">
        <v>369</v>
      </c>
      <c r="AT807" s="240" t="s">
        <v>363</v>
      </c>
      <c r="AU807" s="240" t="s">
        <v>86</v>
      </c>
      <c r="AY807" s="18" t="s">
        <v>181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84</v>
      </c>
      <c r="BK807" s="241">
        <f>ROUND(I807*H807,2)</f>
        <v>0</v>
      </c>
      <c r="BL807" s="18" t="s">
        <v>278</v>
      </c>
      <c r="BM807" s="240" t="s">
        <v>2852</v>
      </c>
    </row>
    <row r="808" s="14" customFormat="1">
      <c r="A808" s="14"/>
      <c r="B808" s="254"/>
      <c r="C808" s="255"/>
      <c r="D808" s="244" t="s">
        <v>189</v>
      </c>
      <c r="E808" s="256" t="s">
        <v>1</v>
      </c>
      <c r="F808" s="257" t="s">
        <v>547</v>
      </c>
      <c r="G808" s="255"/>
      <c r="H808" s="256" t="s">
        <v>1</v>
      </c>
      <c r="I808" s="258"/>
      <c r="J808" s="255"/>
      <c r="K808" s="255"/>
      <c r="L808" s="259"/>
      <c r="M808" s="260"/>
      <c r="N808" s="261"/>
      <c r="O808" s="261"/>
      <c r="P808" s="261"/>
      <c r="Q808" s="261"/>
      <c r="R808" s="261"/>
      <c r="S808" s="261"/>
      <c r="T808" s="26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3" t="s">
        <v>189</v>
      </c>
      <c r="AU808" s="263" t="s">
        <v>86</v>
      </c>
      <c r="AV808" s="14" t="s">
        <v>84</v>
      </c>
      <c r="AW808" s="14" t="s">
        <v>33</v>
      </c>
      <c r="AX808" s="14" t="s">
        <v>78</v>
      </c>
      <c r="AY808" s="263" t="s">
        <v>181</v>
      </c>
    </row>
    <row r="809" s="13" customFormat="1">
      <c r="A809" s="13"/>
      <c r="B809" s="242"/>
      <c r="C809" s="243"/>
      <c r="D809" s="244" t="s">
        <v>189</v>
      </c>
      <c r="E809" s="245" t="s">
        <v>1</v>
      </c>
      <c r="F809" s="246" t="s">
        <v>2353</v>
      </c>
      <c r="G809" s="243"/>
      <c r="H809" s="247">
        <v>0.95599999999999996</v>
      </c>
      <c r="I809" s="248"/>
      <c r="J809" s="243"/>
      <c r="K809" s="243"/>
      <c r="L809" s="249"/>
      <c r="M809" s="250"/>
      <c r="N809" s="251"/>
      <c r="O809" s="251"/>
      <c r="P809" s="251"/>
      <c r="Q809" s="251"/>
      <c r="R809" s="251"/>
      <c r="S809" s="251"/>
      <c r="T809" s="25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3" t="s">
        <v>189</v>
      </c>
      <c r="AU809" s="253" t="s">
        <v>86</v>
      </c>
      <c r="AV809" s="13" t="s">
        <v>86</v>
      </c>
      <c r="AW809" s="13" t="s">
        <v>33</v>
      </c>
      <c r="AX809" s="13" t="s">
        <v>84</v>
      </c>
      <c r="AY809" s="253" t="s">
        <v>181</v>
      </c>
    </row>
    <row r="810" s="2" customFormat="1" ht="24.15" customHeight="1">
      <c r="A810" s="39"/>
      <c r="B810" s="40"/>
      <c r="C810" s="228" t="s">
        <v>1000</v>
      </c>
      <c r="D810" s="228" t="s">
        <v>183</v>
      </c>
      <c r="E810" s="229" t="s">
        <v>956</v>
      </c>
      <c r="F810" s="230" t="s">
        <v>957</v>
      </c>
      <c r="G810" s="231" t="s">
        <v>186</v>
      </c>
      <c r="H810" s="232">
        <v>25.577999999999999</v>
      </c>
      <c r="I810" s="233"/>
      <c r="J810" s="234">
        <f>ROUND(I810*H810,2)</f>
        <v>0</v>
      </c>
      <c r="K810" s="235"/>
      <c r="L810" s="45"/>
      <c r="M810" s="236" t="s">
        <v>1</v>
      </c>
      <c r="N810" s="237" t="s">
        <v>43</v>
      </c>
      <c r="O810" s="92"/>
      <c r="P810" s="238">
        <f>O810*H810</f>
        <v>0</v>
      </c>
      <c r="Q810" s="238">
        <v>0.0064200000000000004</v>
      </c>
      <c r="R810" s="238">
        <f>Q810*H810</f>
        <v>0.16421076000000001</v>
      </c>
      <c r="S810" s="238">
        <v>0</v>
      </c>
      <c r="T810" s="239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0" t="s">
        <v>278</v>
      </c>
      <c r="AT810" s="240" t="s">
        <v>183</v>
      </c>
      <c r="AU810" s="240" t="s">
        <v>86</v>
      </c>
      <c r="AY810" s="18" t="s">
        <v>181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8" t="s">
        <v>84</v>
      </c>
      <c r="BK810" s="241">
        <f>ROUND(I810*H810,2)</f>
        <v>0</v>
      </c>
      <c r="BL810" s="18" t="s">
        <v>278</v>
      </c>
      <c r="BM810" s="240" t="s">
        <v>2853</v>
      </c>
    </row>
    <row r="811" s="14" customFormat="1">
      <c r="A811" s="14"/>
      <c r="B811" s="254"/>
      <c r="C811" s="255"/>
      <c r="D811" s="244" t="s">
        <v>189</v>
      </c>
      <c r="E811" s="256" t="s">
        <v>1</v>
      </c>
      <c r="F811" s="257" t="s">
        <v>539</v>
      </c>
      <c r="G811" s="255"/>
      <c r="H811" s="256" t="s">
        <v>1</v>
      </c>
      <c r="I811" s="258"/>
      <c r="J811" s="255"/>
      <c r="K811" s="255"/>
      <c r="L811" s="259"/>
      <c r="M811" s="260"/>
      <c r="N811" s="261"/>
      <c r="O811" s="261"/>
      <c r="P811" s="261"/>
      <c r="Q811" s="261"/>
      <c r="R811" s="261"/>
      <c r="S811" s="261"/>
      <c r="T811" s="26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3" t="s">
        <v>189</v>
      </c>
      <c r="AU811" s="263" t="s">
        <v>86</v>
      </c>
      <c r="AV811" s="14" t="s">
        <v>84</v>
      </c>
      <c r="AW811" s="14" t="s">
        <v>33</v>
      </c>
      <c r="AX811" s="14" t="s">
        <v>78</v>
      </c>
      <c r="AY811" s="263" t="s">
        <v>181</v>
      </c>
    </row>
    <row r="812" s="13" customFormat="1">
      <c r="A812" s="13"/>
      <c r="B812" s="242"/>
      <c r="C812" s="243"/>
      <c r="D812" s="244" t="s">
        <v>189</v>
      </c>
      <c r="E812" s="245" t="s">
        <v>1</v>
      </c>
      <c r="F812" s="246" t="s">
        <v>2152</v>
      </c>
      <c r="G812" s="243"/>
      <c r="H812" s="247">
        <v>25.577999999999999</v>
      </c>
      <c r="I812" s="248"/>
      <c r="J812" s="243"/>
      <c r="K812" s="243"/>
      <c r="L812" s="249"/>
      <c r="M812" s="250"/>
      <c r="N812" s="251"/>
      <c r="O812" s="251"/>
      <c r="P812" s="251"/>
      <c r="Q812" s="251"/>
      <c r="R812" s="251"/>
      <c r="S812" s="251"/>
      <c r="T812" s="25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3" t="s">
        <v>189</v>
      </c>
      <c r="AU812" s="253" t="s">
        <v>86</v>
      </c>
      <c r="AV812" s="13" t="s">
        <v>86</v>
      </c>
      <c r="AW812" s="13" t="s">
        <v>33</v>
      </c>
      <c r="AX812" s="13" t="s">
        <v>84</v>
      </c>
      <c r="AY812" s="253" t="s">
        <v>181</v>
      </c>
    </row>
    <row r="813" s="2" customFormat="1" ht="16.5" customHeight="1">
      <c r="A813" s="39"/>
      <c r="B813" s="40"/>
      <c r="C813" s="275" t="s">
        <v>1006</v>
      </c>
      <c r="D813" s="275" t="s">
        <v>363</v>
      </c>
      <c r="E813" s="276" t="s">
        <v>941</v>
      </c>
      <c r="F813" s="277" t="s">
        <v>942</v>
      </c>
      <c r="G813" s="278" t="s">
        <v>186</v>
      </c>
      <c r="H813" s="279">
        <v>26.856999999999999</v>
      </c>
      <c r="I813" s="280"/>
      <c r="J813" s="281">
        <f>ROUND(I813*H813,2)</f>
        <v>0</v>
      </c>
      <c r="K813" s="282"/>
      <c r="L813" s="283"/>
      <c r="M813" s="284" t="s">
        <v>1</v>
      </c>
      <c r="N813" s="285" t="s">
        <v>43</v>
      </c>
      <c r="O813" s="92"/>
      <c r="P813" s="238">
        <f>O813*H813</f>
        <v>0</v>
      </c>
      <c r="Q813" s="238">
        <v>0.0070000000000000001</v>
      </c>
      <c r="R813" s="238">
        <f>Q813*H813</f>
        <v>0.187999</v>
      </c>
      <c r="S813" s="238">
        <v>0</v>
      </c>
      <c r="T813" s="239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0" t="s">
        <v>369</v>
      </c>
      <c r="AT813" s="240" t="s">
        <v>363</v>
      </c>
      <c r="AU813" s="240" t="s">
        <v>86</v>
      </c>
      <c r="AY813" s="18" t="s">
        <v>181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8" t="s">
        <v>84</v>
      </c>
      <c r="BK813" s="241">
        <f>ROUND(I813*H813,2)</f>
        <v>0</v>
      </c>
      <c r="BL813" s="18" t="s">
        <v>278</v>
      </c>
      <c r="BM813" s="240" t="s">
        <v>2854</v>
      </c>
    </row>
    <row r="814" s="14" customFormat="1">
      <c r="A814" s="14"/>
      <c r="B814" s="254"/>
      <c r="C814" s="255"/>
      <c r="D814" s="244" t="s">
        <v>189</v>
      </c>
      <c r="E814" s="256" t="s">
        <v>1</v>
      </c>
      <c r="F814" s="257" t="s">
        <v>539</v>
      </c>
      <c r="G814" s="255"/>
      <c r="H814" s="256" t="s">
        <v>1</v>
      </c>
      <c r="I814" s="258"/>
      <c r="J814" s="255"/>
      <c r="K814" s="255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189</v>
      </c>
      <c r="AU814" s="263" t="s">
        <v>86</v>
      </c>
      <c r="AV814" s="14" t="s">
        <v>84</v>
      </c>
      <c r="AW814" s="14" t="s">
        <v>33</v>
      </c>
      <c r="AX814" s="14" t="s">
        <v>78</v>
      </c>
      <c r="AY814" s="263" t="s">
        <v>181</v>
      </c>
    </row>
    <row r="815" s="13" customFormat="1">
      <c r="A815" s="13"/>
      <c r="B815" s="242"/>
      <c r="C815" s="243"/>
      <c r="D815" s="244" t="s">
        <v>189</v>
      </c>
      <c r="E815" s="245" t="s">
        <v>1</v>
      </c>
      <c r="F815" s="246" t="s">
        <v>2356</v>
      </c>
      <c r="G815" s="243"/>
      <c r="H815" s="247">
        <v>26.856999999999999</v>
      </c>
      <c r="I815" s="248"/>
      <c r="J815" s="243"/>
      <c r="K815" s="243"/>
      <c r="L815" s="249"/>
      <c r="M815" s="250"/>
      <c r="N815" s="251"/>
      <c r="O815" s="251"/>
      <c r="P815" s="251"/>
      <c r="Q815" s="251"/>
      <c r="R815" s="251"/>
      <c r="S815" s="251"/>
      <c r="T815" s="25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3" t="s">
        <v>189</v>
      </c>
      <c r="AU815" s="253" t="s">
        <v>86</v>
      </c>
      <c r="AV815" s="13" t="s">
        <v>86</v>
      </c>
      <c r="AW815" s="13" t="s">
        <v>33</v>
      </c>
      <c r="AX815" s="13" t="s">
        <v>84</v>
      </c>
      <c r="AY815" s="253" t="s">
        <v>181</v>
      </c>
    </row>
    <row r="816" s="2" customFormat="1" ht="16.5" customHeight="1">
      <c r="A816" s="39"/>
      <c r="B816" s="40"/>
      <c r="C816" s="275" t="s">
        <v>1011</v>
      </c>
      <c r="D816" s="275" t="s">
        <v>363</v>
      </c>
      <c r="E816" s="276" t="s">
        <v>947</v>
      </c>
      <c r="F816" s="277" t="s">
        <v>948</v>
      </c>
      <c r="G816" s="278" t="s">
        <v>186</v>
      </c>
      <c r="H816" s="279">
        <v>26.856999999999999</v>
      </c>
      <c r="I816" s="280"/>
      <c r="J816" s="281">
        <f>ROUND(I816*H816,2)</f>
        <v>0</v>
      </c>
      <c r="K816" s="282"/>
      <c r="L816" s="283"/>
      <c r="M816" s="284" t="s">
        <v>1</v>
      </c>
      <c r="N816" s="285" t="s">
        <v>43</v>
      </c>
      <c r="O816" s="92"/>
      <c r="P816" s="238">
        <f>O816*H816</f>
        <v>0</v>
      </c>
      <c r="Q816" s="238">
        <v>0.0020999999999999999</v>
      </c>
      <c r="R816" s="238">
        <f>Q816*H816</f>
        <v>0.056399699999999997</v>
      </c>
      <c r="S816" s="238">
        <v>0</v>
      </c>
      <c r="T816" s="239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0" t="s">
        <v>369</v>
      </c>
      <c r="AT816" s="240" t="s">
        <v>363</v>
      </c>
      <c r="AU816" s="240" t="s">
        <v>86</v>
      </c>
      <c r="AY816" s="18" t="s">
        <v>181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8" t="s">
        <v>84</v>
      </c>
      <c r="BK816" s="241">
        <f>ROUND(I816*H816,2)</f>
        <v>0</v>
      </c>
      <c r="BL816" s="18" t="s">
        <v>278</v>
      </c>
      <c r="BM816" s="240" t="s">
        <v>2855</v>
      </c>
    </row>
    <row r="817" s="14" customFormat="1">
      <c r="A817" s="14"/>
      <c r="B817" s="254"/>
      <c r="C817" s="255"/>
      <c r="D817" s="244" t="s">
        <v>189</v>
      </c>
      <c r="E817" s="256" t="s">
        <v>1</v>
      </c>
      <c r="F817" s="257" t="s">
        <v>539</v>
      </c>
      <c r="G817" s="255"/>
      <c r="H817" s="256" t="s">
        <v>1</v>
      </c>
      <c r="I817" s="258"/>
      <c r="J817" s="255"/>
      <c r="K817" s="255"/>
      <c r="L817" s="259"/>
      <c r="M817" s="260"/>
      <c r="N817" s="261"/>
      <c r="O817" s="261"/>
      <c r="P817" s="261"/>
      <c r="Q817" s="261"/>
      <c r="R817" s="261"/>
      <c r="S817" s="261"/>
      <c r="T817" s="26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3" t="s">
        <v>189</v>
      </c>
      <c r="AU817" s="263" t="s">
        <v>86</v>
      </c>
      <c r="AV817" s="14" t="s">
        <v>84</v>
      </c>
      <c r="AW817" s="14" t="s">
        <v>33</v>
      </c>
      <c r="AX817" s="14" t="s">
        <v>78</v>
      </c>
      <c r="AY817" s="263" t="s">
        <v>181</v>
      </c>
    </row>
    <row r="818" s="13" customFormat="1">
      <c r="A818" s="13"/>
      <c r="B818" s="242"/>
      <c r="C818" s="243"/>
      <c r="D818" s="244" t="s">
        <v>189</v>
      </c>
      <c r="E818" s="245" t="s">
        <v>1</v>
      </c>
      <c r="F818" s="246" t="s">
        <v>2356</v>
      </c>
      <c r="G818" s="243"/>
      <c r="H818" s="247">
        <v>26.856999999999999</v>
      </c>
      <c r="I818" s="248"/>
      <c r="J818" s="243"/>
      <c r="K818" s="243"/>
      <c r="L818" s="249"/>
      <c r="M818" s="250"/>
      <c r="N818" s="251"/>
      <c r="O818" s="251"/>
      <c r="P818" s="251"/>
      <c r="Q818" s="251"/>
      <c r="R818" s="251"/>
      <c r="S818" s="251"/>
      <c r="T818" s="25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3" t="s">
        <v>189</v>
      </c>
      <c r="AU818" s="253" t="s">
        <v>86</v>
      </c>
      <c r="AV818" s="13" t="s">
        <v>86</v>
      </c>
      <c r="AW818" s="13" t="s">
        <v>33</v>
      </c>
      <c r="AX818" s="13" t="s">
        <v>84</v>
      </c>
      <c r="AY818" s="253" t="s">
        <v>181</v>
      </c>
    </row>
    <row r="819" s="2" customFormat="1" ht="21.75" customHeight="1">
      <c r="A819" s="39"/>
      <c r="B819" s="40"/>
      <c r="C819" s="228" t="s">
        <v>1016</v>
      </c>
      <c r="D819" s="228" t="s">
        <v>183</v>
      </c>
      <c r="E819" s="229" t="s">
        <v>2358</v>
      </c>
      <c r="F819" s="230" t="s">
        <v>2359</v>
      </c>
      <c r="G819" s="231" t="s">
        <v>186</v>
      </c>
      <c r="H819" s="232">
        <v>203.846</v>
      </c>
      <c r="I819" s="233"/>
      <c r="J819" s="234">
        <f>ROUND(I819*H819,2)</f>
        <v>0</v>
      </c>
      <c r="K819" s="235"/>
      <c r="L819" s="45"/>
      <c r="M819" s="236" t="s">
        <v>1</v>
      </c>
      <c r="N819" s="237" t="s">
        <v>43</v>
      </c>
      <c r="O819" s="92"/>
      <c r="P819" s="238">
        <f>O819*H819</f>
        <v>0</v>
      </c>
      <c r="Q819" s="238">
        <v>0.00116</v>
      </c>
      <c r="R819" s="238">
        <f>Q819*H819</f>
        <v>0.23646136000000001</v>
      </c>
      <c r="S819" s="238">
        <v>0</v>
      </c>
      <c r="T819" s="239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0" t="s">
        <v>278</v>
      </c>
      <c r="AT819" s="240" t="s">
        <v>183</v>
      </c>
      <c r="AU819" s="240" t="s">
        <v>86</v>
      </c>
      <c r="AY819" s="18" t="s">
        <v>181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8" t="s">
        <v>84</v>
      </c>
      <c r="BK819" s="241">
        <f>ROUND(I819*H819,2)</f>
        <v>0</v>
      </c>
      <c r="BL819" s="18" t="s">
        <v>278</v>
      </c>
      <c r="BM819" s="240" t="s">
        <v>2856</v>
      </c>
    </row>
    <row r="820" s="14" customFormat="1">
      <c r="A820" s="14"/>
      <c r="B820" s="254"/>
      <c r="C820" s="255"/>
      <c r="D820" s="244" t="s">
        <v>189</v>
      </c>
      <c r="E820" s="256" t="s">
        <v>1</v>
      </c>
      <c r="F820" s="257" t="s">
        <v>1073</v>
      </c>
      <c r="G820" s="255"/>
      <c r="H820" s="256" t="s">
        <v>1</v>
      </c>
      <c r="I820" s="258"/>
      <c r="J820" s="255"/>
      <c r="K820" s="255"/>
      <c r="L820" s="259"/>
      <c r="M820" s="260"/>
      <c r="N820" s="261"/>
      <c r="O820" s="261"/>
      <c r="P820" s="261"/>
      <c r="Q820" s="261"/>
      <c r="R820" s="261"/>
      <c r="S820" s="261"/>
      <c r="T820" s="26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3" t="s">
        <v>189</v>
      </c>
      <c r="AU820" s="263" t="s">
        <v>86</v>
      </c>
      <c r="AV820" s="14" t="s">
        <v>84</v>
      </c>
      <c r="AW820" s="14" t="s">
        <v>33</v>
      </c>
      <c r="AX820" s="14" t="s">
        <v>78</v>
      </c>
      <c r="AY820" s="263" t="s">
        <v>181</v>
      </c>
    </row>
    <row r="821" s="13" customFormat="1">
      <c r="A821" s="13"/>
      <c r="B821" s="242"/>
      <c r="C821" s="243"/>
      <c r="D821" s="244" t="s">
        <v>189</v>
      </c>
      <c r="E821" s="245" t="s">
        <v>1</v>
      </c>
      <c r="F821" s="246" t="s">
        <v>2314</v>
      </c>
      <c r="G821" s="243"/>
      <c r="H821" s="247">
        <v>121.77200000000001</v>
      </c>
      <c r="I821" s="248"/>
      <c r="J821" s="243"/>
      <c r="K821" s="243"/>
      <c r="L821" s="249"/>
      <c r="M821" s="250"/>
      <c r="N821" s="251"/>
      <c r="O821" s="251"/>
      <c r="P821" s="251"/>
      <c r="Q821" s="251"/>
      <c r="R821" s="251"/>
      <c r="S821" s="251"/>
      <c r="T821" s="25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3" t="s">
        <v>189</v>
      </c>
      <c r="AU821" s="253" t="s">
        <v>86</v>
      </c>
      <c r="AV821" s="13" t="s">
        <v>86</v>
      </c>
      <c r="AW821" s="13" t="s">
        <v>33</v>
      </c>
      <c r="AX821" s="13" t="s">
        <v>78</v>
      </c>
      <c r="AY821" s="253" t="s">
        <v>181</v>
      </c>
    </row>
    <row r="822" s="14" customFormat="1">
      <c r="A822" s="14"/>
      <c r="B822" s="254"/>
      <c r="C822" s="255"/>
      <c r="D822" s="244" t="s">
        <v>189</v>
      </c>
      <c r="E822" s="256" t="s">
        <v>1</v>
      </c>
      <c r="F822" s="257" t="s">
        <v>2089</v>
      </c>
      <c r="G822" s="255"/>
      <c r="H822" s="256" t="s">
        <v>1</v>
      </c>
      <c r="I822" s="258"/>
      <c r="J822" s="255"/>
      <c r="K822" s="255"/>
      <c r="L822" s="259"/>
      <c r="M822" s="260"/>
      <c r="N822" s="261"/>
      <c r="O822" s="261"/>
      <c r="P822" s="261"/>
      <c r="Q822" s="261"/>
      <c r="R822" s="261"/>
      <c r="S822" s="261"/>
      <c r="T822" s="26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3" t="s">
        <v>189</v>
      </c>
      <c r="AU822" s="263" t="s">
        <v>86</v>
      </c>
      <c r="AV822" s="14" t="s">
        <v>84</v>
      </c>
      <c r="AW822" s="14" t="s">
        <v>33</v>
      </c>
      <c r="AX822" s="14" t="s">
        <v>78</v>
      </c>
      <c r="AY822" s="263" t="s">
        <v>181</v>
      </c>
    </row>
    <row r="823" s="13" customFormat="1">
      <c r="A823" s="13"/>
      <c r="B823" s="242"/>
      <c r="C823" s="243"/>
      <c r="D823" s="244" t="s">
        <v>189</v>
      </c>
      <c r="E823" s="245" t="s">
        <v>1</v>
      </c>
      <c r="F823" s="246" t="s">
        <v>2297</v>
      </c>
      <c r="G823" s="243"/>
      <c r="H823" s="247">
        <v>82.073999999999998</v>
      </c>
      <c r="I823" s="248"/>
      <c r="J823" s="243"/>
      <c r="K823" s="243"/>
      <c r="L823" s="249"/>
      <c r="M823" s="250"/>
      <c r="N823" s="251"/>
      <c r="O823" s="251"/>
      <c r="P823" s="251"/>
      <c r="Q823" s="251"/>
      <c r="R823" s="251"/>
      <c r="S823" s="251"/>
      <c r="T823" s="25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3" t="s">
        <v>189</v>
      </c>
      <c r="AU823" s="253" t="s">
        <v>86</v>
      </c>
      <c r="AV823" s="13" t="s">
        <v>86</v>
      </c>
      <c r="AW823" s="13" t="s">
        <v>33</v>
      </c>
      <c r="AX823" s="13" t="s">
        <v>78</v>
      </c>
      <c r="AY823" s="253" t="s">
        <v>181</v>
      </c>
    </row>
    <row r="824" s="15" customFormat="1">
      <c r="A824" s="15"/>
      <c r="B824" s="264"/>
      <c r="C824" s="265"/>
      <c r="D824" s="244" t="s">
        <v>189</v>
      </c>
      <c r="E824" s="266" t="s">
        <v>1</v>
      </c>
      <c r="F824" s="267" t="s">
        <v>206</v>
      </c>
      <c r="G824" s="265"/>
      <c r="H824" s="268">
        <v>203.846</v>
      </c>
      <c r="I824" s="269"/>
      <c r="J824" s="265"/>
      <c r="K824" s="265"/>
      <c r="L824" s="270"/>
      <c r="M824" s="271"/>
      <c r="N824" s="272"/>
      <c r="O824" s="272"/>
      <c r="P824" s="272"/>
      <c r="Q824" s="272"/>
      <c r="R824" s="272"/>
      <c r="S824" s="272"/>
      <c r="T824" s="273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4" t="s">
        <v>189</v>
      </c>
      <c r="AU824" s="274" t="s">
        <v>86</v>
      </c>
      <c r="AV824" s="15" t="s">
        <v>187</v>
      </c>
      <c r="AW824" s="15" t="s">
        <v>33</v>
      </c>
      <c r="AX824" s="15" t="s">
        <v>84</v>
      </c>
      <c r="AY824" s="274" t="s">
        <v>181</v>
      </c>
    </row>
    <row r="825" s="2" customFormat="1" ht="16.5" customHeight="1">
      <c r="A825" s="39"/>
      <c r="B825" s="40"/>
      <c r="C825" s="228" t="s">
        <v>1021</v>
      </c>
      <c r="D825" s="228" t="s">
        <v>183</v>
      </c>
      <c r="E825" s="229" t="s">
        <v>2361</v>
      </c>
      <c r="F825" s="230" t="s">
        <v>2362</v>
      </c>
      <c r="G825" s="231" t="s">
        <v>186</v>
      </c>
      <c r="H825" s="232">
        <v>82.073999999999998</v>
      </c>
      <c r="I825" s="233"/>
      <c r="J825" s="234">
        <f>ROUND(I825*H825,2)</f>
        <v>0</v>
      </c>
      <c r="K825" s="235"/>
      <c r="L825" s="45"/>
      <c r="M825" s="236" t="s">
        <v>1</v>
      </c>
      <c r="N825" s="237" t="s">
        <v>43</v>
      </c>
      <c r="O825" s="92"/>
      <c r="P825" s="238">
        <f>O825*H825</f>
        <v>0</v>
      </c>
      <c r="Q825" s="238">
        <v>6.9999999999999994E-05</v>
      </c>
      <c r="R825" s="238">
        <f>Q825*H825</f>
        <v>0.005745179999999999</v>
      </c>
      <c r="S825" s="238">
        <v>0</v>
      </c>
      <c r="T825" s="23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0" t="s">
        <v>278</v>
      </c>
      <c r="AT825" s="240" t="s">
        <v>183</v>
      </c>
      <c r="AU825" s="240" t="s">
        <v>86</v>
      </c>
      <c r="AY825" s="18" t="s">
        <v>181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8" t="s">
        <v>84</v>
      </c>
      <c r="BK825" s="241">
        <f>ROUND(I825*H825,2)</f>
        <v>0</v>
      </c>
      <c r="BL825" s="18" t="s">
        <v>278</v>
      </c>
      <c r="BM825" s="240" t="s">
        <v>2857</v>
      </c>
    </row>
    <row r="826" s="14" customFormat="1">
      <c r="A826" s="14"/>
      <c r="B826" s="254"/>
      <c r="C826" s="255"/>
      <c r="D826" s="244" t="s">
        <v>189</v>
      </c>
      <c r="E826" s="256" t="s">
        <v>1</v>
      </c>
      <c r="F826" s="257" t="s">
        <v>2089</v>
      </c>
      <c r="G826" s="255"/>
      <c r="H826" s="256" t="s">
        <v>1</v>
      </c>
      <c r="I826" s="258"/>
      <c r="J826" s="255"/>
      <c r="K826" s="255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189</v>
      </c>
      <c r="AU826" s="263" t="s">
        <v>86</v>
      </c>
      <c r="AV826" s="14" t="s">
        <v>84</v>
      </c>
      <c r="AW826" s="14" t="s">
        <v>33</v>
      </c>
      <c r="AX826" s="14" t="s">
        <v>78</v>
      </c>
      <c r="AY826" s="263" t="s">
        <v>181</v>
      </c>
    </row>
    <row r="827" s="13" customFormat="1">
      <c r="A827" s="13"/>
      <c r="B827" s="242"/>
      <c r="C827" s="243"/>
      <c r="D827" s="244" t="s">
        <v>189</v>
      </c>
      <c r="E827" s="245" t="s">
        <v>1</v>
      </c>
      <c r="F827" s="246" t="s">
        <v>2297</v>
      </c>
      <c r="G827" s="243"/>
      <c r="H827" s="247">
        <v>82.073999999999998</v>
      </c>
      <c r="I827" s="248"/>
      <c r="J827" s="243"/>
      <c r="K827" s="243"/>
      <c r="L827" s="249"/>
      <c r="M827" s="250"/>
      <c r="N827" s="251"/>
      <c r="O827" s="251"/>
      <c r="P827" s="251"/>
      <c r="Q827" s="251"/>
      <c r="R827" s="251"/>
      <c r="S827" s="251"/>
      <c r="T827" s="25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3" t="s">
        <v>189</v>
      </c>
      <c r="AU827" s="253" t="s">
        <v>86</v>
      </c>
      <c r="AV827" s="13" t="s">
        <v>86</v>
      </c>
      <c r="AW827" s="13" t="s">
        <v>33</v>
      </c>
      <c r="AX827" s="13" t="s">
        <v>84</v>
      </c>
      <c r="AY827" s="253" t="s">
        <v>181</v>
      </c>
    </row>
    <row r="828" s="2" customFormat="1" ht="16.5" customHeight="1">
      <c r="A828" s="39"/>
      <c r="B828" s="40"/>
      <c r="C828" s="228" t="s">
        <v>1028</v>
      </c>
      <c r="D828" s="228" t="s">
        <v>183</v>
      </c>
      <c r="E828" s="229" t="s">
        <v>2364</v>
      </c>
      <c r="F828" s="230" t="s">
        <v>2365</v>
      </c>
      <c r="G828" s="231" t="s">
        <v>186</v>
      </c>
      <c r="H828" s="232">
        <v>121.77200000000001</v>
      </c>
      <c r="I828" s="233"/>
      <c r="J828" s="234">
        <f>ROUND(I828*H828,2)</f>
        <v>0</v>
      </c>
      <c r="K828" s="235"/>
      <c r="L828" s="45"/>
      <c r="M828" s="236" t="s">
        <v>1</v>
      </c>
      <c r="N828" s="237" t="s">
        <v>43</v>
      </c>
      <c r="O828" s="92"/>
      <c r="P828" s="238">
        <f>O828*H828</f>
        <v>0</v>
      </c>
      <c r="Q828" s="238">
        <v>0.00010000000000000001</v>
      </c>
      <c r="R828" s="238">
        <f>Q828*H828</f>
        <v>0.012177200000000001</v>
      </c>
      <c r="S828" s="238">
        <v>0</v>
      </c>
      <c r="T828" s="239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0" t="s">
        <v>278</v>
      </c>
      <c r="AT828" s="240" t="s">
        <v>183</v>
      </c>
      <c r="AU828" s="240" t="s">
        <v>86</v>
      </c>
      <c r="AY828" s="18" t="s">
        <v>181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8" t="s">
        <v>84</v>
      </c>
      <c r="BK828" s="241">
        <f>ROUND(I828*H828,2)</f>
        <v>0</v>
      </c>
      <c r="BL828" s="18" t="s">
        <v>278</v>
      </c>
      <c r="BM828" s="240" t="s">
        <v>2858</v>
      </c>
    </row>
    <row r="829" s="14" customFormat="1">
      <c r="A829" s="14"/>
      <c r="B829" s="254"/>
      <c r="C829" s="255"/>
      <c r="D829" s="244" t="s">
        <v>189</v>
      </c>
      <c r="E829" s="256" t="s">
        <v>1</v>
      </c>
      <c r="F829" s="257" t="s">
        <v>1073</v>
      </c>
      <c r="G829" s="255"/>
      <c r="H829" s="256" t="s">
        <v>1</v>
      </c>
      <c r="I829" s="258"/>
      <c r="J829" s="255"/>
      <c r="K829" s="255"/>
      <c r="L829" s="259"/>
      <c r="M829" s="260"/>
      <c r="N829" s="261"/>
      <c r="O829" s="261"/>
      <c r="P829" s="261"/>
      <c r="Q829" s="261"/>
      <c r="R829" s="261"/>
      <c r="S829" s="261"/>
      <c r="T829" s="26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3" t="s">
        <v>189</v>
      </c>
      <c r="AU829" s="263" t="s">
        <v>86</v>
      </c>
      <c r="AV829" s="14" t="s">
        <v>84</v>
      </c>
      <c r="AW829" s="14" t="s">
        <v>33</v>
      </c>
      <c r="AX829" s="14" t="s">
        <v>78</v>
      </c>
      <c r="AY829" s="263" t="s">
        <v>181</v>
      </c>
    </row>
    <row r="830" s="13" customFormat="1">
      <c r="A830" s="13"/>
      <c r="B830" s="242"/>
      <c r="C830" s="243"/>
      <c r="D830" s="244" t="s">
        <v>189</v>
      </c>
      <c r="E830" s="245" t="s">
        <v>1</v>
      </c>
      <c r="F830" s="246" t="s">
        <v>2314</v>
      </c>
      <c r="G830" s="243"/>
      <c r="H830" s="247">
        <v>121.77200000000001</v>
      </c>
      <c r="I830" s="248"/>
      <c r="J830" s="243"/>
      <c r="K830" s="243"/>
      <c r="L830" s="249"/>
      <c r="M830" s="250"/>
      <c r="N830" s="251"/>
      <c r="O830" s="251"/>
      <c r="P830" s="251"/>
      <c r="Q830" s="251"/>
      <c r="R830" s="251"/>
      <c r="S830" s="251"/>
      <c r="T830" s="25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3" t="s">
        <v>189</v>
      </c>
      <c r="AU830" s="253" t="s">
        <v>86</v>
      </c>
      <c r="AV830" s="13" t="s">
        <v>86</v>
      </c>
      <c r="AW830" s="13" t="s">
        <v>33</v>
      </c>
      <c r="AX830" s="13" t="s">
        <v>84</v>
      </c>
      <c r="AY830" s="253" t="s">
        <v>181</v>
      </c>
    </row>
    <row r="831" s="2" customFormat="1" ht="16.5" customHeight="1">
      <c r="A831" s="39"/>
      <c r="B831" s="40"/>
      <c r="C831" s="275" t="s">
        <v>1034</v>
      </c>
      <c r="D831" s="275" t="s">
        <v>363</v>
      </c>
      <c r="E831" s="276" t="s">
        <v>930</v>
      </c>
      <c r="F831" s="277" t="s">
        <v>931</v>
      </c>
      <c r="G831" s="278" t="s">
        <v>186</v>
      </c>
      <c r="H831" s="279">
        <v>127.86</v>
      </c>
      <c r="I831" s="280"/>
      <c r="J831" s="281">
        <f>ROUND(I831*H831,2)</f>
        <v>0</v>
      </c>
      <c r="K831" s="282"/>
      <c r="L831" s="283"/>
      <c r="M831" s="284" t="s">
        <v>1</v>
      </c>
      <c r="N831" s="285" t="s">
        <v>43</v>
      </c>
      <c r="O831" s="92"/>
      <c r="P831" s="238">
        <f>O831*H831</f>
        <v>0</v>
      </c>
      <c r="Q831" s="238">
        <v>0.0066</v>
      </c>
      <c r="R831" s="238">
        <f>Q831*H831</f>
        <v>0.84387599999999996</v>
      </c>
      <c r="S831" s="238">
        <v>0</v>
      </c>
      <c r="T831" s="239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0" t="s">
        <v>369</v>
      </c>
      <c r="AT831" s="240" t="s">
        <v>363</v>
      </c>
      <c r="AU831" s="240" t="s">
        <v>86</v>
      </c>
      <c r="AY831" s="18" t="s">
        <v>181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8" t="s">
        <v>84</v>
      </c>
      <c r="BK831" s="241">
        <f>ROUND(I831*H831,2)</f>
        <v>0</v>
      </c>
      <c r="BL831" s="18" t="s">
        <v>278</v>
      </c>
      <c r="BM831" s="240" t="s">
        <v>2859</v>
      </c>
    </row>
    <row r="832" s="14" customFormat="1">
      <c r="A832" s="14"/>
      <c r="B832" s="254"/>
      <c r="C832" s="255"/>
      <c r="D832" s="244" t="s">
        <v>189</v>
      </c>
      <c r="E832" s="256" t="s">
        <v>1</v>
      </c>
      <c r="F832" s="257" t="s">
        <v>1073</v>
      </c>
      <c r="G832" s="255"/>
      <c r="H832" s="256" t="s">
        <v>1</v>
      </c>
      <c r="I832" s="258"/>
      <c r="J832" s="255"/>
      <c r="K832" s="255"/>
      <c r="L832" s="259"/>
      <c r="M832" s="260"/>
      <c r="N832" s="261"/>
      <c r="O832" s="261"/>
      <c r="P832" s="261"/>
      <c r="Q832" s="261"/>
      <c r="R832" s="261"/>
      <c r="S832" s="261"/>
      <c r="T832" s="26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3" t="s">
        <v>189</v>
      </c>
      <c r="AU832" s="263" t="s">
        <v>86</v>
      </c>
      <c r="AV832" s="14" t="s">
        <v>84</v>
      </c>
      <c r="AW832" s="14" t="s">
        <v>33</v>
      </c>
      <c r="AX832" s="14" t="s">
        <v>78</v>
      </c>
      <c r="AY832" s="263" t="s">
        <v>181</v>
      </c>
    </row>
    <row r="833" s="13" customFormat="1">
      <c r="A833" s="13"/>
      <c r="B833" s="242"/>
      <c r="C833" s="243"/>
      <c r="D833" s="244" t="s">
        <v>189</v>
      </c>
      <c r="E833" s="245" t="s">
        <v>1</v>
      </c>
      <c r="F833" s="246" t="s">
        <v>2368</v>
      </c>
      <c r="G833" s="243"/>
      <c r="H833" s="247">
        <v>127.86</v>
      </c>
      <c r="I833" s="248"/>
      <c r="J833" s="243"/>
      <c r="K833" s="243"/>
      <c r="L833" s="249"/>
      <c r="M833" s="250"/>
      <c r="N833" s="251"/>
      <c r="O833" s="251"/>
      <c r="P833" s="251"/>
      <c r="Q833" s="251"/>
      <c r="R833" s="251"/>
      <c r="S833" s="251"/>
      <c r="T833" s="25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3" t="s">
        <v>189</v>
      </c>
      <c r="AU833" s="253" t="s">
        <v>86</v>
      </c>
      <c r="AV833" s="13" t="s">
        <v>86</v>
      </c>
      <c r="AW833" s="13" t="s">
        <v>33</v>
      </c>
      <c r="AX833" s="13" t="s">
        <v>84</v>
      </c>
      <c r="AY833" s="253" t="s">
        <v>181</v>
      </c>
    </row>
    <row r="834" s="2" customFormat="1" ht="16.5" customHeight="1">
      <c r="A834" s="39"/>
      <c r="B834" s="40"/>
      <c r="C834" s="275" t="s">
        <v>1049</v>
      </c>
      <c r="D834" s="275" t="s">
        <v>363</v>
      </c>
      <c r="E834" s="276" t="s">
        <v>2369</v>
      </c>
      <c r="F834" s="277" t="s">
        <v>2370</v>
      </c>
      <c r="G834" s="278" t="s">
        <v>186</v>
      </c>
      <c r="H834" s="279">
        <v>86.177999999999997</v>
      </c>
      <c r="I834" s="280"/>
      <c r="J834" s="281">
        <f>ROUND(I834*H834,2)</f>
        <v>0</v>
      </c>
      <c r="K834" s="282"/>
      <c r="L834" s="283"/>
      <c r="M834" s="284" t="s">
        <v>1</v>
      </c>
      <c r="N834" s="285" t="s">
        <v>43</v>
      </c>
      <c r="O834" s="92"/>
      <c r="P834" s="238">
        <f>O834*H834</f>
        <v>0</v>
      </c>
      <c r="Q834" s="238">
        <v>0.0028999999999999998</v>
      </c>
      <c r="R834" s="238">
        <f>Q834*H834</f>
        <v>0.24991619999999998</v>
      </c>
      <c r="S834" s="238">
        <v>0</v>
      </c>
      <c r="T834" s="239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0" t="s">
        <v>369</v>
      </c>
      <c r="AT834" s="240" t="s">
        <v>363</v>
      </c>
      <c r="AU834" s="240" t="s">
        <v>86</v>
      </c>
      <c r="AY834" s="18" t="s">
        <v>181</v>
      </c>
      <c r="BE834" s="241">
        <f>IF(N834="základní",J834,0)</f>
        <v>0</v>
      </c>
      <c r="BF834" s="241">
        <f>IF(N834="snížená",J834,0)</f>
        <v>0</v>
      </c>
      <c r="BG834" s="241">
        <f>IF(N834="zákl. přenesená",J834,0)</f>
        <v>0</v>
      </c>
      <c r="BH834" s="241">
        <f>IF(N834="sníž. přenesená",J834,0)</f>
        <v>0</v>
      </c>
      <c r="BI834" s="241">
        <f>IF(N834="nulová",J834,0)</f>
        <v>0</v>
      </c>
      <c r="BJ834" s="18" t="s">
        <v>84</v>
      </c>
      <c r="BK834" s="241">
        <f>ROUND(I834*H834,2)</f>
        <v>0</v>
      </c>
      <c r="BL834" s="18" t="s">
        <v>278</v>
      </c>
      <c r="BM834" s="240" t="s">
        <v>2860</v>
      </c>
    </row>
    <row r="835" s="14" customFormat="1">
      <c r="A835" s="14"/>
      <c r="B835" s="254"/>
      <c r="C835" s="255"/>
      <c r="D835" s="244" t="s">
        <v>189</v>
      </c>
      <c r="E835" s="256" t="s">
        <v>1</v>
      </c>
      <c r="F835" s="257" t="s">
        <v>2089</v>
      </c>
      <c r="G835" s="255"/>
      <c r="H835" s="256" t="s">
        <v>1</v>
      </c>
      <c r="I835" s="258"/>
      <c r="J835" s="255"/>
      <c r="K835" s="255"/>
      <c r="L835" s="259"/>
      <c r="M835" s="260"/>
      <c r="N835" s="261"/>
      <c r="O835" s="261"/>
      <c r="P835" s="261"/>
      <c r="Q835" s="261"/>
      <c r="R835" s="261"/>
      <c r="S835" s="261"/>
      <c r="T835" s="26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3" t="s">
        <v>189</v>
      </c>
      <c r="AU835" s="263" t="s">
        <v>86</v>
      </c>
      <c r="AV835" s="14" t="s">
        <v>84</v>
      </c>
      <c r="AW835" s="14" t="s">
        <v>33</v>
      </c>
      <c r="AX835" s="14" t="s">
        <v>78</v>
      </c>
      <c r="AY835" s="263" t="s">
        <v>181</v>
      </c>
    </row>
    <row r="836" s="13" customFormat="1">
      <c r="A836" s="13"/>
      <c r="B836" s="242"/>
      <c r="C836" s="243"/>
      <c r="D836" s="244" t="s">
        <v>189</v>
      </c>
      <c r="E836" s="245" t="s">
        <v>1</v>
      </c>
      <c r="F836" s="246" t="s">
        <v>2372</v>
      </c>
      <c r="G836" s="243"/>
      <c r="H836" s="247">
        <v>86.177999999999997</v>
      </c>
      <c r="I836" s="248"/>
      <c r="J836" s="243"/>
      <c r="K836" s="243"/>
      <c r="L836" s="249"/>
      <c r="M836" s="250"/>
      <c r="N836" s="251"/>
      <c r="O836" s="251"/>
      <c r="P836" s="251"/>
      <c r="Q836" s="251"/>
      <c r="R836" s="251"/>
      <c r="S836" s="251"/>
      <c r="T836" s="25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3" t="s">
        <v>189</v>
      </c>
      <c r="AU836" s="253" t="s">
        <v>86</v>
      </c>
      <c r="AV836" s="13" t="s">
        <v>86</v>
      </c>
      <c r="AW836" s="13" t="s">
        <v>33</v>
      </c>
      <c r="AX836" s="13" t="s">
        <v>84</v>
      </c>
      <c r="AY836" s="253" t="s">
        <v>181</v>
      </c>
    </row>
    <row r="837" s="2" customFormat="1" ht="16.5" customHeight="1">
      <c r="A837" s="39"/>
      <c r="B837" s="40"/>
      <c r="C837" s="228" t="s">
        <v>1055</v>
      </c>
      <c r="D837" s="228" t="s">
        <v>183</v>
      </c>
      <c r="E837" s="229" t="s">
        <v>965</v>
      </c>
      <c r="F837" s="230" t="s">
        <v>966</v>
      </c>
      <c r="G837" s="231" t="s">
        <v>186</v>
      </c>
      <c r="H837" s="232">
        <v>203.846</v>
      </c>
      <c r="I837" s="233"/>
      <c r="J837" s="234">
        <f>ROUND(I837*H837,2)</f>
        <v>0</v>
      </c>
      <c r="K837" s="235"/>
      <c r="L837" s="45"/>
      <c r="M837" s="236" t="s">
        <v>1</v>
      </c>
      <c r="N837" s="237" t="s">
        <v>43</v>
      </c>
      <c r="O837" s="92"/>
      <c r="P837" s="238">
        <f>O837*H837</f>
        <v>0</v>
      </c>
      <c r="Q837" s="238">
        <v>0.0020400000000000001</v>
      </c>
      <c r="R837" s="238">
        <f>Q837*H837</f>
        <v>0.41584584000000002</v>
      </c>
      <c r="S837" s="238">
        <v>0</v>
      </c>
      <c r="T837" s="239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0" t="s">
        <v>278</v>
      </c>
      <c r="AT837" s="240" t="s">
        <v>183</v>
      </c>
      <c r="AU837" s="240" t="s">
        <v>86</v>
      </c>
      <c r="AY837" s="18" t="s">
        <v>181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8" t="s">
        <v>84</v>
      </c>
      <c r="BK837" s="241">
        <f>ROUND(I837*H837,2)</f>
        <v>0</v>
      </c>
      <c r="BL837" s="18" t="s">
        <v>278</v>
      </c>
      <c r="BM837" s="240" t="s">
        <v>2861</v>
      </c>
    </row>
    <row r="838" s="14" customFormat="1">
      <c r="A838" s="14"/>
      <c r="B838" s="254"/>
      <c r="C838" s="255"/>
      <c r="D838" s="244" t="s">
        <v>189</v>
      </c>
      <c r="E838" s="256" t="s">
        <v>1</v>
      </c>
      <c r="F838" s="257" t="s">
        <v>1073</v>
      </c>
      <c r="G838" s="255"/>
      <c r="H838" s="256" t="s">
        <v>1</v>
      </c>
      <c r="I838" s="258"/>
      <c r="J838" s="255"/>
      <c r="K838" s="255"/>
      <c r="L838" s="259"/>
      <c r="M838" s="260"/>
      <c r="N838" s="261"/>
      <c r="O838" s="261"/>
      <c r="P838" s="261"/>
      <c r="Q838" s="261"/>
      <c r="R838" s="261"/>
      <c r="S838" s="261"/>
      <c r="T838" s="26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3" t="s">
        <v>189</v>
      </c>
      <c r="AU838" s="263" t="s">
        <v>86</v>
      </c>
      <c r="AV838" s="14" t="s">
        <v>84</v>
      </c>
      <c r="AW838" s="14" t="s">
        <v>33</v>
      </c>
      <c r="AX838" s="14" t="s">
        <v>78</v>
      </c>
      <c r="AY838" s="263" t="s">
        <v>181</v>
      </c>
    </row>
    <row r="839" s="13" customFormat="1">
      <c r="A839" s="13"/>
      <c r="B839" s="242"/>
      <c r="C839" s="243"/>
      <c r="D839" s="244" t="s">
        <v>189</v>
      </c>
      <c r="E839" s="245" t="s">
        <v>1</v>
      </c>
      <c r="F839" s="246" t="s">
        <v>2314</v>
      </c>
      <c r="G839" s="243"/>
      <c r="H839" s="247">
        <v>121.77200000000001</v>
      </c>
      <c r="I839" s="248"/>
      <c r="J839" s="243"/>
      <c r="K839" s="243"/>
      <c r="L839" s="249"/>
      <c r="M839" s="250"/>
      <c r="N839" s="251"/>
      <c r="O839" s="251"/>
      <c r="P839" s="251"/>
      <c r="Q839" s="251"/>
      <c r="R839" s="251"/>
      <c r="S839" s="251"/>
      <c r="T839" s="25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3" t="s">
        <v>189</v>
      </c>
      <c r="AU839" s="253" t="s">
        <v>86</v>
      </c>
      <c r="AV839" s="13" t="s">
        <v>86</v>
      </c>
      <c r="AW839" s="13" t="s">
        <v>33</v>
      </c>
      <c r="AX839" s="13" t="s">
        <v>78</v>
      </c>
      <c r="AY839" s="253" t="s">
        <v>181</v>
      </c>
    </row>
    <row r="840" s="14" customFormat="1">
      <c r="A840" s="14"/>
      <c r="B840" s="254"/>
      <c r="C840" s="255"/>
      <c r="D840" s="244" t="s">
        <v>189</v>
      </c>
      <c r="E840" s="256" t="s">
        <v>1</v>
      </c>
      <c r="F840" s="257" t="s">
        <v>2089</v>
      </c>
      <c r="G840" s="255"/>
      <c r="H840" s="256" t="s">
        <v>1</v>
      </c>
      <c r="I840" s="258"/>
      <c r="J840" s="255"/>
      <c r="K840" s="255"/>
      <c r="L840" s="259"/>
      <c r="M840" s="260"/>
      <c r="N840" s="261"/>
      <c r="O840" s="261"/>
      <c r="P840" s="261"/>
      <c r="Q840" s="261"/>
      <c r="R840" s="261"/>
      <c r="S840" s="261"/>
      <c r="T840" s="26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3" t="s">
        <v>189</v>
      </c>
      <c r="AU840" s="263" t="s">
        <v>86</v>
      </c>
      <c r="AV840" s="14" t="s">
        <v>84</v>
      </c>
      <c r="AW840" s="14" t="s">
        <v>33</v>
      </c>
      <c r="AX840" s="14" t="s">
        <v>78</v>
      </c>
      <c r="AY840" s="263" t="s">
        <v>181</v>
      </c>
    </row>
    <row r="841" s="13" customFormat="1">
      <c r="A841" s="13"/>
      <c r="B841" s="242"/>
      <c r="C841" s="243"/>
      <c r="D841" s="244" t="s">
        <v>189</v>
      </c>
      <c r="E841" s="245" t="s">
        <v>1</v>
      </c>
      <c r="F841" s="246" t="s">
        <v>2297</v>
      </c>
      <c r="G841" s="243"/>
      <c r="H841" s="247">
        <v>82.073999999999998</v>
      </c>
      <c r="I841" s="248"/>
      <c r="J841" s="243"/>
      <c r="K841" s="243"/>
      <c r="L841" s="249"/>
      <c r="M841" s="250"/>
      <c r="N841" s="251"/>
      <c r="O841" s="251"/>
      <c r="P841" s="251"/>
      <c r="Q841" s="251"/>
      <c r="R841" s="251"/>
      <c r="S841" s="251"/>
      <c r="T841" s="25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3" t="s">
        <v>189</v>
      </c>
      <c r="AU841" s="253" t="s">
        <v>86</v>
      </c>
      <c r="AV841" s="13" t="s">
        <v>86</v>
      </c>
      <c r="AW841" s="13" t="s">
        <v>33</v>
      </c>
      <c r="AX841" s="13" t="s">
        <v>78</v>
      </c>
      <c r="AY841" s="253" t="s">
        <v>181</v>
      </c>
    </row>
    <row r="842" s="15" customFormat="1">
      <c r="A842" s="15"/>
      <c r="B842" s="264"/>
      <c r="C842" s="265"/>
      <c r="D842" s="244" t="s">
        <v>189</v>
      </c>
      <c r="E842" s="266" t="s">
        <v>1</v>
      </c>
      <c r="F842" s="267" t="s">
        <v>206</v>
      </c>
      <c r="G842" s="265"/>
      <c r="H842" s="268">
        <v>203.846</v>
      </c>
      <c r="I842" s="269"/>
      <c r="J842" s="265"/>
      <c r="K842" s="265"/>
      <c r="L842" s="270"/>
      <c r="M842" s="271"/>
      <c r="N842" s="272"/>
      <c r="O842" s="272"/>
      <c r="P842" s="272"/>
      <c r="Q842" s="272"/>
      <c r="R842" s="272"/>
      <c r="S842" s="272"/>
      <c r="T842" s="273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4" t="s">
        <v>189</v>
      </c>
      <c r="AU842" s="274" t="s">
        <v>86</v>
      </c>
      <c r="AV842" s="15" t="s">
        <v>187</v>
      </c>
      <c r="AW842" s="15" t="s">
        <v>33</v>
      </c>
      <c r="AX842" s="15" t="s">
        <v>84</v>
      </c>
      <c r="AY842" s="274" t="s">
        <v>181</v>
      </c>
    </row>
    <row r="843" s="2" customFormat="1" ht="16.5" customHeight="1">
      <c r="A843" s="39"/>
      <c r="B843" s="40"/>
      <c r="C843" s="275" t="s">
        <v>1060</v>
      </c>
      <c r="D843" s="275" t="s">
        <v>363</v>
      </c>
      <c r="E843" s="276" t="s">
        <v>969</v>
      </c>
      <c r="F843" s="277" t="s">
        <v>970</v>
      </c>
      <c r="G843" s="278" t="s">
        <v>193</v>
      </c>
      <c r="H843" s="279">
        <v>14.401</v>
      </c>
      <c r="I843" s="280"/>
      <c r="J843" s="281">
        <f>ROUND(I843*H843,2)</f>
        <v>0</v>
      </c>
      <c r="K843" s="282"/>
      <c r="L843" s="283"/>
      <c r="M843" s="284" t="s">
        <v>1</v>
      </c>
      <c r="N843" s="285" t="s">
        <v>43</v>
      </c>
      <c r="O843" s="92"/>
      <c r="P843" s="238">
        <f>O843*H843</f>
        <v>0</v>
      </c>
      <c r="Q843" s="238">
        <v>0.025000000000000001</v>
      </c>
      <c r="R843" s="238">
        <f>Q843*H843</f>
        <v>0.36002500000000004</v>
      </c>
      <c r="S843" s="238">
        <v>0</v>
      </c>
      <c r="T843" s="239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0" t="s">
        <v>369</v>
      </c>
      <c r="AT843" s="240" t="s">
        <v>363</v>
      </c>
      <c r="AU843" s="240" t="s">
        <v>86</v>
      </c>
      <c r="AY843" s="18" t="s">
        <v>181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8" t="s">
        <v>84</v>
      </c>
      <c r="BK843" s="241">
        <f>ROUND(I843*H843,2)</f>
        <v>0</v>
      </c>
      <c r="BL843" s="18" t="s">
        <v>278</v>
      </c>
      <c r="BM843" s="240" t="s">
        <v>2862</v>
      </c>
    </row>
    <row r="844" s="14" customFormat="1">
      <c r="A844" s="14"/>
      <c r="B844" s="254"/>
      <c r="C844" s="255"/>
      <c r="D844" s="244" t="s">
        <v>189</v>
      </c>
      <c r="E844" s="256" t="s">
        <v>1</v>
      </c>
      <c r="F844" s="257" t="s">
        <v>1073</v>
      </c>
      <c r="G844" s="255"/>
      <c r="H844" s="256" t="s">
        <v>1</v>
      </c>
      <c r="I844" s="258"/>
      <c r="J844" s="255"/>
      <c r="K844" s="255"/>
      <c r="L844" s="259"/>
      <c r="M844" s="260"/>
      <c r="N844" s="261"/>
      <c r="O844" s="261"/>
      <c r="P844" s="261"/>
      <c r="Q844" s="261"/>
      <c r="R844" s="261"/>
      <c r="S844" s="261"/>
      <c r="T844" s="26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3" t="s">
        <v>189</v>
      </c>
      <c r="AU844" s="263" t="s">
        <v>86</v>
      </c>
      <c r="AV844" s="14" t="s">
        <v>84</v>
      </c>
      <c r="AW844" s="14" t="s">
        <v>33</v>
      </c>
      <c r="AX844" s="14" t="s">
        <v>78</v>
      </c>
      <c r="AY844" s="263" t="s">
        <v>181</v>
      </c>
    </row>
    <row r="845" s="13" customFormat="1">
      <c r="A845" s="13"/>
      <c r="B845" s="242"/>
      <c r="C845" s="243"/>
      <c r="D845" s="244" t="s">
        <v>189</v>
      </c>
      <c r="E845" s="245" t="s">
        <v>1</v>
      </c>
      <c r="F845" s="246" t="s">
        <v>2375</v>
      </c>
      <c r="G845" s="243"/>
      <c r="H845" s="247">
        <v>10.868</v>
      </c>
      <c r="I845" s="248"/>
      <c r="J845" s="243"/>
      <c r="K845" s="243"/>
      <c r="L845" s="249"/>
      <c r="M845" s="250"/>
      <c r="N845" s="251"/>
      <c r="O845" s="251"/>
      <c r="P845" s="251"/>
      <c r="Q845" s="251"/>
      <c r="R845" s="251"/>
      <c r="S845" s="251"/>
      <c r="T845" s="25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3" t="s">
        <v>189</v>
      </c>
      <c r="AU845" s="253" t="s">
        <v>86</v>
      </c>
      <c r="AV845" s="13" t="s">
        <v>86</v>
      </c>
      <c r="AW845" s="13" t="s">
        <v>33</v>
      </c>
      <c r="AX845" s="13" t="s">
        <v>78</v>
      </c>
      <c r="AY845" s="253" t="s">
        <v>181</v>
      </c>
    </row>
    <row r="846" s="14" customFormat="1">
      <c r="A846" s="14"/>
      <c r="B846" s="254"/>
      <c r="C846" s="255"/>
      <c r="D846" s="244" t="s">
        <v>189</v>
      </c>
      <c r="E846" s="256" t="s">
        <v>1</v>
      </c>
      <c r="F846" s="257" t="s">
        <v>2089</v>
      </c>
      <c r="G846" s="255"/>
      <c r="H846" s="256" t="s">
        <v>1</v>
      </c>
      <c r="I846" s="258"/>
      <c r="J846" s="255"/>
      <c r="K846" s="255"/>
      <c r="L846" s="259"/>
      <c r="M846" s="260"/>
      <c r="N846" s="261"/>
      <c r="O846" s="261"/>
      <c r="P846" s="261"/>
      <c r="Q846" s="261"/>
      <c r="R846" s="261"/>
      <c r="S846" s="261"/>
      <c r="T846" s="26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3" t="s">
        <v>189</v>
      </c>
      <c r="AU846" s="263" t="s">
        <v>86</v>
      </c>
      <c r="AV846" s="14" t="s">
        <v>84</v>
      </c>
      <c r="AW846" s="14" t="s">
        <v>33</v>
      </c>
      <c r="AX846" s="14" t="s">
        <v>78</v>
      </c>
      <c r="AY846" s="263" t="s">
        <v>181</v>
      </c>
    </row>
    <row r="847" s="13" customFormat="1">
      <c r="A847" s="13"/>
      <c r="B847" s="242"/>
      <c r="C847" s="243"/>
      <c r="D847" s="244" t="s">
        <v>189</v>
      </c>
      <c r="E847" s="245" t="s">
        <v>1</v>
      </c>
      <c r="F847" s="246" t="s">
        <v>2376</v>
      </c>
      <c r="G847" s="243"/>
      <c r="H847" s="247">
        <v>3.5329999999999999</v>
      </c>
      <c r="I847" s="248"/>
      <c r="J847" s="243"/>
      <c r="K847" s="243"/>
      <c r="L847" s="249"/>
      <c r="M847" s="250"/>
      <c r="N847" s="251"/>
      <c r="O847" s="251"/>
      <c r="P847" s="251"/>
      <c r="Q847" s="251"/>
      <c r="R847" s="251"/>
      <c r="S847" s="251"/>
      <c r="T847" s="25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3" t="s">
        <v>189</v>
      </c>
      <c r="AU847" s="253" t="s">
        <v>86</v>
      </c>
      <c r="AV847" s="13" t="s">
        <v>86</v>
      </c>
      <c r="AW847" s="13" t="s">
        <v>33</v>
      </c>
      <c r="AX847" s="13" t="s">
        <v>78</v>
      </c>
      <c r="AY847" s="253" t="s">
        <v>181</v>
      </c>
    </row>
    <row r="848" s="15" customFormat="1">
      <c r="A848" s="15"/>
      <c r="B848" s="264"/>
      <c r="C848" s="265"/>
      <c r="D848" s="244" t="s">
        <v>189</v>
      </c>
      <c r="E848" s="266" t="s">
        <v>1</v>
      </c>
      <c r="F848" s="267" t="s">
        <v>206</v>
      </c>
      <c r="G848" s="265"/>
      <c r="H848" s="268">
        <v>14.401</v>
      </c>
      <c r="I848" s="269"/>
      <c r="J848" s="265"/>
      <c r="K848" s="265"/>
      <c r="L848" s="270"/>
      <c r="M848" s="271"/>
      <c r="N848" s="272"/>
      <c r="O848" s="272"/>
      <c r="P848" s="272"/>
      <c r="Q848" s="272"/>
      <c r="R848" s="272"/>
      <c r="S848" s="272"/>
      <c r="T848" s="273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74" t="s">
        <v>189</v>
      </c>
      <c r="AU848" s="274" t="s">
        <v>86</v>
      </c>
      <c r="AV848" s="15" t="s">
        <v>187</v>
      </c>
      <c r="AW848" s="15" t="s">
        <v>33</v>
      </c>
      <c r="AX848" s="15" t="s">
        <v>84</v>
      </c>
      <c r="AY848" s="274" t="s">
        <v>181</v>
      </c>
    </row>
    <row r="849" s="2" customFormat="1" ht="21.75" customHeight="1">
      <c r="A849" s="39"/>
      <c r="B849" s="40"/>
      <c r="C849" s="228" t="s">
        <v>1064</v>
      </c>
      <c r="D849" s="228" t="s">
        <v>183</v>
      </c>
      <c r="E849" s="229" t="s">
        <v>2377</v>
      </c>
      <c r="F849" s="230" t="s">
        <v>2378</v>
      </c>
      <c r="G849" s="231" t="s">
        <v>186</v>
      </c>
      <c r="H849" s="232">
        <v>7.4000000000000004</v>
      </c>
      <c r="I849" s="233"/>
      <c r="J849" s="234">
        <f>ROUND(I849*H849,2)</f>
        <v>0</v>
      </c>
      <c r="K849" s="235"/>
      <c r="L849" s="45"/>
      <c r="M849" s="236" t="s">
        <v>1</v>
      </c>
      <c r="N849" s="237" t="s">
        <v>43</v>
      </c>
      <c r="O849" s="92"/>
      <c r="P849" s="238">
        <f>O849*H849</f>
        <v>0</v>
      </c>
      <c r="Q849" s="238">
        <v>0.00019000000000000001</v>
      </c>
      <c r="R849" s="238">
        <f>Q849*H849</f>
        <v>0.0014060000000000001</v>
      </c>
      <c r="S849" s="238">
        <v>0</v>
      </c>
      <c r="T849" s="239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0" t="s">
        <v>278</v>
      </c>
      <c r="AT849" s="240" t="s">
        <v>183</v>
      </c>
      <c r="AU849" s="240" t="s">
        <v>86</v>
      </c>
      <c r="AY849" s="18" t="s">
        <v>181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8" t="s">
        <v>84</v>
      </c>
      <c r="BK849" s="241">
        <f>ROUND(I849*H849,2)</f>
        <v>0</v>
      </c>
      <c r="BL849" s="18" t="s">
        <v>278</v>
      </c>
      <c r="BM849" s="240" t="s">
        <v>2863</v>
      </c>
    </row>
    <row r="850" s="13" customFormat="1">
      <c r="A850" s="13"/>
      <c r="B850" s="242"/>
      <c r="C850" s="243"/>
      <c r="D850" s="244" t="s">
        <v>189</v>
      </c>
      <c r="E850" s="245" t="s">
        <v>1</v>
      </c>
      <c r="F850" s="246" t="s">
        <v>2380</v>
      </c>
      <c r="G850" s="243"/>
      <c r="H850" s="247">
        <v>7.4000000000000004</v>
      </c>
      <c r="I850" s="248"/>
      <c r="J850" s="243"/>
      <c r="K850" s="243"/>
      <c r="L850" s="249"/>
      <c r="M850" s="250"/>
      <c r="N850" s="251"/>
      <c r="O850" s="251"/>
      <c r="P850" s="251"/>
      <c r="Q850" s="251"/>
      <c r="R850" s="251"/>
      <c r="S850" s="251"/>
      <c r="T850" s="25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3" t="s">
        <v>189</v>
      </c>
      <c r="AU850" s="253" t="s">
        <v>86</v>
      </c>
      <c r="AV850" s="13" t="s">
        <v>86</v>
      </c>
      <c r="AW850" s="13" t="s">
        <v>33</v>
      </c>
      <c r="AX850" s="13" t="s">
        <v>84</v>
      </c>
      <c r="AY850" s="253" t="s">
        <v>181</v>
      </c>
    </row>
    <row r="851" s="2" customFormat="1" ht="16.5" customHeight="1">
      <c r="A851" s="39"/>
      <c r="B851" s="40"/>
      <c r="C851" s="275" t="s">
        <v>1069</v>
      </c>
      <c r="D851" s="275" t="s">
        <v>363</v>
      </c>
      <c r="E851" s="276" t="s">
        <v>2381</v>
      </c>
      <c r="F851" s="277" t="s">
        <v>2382</v>
      </c>
      <c r="G851" s="278" t="s">
        <v>186</v>
      </c>
      <c r="H851" s="279">
        <v>7.7699999999999996</v>
      </c>
      <c r="I851" s="280"/>
      <c r="J851" s="281">
        <f>ROUND(I851*H851,2)</f>
        <v>0</v>
      </c>
      <c r="K851" s="282"/>
      <c r="L851" s="283"/>
      <c r="M851" s="284" t="s">
        <v>1</v>
      </c>
      <c r="N851" s="285" t="s">
        <v>43</v>
      </c>
      <c r="O851" s="92"/>
      <c r="P851" s="238">
        <f>O851*H851</f>
        <v>0</v>
      </c>
      <c r="Q851" s="238">
        <v>0.0060000000000000001</v>
      </c>
      <c r="R851" s="238">
        <f>Q851*H851</f>
        <v>0.046620000000000002</v>
      </c>
      <c r="S851" s="238">
        <v>0</v>
      </c>
      <c r="T851" s="239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0" t="s">
        <v>369</v>
      </c>
      <c r="AT851" s="240" t="s">
        <v>363</v>
      </c>
      <c r="AU851" s="240" t="s">
        <v>86</v>
      </c>
      <c r="AY851" s="18" t="s">
        <v>181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8" t="s">
        <v>84</v>
      </c>
      <c r="BK851" s="241">
        <f>ROUND(I851*H851,2)</f>
        <v>0</v>
      </c>
      <c r="BL851" s="18" t="s">
        <v>278</v>
      </c>
      <c r="BM851" s="240" t="s">
        <v>2864</v>
      </c>
    </row>
    <row r="852" s="13" customFormat="1">
      <c r="A852" s="13"/>
      <c r="B852" s="242"/>
      <c r="C852" s="243"/>
      <c r="D852" s="244" t="s">
        <v>189</v>
      </c>
      <c r="E852" s="245" t="s">
        <v>1</v>
      </c>
      <c r="F852" s="246" t="s">
        <v>2384</v>
      </c>
      <c r="G852" s="243"/>
      <c r="H852" s="247">
        <v>7.7699999999999996</v>
      </c>
      <c r="I852" s="248"/>
      <c r="J852" s="243"/>
      <c r="K852" s="243"/>
      <c r="L852" s="249"/>
      <c r="M852" s="250"/>
      <c r="N852" s="251"/>
      <c r="O852" s="251"/>
      <c r="P852" s="251"/>
      <c r="Q852" s="251"/>
      <c r="R852" s="251"/>
      <c r="S852" s="251"/>
      <c r="T852" s="25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3" t="s">
        <v>189</v>
      </c>
      <c r="AU852" s="253" t="s">
        <v>86</v>
      </c>
      <c r="AV852" s="13" t="s">
        <v>86</v>
      </c>
      <c r="AW852" s="13" t="s">
        <v>33</v>
      </c>
      <c r="AX852" s="13" t="s">
        <v>84</v>
      </c>
      <c r="AY852" s="253" t="s">
        <v>181</v>
      </c>
    </row>
    <row r="853" s="2" customFormat="1" ht="16.5" customHeight="1">
      <c r="A853" s="39"/>
      <c r="B853" s="40"/>
      <c r="C853" s="228" t="s">
        <v>1075</v>
      </c>
      <c r="D853" s="228" t="s">
        <v>183</v>
      </c>
      <c r="E853" s="229" t="s">
        <v>985</v>
      </c>
      <c r="F853" s="230" t="s">
        <v>986</v>
      </c>
      <c r="G853" s="231" t="s">
        <v>783</v>
      </c>
      <c r="H853" s="286"/>
      <c r="I853" s="233"/>
      <c r="J853" s="234">
        <f>ROUND(I853*H853,2)</f>
        <v>0</v>
      </c>
      <c r="K853" s="235"/>
      <c r="L853" s="45"/>
      <c r="M853" s="236" t="s">
        <v>1</v>
      </c>
      <c r="N853" s="237" t="s">
        <v>43</v>
      </c>
      <c r="O853" s="92"/>
      <c r="P853" s="238">
        <f>O853*H853</f>
        <v>0</v>
      </c>
      <c r="Q853" s="238">
        <v>0</v>
      </c>
      <c r="R853" s="238">
        <f>Q853*H853</f>
        <v>0</v>
      </c>
      <c r="S853" s="238">
        <v>0</v>
      </c>
      <c r="T853" s="239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0" t="s">
        <v>278</v>
      </c>
      <c r="AT853" s="240" t="s">
        <v>183</v>
      </c>
      <c r="AU853" s="240" t="s">
        <v>86</v>
      </c>
      <c r="AY853" s="18" t="s">
        <v>181</v>
      </c>
      <c r="BE853" s="241">
        <f>IF(N853="základní",J853,0)</f>
        <v>0</v>
      </c>
      <c r="BF853" s="241">
        <f>IF(N853="snížená",J853,0)</f>
        <v>0</v>
      </c>
      <c r="BG853" s="241">
        <f>IF(N853="zákl. přenesená",J853,0)</f>
        <v>0</v>
      </c>
      <c r="BH853" s="241">
        <f>IF(N853="sníž. přenesená",J853,0)</f>
        <v>0</v>
      </c>
      <c r="BI853" s="241">
        <f>IF(N853="nulová",J853,0)</f>
        <v>0</v>
      </c>
      <c r="BJ853" s="18" t="s">
        <v>84</v>
      </c>
      <c r="BK853" s="241">
        <f>ROUND(I853*H853,2)</f>
        <v>0</v>
      </c>
      <c r="BL853" s="18" t="s">
        <v>278</v>
      </c>
      <c r="BM853" s="240" t="s">
        <v>2865</v>
      </c>
    </row>
    <row r="854" s="12" customFormat="1" ht="22.8" customHeight="1">
      <c r="A854" s="12"/>
      <c r="B854" s="212"/>
      <c r="C854" s="213"/>
      <c r="D854" s="214" t="s">
        <v>77</v>
      </c>
      <c r="E854" s="226" t="s">
        <v>988</v>
      </c>
      <c r="F854" s="226" t="s">
        <v>989</v>
      </c>
      <c r="G854" s="213"/>
      <c r="H854" s="213"/>
      <c r="I854" s="216"/>
      <c r="J854" s="227">
        <f>BK854</f>
        <v>0</v>
      </c>
      <c r="K854" s="213"/>
      <c r="L854" s="218"/>
      <c r="M854" s="219"/>
      <c r="N854" s="220"/>
      <c r="O854" s="220"/>
      <c r="P854" s="221">
        <f>SUM(P855:P865)</f>
        <v>0</v>
      </c>
      <c r="Q854" s="220"/>
      <c r="R854" s="221">
        <f>SUM(R855:R865)</f>
        <v>0.0071399999999999996</v>
      </c>
      <c r="S854" s="220"/>
      <c r="T854" s="222">
        <f>SUM(T855:T865)</f>
        <v>0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23" t="s">
        <v>86</v>
      </c>
      <c r="AT854" s="224" t="s">
        <v>77</v>
      </c>
      <c r="AU854" s="224" t="s">
        <v>84</v>
      </c>
      <c r="AY854" s="223" t="s">
        <v>181</v>
      </c>
      <c r="BK854" s="225">
        <f>SUM(BK855:BK865)</f>
        <v>0</v>
      </c>
    </row>
    <row r="855" s="2" customFormat="1" ht="16.5" customHeight="1">
      <c r="A855" s="39"/>
      <c r="B855" s="40"/>
      <c r="C855" s="228" t="s">
        <v>1079</v>
      </c>
      <c r="D855" s="228" t="s">
        <v>183</v>
      </c>
      <c r="E855" s="229" t="s">
        <v>2386</v>
      </c>
      <c r="F855" s="230" t="s">
        <v>992</v>
      </c>
      <c r="G855" s="231" t="s">
        <v>993</v>
      </c>
      <c r="H855" s="232">
        <v>1</v>
      </c>
      <c r="I855" s="233"/>
      <c r="J855" s="234">
        <f>ROUND(I855*H855,2)</f>
        <v>0</v>
      </c>
      <c r="K855" s="235"/>
      <c r="L855" s="45"/>
      <c r="M855" s="236" t="s">
        <v>1</v>
      </c>
      <c r="N855" s="237" t="s">
        <v>44</v>
      </c>
      <c r="O855" s="92"/>
      <c r="P855" s="238">
        <f>O855*H855</f>
        <v>0</v>
      </c>
      <c r="Q855" s="238">
        <v>0</v>
      </c>
      <c r="R855" s="238">
        <f>Q855*H855</f>
        <v>0</v>
      </c>
      <c r="S855" s="238">
        <v>0</v>
      </c>
      <c r="T855" s="239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0" t="s">
        <v>278</v>
      </c>
      <c r="AT855" s="240" t="s">
        <v>183</v>
      </c>
      <c r="AU855" s="240" t="s">
        <v>86</v>
      </c>
      <c r="AY855" s="18" t="s">
        <v>181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8" t="s">
        <v>86</v>
      </c>
      <c r="BK855" s="241">
        <f>ROUND(I855*H855,2)</f>
        <v>0</v>
      </c>
      <c r="BL855" s="18" t="s">
        <v>278</v>
      </c>
      <c r="BM855" s="240" t="s">
        <v>2866</v>
      </c>
    </row>
    <row r="856" s="2" customFormat="1" ht="16.5" customHeight="1">
      <c r="A856" s="39"/>
      <c r="B856" s="40"/>
      <c r="C856" s="228" t="s">
        <v>1086</v>
      </c>
      <c r="D856" s="228" t="s">
        <v>183</v>
      </c>
      <c r="E856" s="229" t="s">
        <v>1007</v>
      </c>
      <c r="F856" s="230" t="s">
        <v>1008</v>
      </c>
      <c r="G856" s="231" t="s">
        <v>359</v>
      </c>
      <c r="H856" s="232">
        <v>2</v>
      </c>
      <c r="I856" s="233"/>
      <c r="J856" s="234">
        <f>ROUND(I856*H856,2)</f>
        <v>0</v>
      </c>
      <c r="K856" s="235"/>
      <c r="L856" s="45"/>
      <c r="M856" s="236" t="s">
        <v>1</v>
      </c>
      <c r="N856" s="237" t="s">
        <v>43</v>
      </c>
      <c r="O856" s="92"/>
      <c r="P856" s="238">
        <f>O856*H856</f>
        <v>0</v>
      </c>
      <c r="Q856" s="238">
        <v>3.0000000000000001E-05</v>
      </c>
      <c r="R856" s="238">
        <f>Q856*H856</f>
        <v>6.0000000000000002E-05</v>
      </c>
      <c r="S856" s="238">
        <v>0</v>
      </c>
      <c r="T856" s="239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0" t="s">
        <v>278</v>
      </c>
      <c r="AT856" s="240" t="s">
        <v>183</v>
      </c>
      <c r="AU856" s="240" t="s">
        <v>86</v>
      </c>
      <c r="AY856" s="18" t="s">
        <v>181</v>
      </c>
      <c r="BE856" s="241">
        <f>IF(N856="základní",J856,0)</f>
        <v>0</v>
      </c>
      <c r="BF856" s="241">
        <f>IF(N856="snížená",J856,0)</f>
        <v>0</v>
      </c>
      <c r="BG856" s="241">
        <f>IF(N856="zákl. přenesená",J856,0)</f>
        <v>0</v>
      </c>
      <c r="BH856" s="241">
        <f>IF(N856="sníž. přenesená",J856,0)</f>
        <v>0</v>
      </c>
      <c r="BI856" s="241">
        <f>IF(N856="nulová",J856,0)</f>
        <v>0</v>
      </c>
      <c r="BJ856" s="18" t="s">
        <v>84</v>
      </c>
      <c r="BK856" s="241">
        <f>ROUND(I856*H856,2)</f>
        <v>0</v>
      </c>
      <c r="BL856" s="18" t="s">
        <v>278</v>
      </c>
      <c r="BM856" s="240" t="s">
        <v>2867</v>
      </c>
    </row>
    <row r="857" s="13" customFormat="1">
      <c r="A857" s="13"/>
      <c r="B857" s="242"/>
      <c r="C857" s="243"/>
      <c r="D857" s="244" t="s">
        <v>189</v>
      </c>
      <c r="E857" s="245" t="s">
        <v>1</v>
      </c>
      <c r="F857" s="246" t="s">
        <v>2389</v>
      </c>
      <c r="G857" s="243"/>
      <c r="H857" s="247">
        <v>2</v>
      </c>
      <c r="I857" s="248"/>
      <c r="J857" s="243"/>
      <c r="K857" s="243"/>
      <c r="L857" s="249"/>
      <c r="M857" s="250"/>
      <c r="N857" s="251"/>
      <c r="O857" s="251"/>
      <c r="P857" s="251"/>
      <c r="Q857" s="251"/>
      <c r="R857" s="251"/>
      <c r="S857" s="251"/>
      <c r="T857" s="25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3" t="s">
        <v>189</v>
      </c>
      <c r="AU857" s="253" t="s">
        <v>86</v>
      </c>
      <c r="AV857" s="13" t="s">
        <v>86</v>
      </c>
      <c r="AW857" s="13" t="s">
        <v>33</v>
      </c>
      <c r="AX857" s="13" t="s">
        <v>84</v>
      </c>
      <c r="AY857" s="253" t="s">
        <v>181</v>
      </c>
    </row>
    <row r="858" s="2" customFormat="1" ht="16.5" customHeight="1">
      <c r="A858" s="39"/>
      <c r="B858" s="40"/>
      <c r="C858" s="275" t="s">
        <v>1091</v>
      </c>
      <c r="D858" s="275" t="s">
        <v>363</v>
      </c>
      <c r="E858" s="276" t="s">
        <v>1012</v>
      </c>
      <c r="F858" s="277" t="s">
        <v>2390</v>
      </c>
      <c r="G858" s="278" t="s">
        <v>359</v>
      </c>
      <c r="H858" s="279">
        <v>2</v>
      </c>
      <c r="I858" s="280"/>
      <c r="J858" s="281">
        <f>ROUND(I858*H858,2)</f>
        <v>0</v>
      </c>
      <c r="K858" s="282"/>
      <c r="L858" s="283"/>
      <c r="M858" s="284" t="s">
        <v>1</v>
      </c>
      <c r="N858" s="285" t="s">
        <v>43</v>
      </c>
      <c r="O858" s="92"/>
      <c r="P858" s="238">
        <f>O858*H858</f>
        <v>0</v>
      </c>
      <c r="Q858" s="238">
        <v>0.00233</v>
      </c>
      <c r="R858" s="238">
        <f>Q858*H858</f>
        <v>0.0046600000000000001</v>
      </c>
      <c r="S858" s="238">
        <v>0</v>
      </c>
      <c r="T858" s="239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0" t="s">
        <v>369</v>
      </c>
      <c r="AT858" s="240" t="s">
        <v>363</v>
      </c>
      <c r="AU858" s="240" t="s">
        <v>86</v>
      </c>
      <c r="AY858" s="18" t="s">
        <v>181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8" t="s">
        <v>84</v>
      </c>
      <c r="BK858" s="241">
        <f>ROUND(I858*H858,2)</f>
        <v>0</v>
      </c>
      <c r="BL858" s="18" t="s">
        <v>278</v>
      </c>
      <c r="BM858" s="240" t="s">
        <v>2868</v>
      </c>
    </row>
    <row r="859" s="14" customFormat="1">
      <c r="A859" s="14"/>
      <c r="B859" s="254"/>
      <c r="C859" s="255"/>
      <c r="D859" s="244" t="s">
        <v>189</v>
      </c>
      <c r="E859" s="256" t="s">
        <v>1</v>
      </c>
      <c r="F859" s="257" t="s">
        <v>1004</v>
      </c>
      <c r="G859" s="255"/>
      <c r="H859" s="256" t="s">
        <v>1</v>
      </c>
      <c r="I859" s="258"/>
      <c r="J859" s="255"/>
      <c r="K859" s="255"/>
      <c r="L859" s="259"/>
      <c r="M859" s="260"/>
      <c r="N859" s="261"/>
      <c r="O859" s="261"/>
      <c r="P859" s="261"/>
      <c r="Q859" s="261"/>
      <c r="R859" s="261"/>
      <c r="S859" s="261"/>
      <c r="T859" s="26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3" t="s">
        <v>189</v>
      </c>
      <c r="AU859" s="263" t="s">
        <v>86</v>
      </c>
      <c r="AV859" s="14" t="s">
        <v>84</v>
      </c>
      <c r="AW859" s="14" t="s">
        <v>33</v>
      </c>
      <c r="AX859" s="14" t="s">
        <v>78</v>
      </c>
      <c r="AY859" s="263" t="s">
        <v>181</v>
      </c>
    </row>
    <row r="860" s="13" customFormat="1">
      <c r="A860" s="13"/>
      <c r="B860" s="242"/>
      <c r="C860" s="243"/>
      <c r="D860" s="244" t="s">
        <v>189</v>
      </c>
      <c r="E860" s="245" t="s">
        <v>1</v>
      </c>
      <c r="F860" s="246" t="s">
        <v>2392</v>
      </c>
      <c r="G860" s="243"/>
      <c r="H860" s="247">
        <v>2</v>
      </c>
      <c r="I860" s="248"/>
      <c r="J860" s="243"/>
      <c r="K860" s="243"/>
      <c r="L860" s="249"/>
      <c r="M860" s="250"/>
      <c r="N860" s="251"/>
      <c r="O860" s="251"/>
      <c r="P860" s="251"/>
      <c r="Q860" s="251"/>
      <c r="R860" s="251"/>
      <c r="S860" s="251"/>
      <c r="T860" s="25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3" t="s">
        <v>189</v>
      </c>
      <c r="AU860" s="253" t="s">
        <v>86</v>
      </c>
      <c r="AV860" s="13" t="s">
        <v>86</v>
      </c>
      <c r="AW860" s="13" t="s">
        <v>33</v>
      </c>
      <c r="AX860" s="13" t="s">
        <v>84</v>
      </c>
      <c r="AY860" s="253" t="s">
        <v>181</v>
      </c>
    </row>
    <row r="861" s="2" customFormat="1" ht="16.5" customHeight="1">
      <c r="A861" s="39"/>
      <c r="B861" s="40"/>
      <c r="C861" s="228" t="s">
        <v>1094</v>
      </c>
      <c r="D861" s="228" t="s">
        <v>183</v>
      </c>
      <c r="E861" s="229" t="s">
        <v>1017</v>
      </c>
      <c r="F861" s="230" t="s">
        <v>1018</v>
      </c>
      <c r="G861" s="231" t="s">
        <v>359</v>
      </c>
      <c r="H861" s="232">
        <v>1</v>
      </c>
      <c r="I861" s="233"/>
      <c r="J861" s="234">
        <f>ROUND(I861*H861,2)</f>
        <v>0</v>
      </c>
      <c r="K861" s="235"/>
      <c r="L861" s="45"/>
      <c r="M861" s="236" t="s">
        <v>1</v>
      </c>
      <c r="N861" s="237" t="s">
        <v>43</v>
      </c>
      <c r="O861" s="92"/>
      <c r="P861" s="238">
        <f>O861*H861</f>
        <v>0</v>
      </c>
      <c r="Q861" s="238">
        <v>3.0000000000000001E-05</v>
      </c>
      <c r="R861" s="238">
        <f>Q861*H861</f>
        <v>3.0000000000000001E-05</v>
      </c>
      <c r="S861" s="238">
        <v>0</v>
      </c>
      <c r="T861" s="239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0" t="s">
        <v>278</v>
      </c>
      <c r="AT861" s="240" t="s">
        <v>183</v>
      </c>
      <c r="AU861" s="240" t="s">
        <v>86</v>
      </c>
      <c r="AY861" s="18" t="s">
        <v>181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8" t="s">
        <v>84</v>
      </c>
      <c r="BK861" s="241">
        <f>ROUND(I861*H861,2)</f>
        <v>0</v>
      </c>
      <c r="BL861" s="18" t="s">
        <v>278</v>
      </c>
      <c r="BM861" s="240" t="s">
        <v>2869</v>
      </c>
    </row>
    <row r="862" s="13" customFormat="1">
      <c r="A862" s="13"/>
      <c r="B862" s="242"/>
      <c r="C862" s="243"/>
      <c r="D862" s="244" t="s">
        <v>189</v>
      </c>
      <c r="E862" s="245" t="s">
        <v>1</v>
      </c>
      <c r="F862" s="246" t="s">
        <v>2394</v>
      </c>
      <c r="G862" s="243"/>
      <c r="H862" s="247">
        <v>1</v>
      </c>
      <c r="I862" s="248"/>
      <c r="J862" s="243"/>
      <c r="K862" s="243"/>
      <c r="L862" s="249"/>
      <c r="M862" s="250"/>
      <c r="N862" s="251"/>
      <c r="O862" s="251"/>
      <c r="P862" s="251"/>
      <c r="Q862" s="251"/>
      <c r="R862" s="251"/>
      <c r="S862" s="251"/>
      <c r="T862" s="25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3" t="s">
        <v>189</v>
      </c>
      <c r="AU862" s="253" t="s">
        <v>86</v>
      </c>
      <c r="AV862" s="13" t="s">
        <v>86</v>
      </c>
      <c r="AW862" s="13" t="s">
        <v>33</v>
      </c>
      <c r="AX862" s="13" t="s">
        <v>84</v>
      </c>
      <c r="AY862" s="253" t="s">
        <v>181</v>
      </c>
    </row>
    <row r="863" s="2" customFormat="1" ht="16.5" customHeight="1">
      <c r="A863" s="39"/>
      <c r="B863" s="40"/>
      <c r="C863" s="275" t="s">
        <v>1102</v>
      </c>
      <c r="D863" s="275" t="s">
        <v>363</v>
      </c>
      <c r="E863" s="276" t="s">
        <v>1022</v>
      </c>
      <c r="F863" s="277" t="s">
        <v>2395</v>
      </c>
      <c r="G863" s="278" t="s">
        <v>359</v>
      </c>
      <c r="H863" s="279">
        <v>1</v>
      </c>
      <c r="I863" s="280"/>
      <c r="J863" s="281">
        <f>ROUND(I863*H863,2)</f>
        <v>0</v>
      </c>
      <c r="K863" s="282"/>
      <c r="L863" s="283"/>
      <c r="M863" s="284" t="s">
        <v>1</v>
      </c>
      <c r="N863" s="285" t="s">
        <v>43</v>
      </c>
      <c r="O863" s="92"/>
      <c r="P863" s="238">
        <f>O863*H863</f>
        <v>0</v>
      </c>
      <c r="Q863" s="238">
        <v>0.0023900000000000002</v>
      </c>
      <c r="R863" s="238">
        <f>Q863*H863</f>
        <v>0.0023900000000000002</v>
      </c>
      <c r="S863" s="238">
        <v>0</v>
      </c>
      <c r="T863" s="239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0" t="s">
        <v>369</v>
      </c>
      <c r="AT863" s="240" t="s">
        <v>363</v>
      </c>
      <c r="AU863" s="240" t="s">
        <v>86</v>
      </c>
      <c r="AY863" s="18" t="s">
        <v>181</v>
      </c>
      <c r="BE863" s="241">
        <f>IF(N863="základní",J863,0)</f>
        <v>0</v>
      </c>
      <c r="BF863" s="241">
        <f>IF(N863="snížená",J863,0)</f>
        <v>0</v>
      </c>
      <c r="BG863" s="241">
        <f>IF(N863="zákl. přenesená",J863,0)</f>
        <v>0</v>
      </c>
      <c r="BH863" s="241">
        <f>IF(N863="sníž. přenesená",J863,0)</f>
        <v>0</v>
      </c>
      <c r="BI863" s="241">
        <f>IF(N863="nulová",J863,0)</f>
        <v>0</v>
      </c>
      <c r="BJ863" s="18" t="s">
        <v>84</v>
      </c>
      <c r="BK863" s="241">
        <f>ROUND(I863*H863,2)</f>
        <v>0</v>
      </c>
      <c r="BL863" s="18" t="s">
        <v>278</v>
      </c>
      <c r="BM863" s="240" t="s">
        <v>2870</v>
      </c>
    </row>
    <row r="864" s="14" customFormat="1">
      <c r="A864" s="14"/>
      <c r="B864" s="254"/>
      <c r="C864" s="255"/>
      <c r="D864" s="244" t="s">
        <v>189</v>
      </c>
      <c r="E864" s="256" t="s">
        <v>1</v>
      </c>
      <c r="F864" s="257" t="s">
        <v>1004</v>
      </c>
      <c r="G864" s="255"/>
      <c r="H864" s="256" t="s">
        <v>1</v>
      </c>
      <c r="I864" s="258"/>
      <c r="J864" s="255"/>
      <c r="K864" s="255"/>
      <c r="L864" s="259"/>
      <c r="M864" s="260"/>
      <c r="N864" s="261"/>
      <c r="O864" s="261"/>
      <c r="P864" s="261"/>
      <c r="Q864" s="261"/>
      <c r="R864" s="261"/>
      <c r="S864" s="261"/>
      <c r="T864" s="26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3" t="s">
        <v>189</v>
      </c>
      <c r="AU864" s="263" t="s">
        <v>86</v>
      </c>
      <c r="AV864" s="14" t="s">
        <v>84</v>
      </c>
      <c r="AW864" s="14" t="s">
        <v>33</v>
      </c>
      <c r="AX864" s="14" t="s">
        <v>78</v>
      </c>
      <c r="AY864" s="263" t="s">
        <v>181</v>
      </c>
    </row>
    <row r="865" s="13" customFormat="1">
      <c r="A865" s="13"/>
      <c r="B865" s="242"/>
      <c r="C865" s="243"/>
      <c r="D865" s="244" t="s">
        <v>189</v>
      </c>
      <c r="E865" s="245" t="s">
        <v>1</v>
      </c>
      <c r="F865" s="246" t="s">
        <v>2397</v>
      </c>
      <c r="G865" s="243"/>
      <c r="H865" s="247">
        <v>1</v>
      </c>
      <c r="I865" s="248"/>
      <c r="J865" s="243"/>
      <c r="K865" s="243"/>
      <c r="L865" s="249"/>
      <c r="M865" s="250"/>
      <c r="N865" s="251"/>
      <c r="O865" s="251"/>
      <c r="P865" s="251"/>
      <c r="Q865" s="251"/>
      <c r="R865" s="251"/>
      <c r="S865" s="251"/>
      <c r="T865" s="25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3" t="s">
        <v>189</v>
      </c>
      <c r="AU865" s="253" t="s">
        <v>86</v>
      </c>
      <c r="AV865" s="13" t="s">
        <v>86</v>
      </c>
      <c r="AW865" s="13" t="s">
        <v>33</v>
      </c>
      <c r="AX865" s="13" t="s">
        <v>84</v>
      </c>
      <c r="AY865" s="253" t="s">
        <v>181</v>
      </c>
    </row>
    <row r="866" s="12" customFormat="1" ht="22.8" customHeight="1">
      <c r="A866" s="12"/>
      <c r="B866" s="212"/>
      <c r="C866" s="213"/>
      <c r="D866" s="214" t="s">
        <v>77</v>
      </c>
      <c r="E866" s="226" t="s">
        <v>1026</v>
      </c>
      <c r="F866" s="226" t="s">
        <v>1027</v>
      </c>
      <c r="G866" s="213"/>
      <c r="H866" s="213"/>
      <c r="I866" s="216"/>
      <c r="J866" s="227">
        <f>BK866</f>
        <v>0</v>
      </c>
      <c r="K866" s="213"/>
      <c r="L866" s="218"/>
      <c r="M866" s="219"/>
      <c r="N866" s="220"/>
      <c r="O866" s="220"/>
      <c r="P866" s="221">
        <f>P867</f>
        <v>0</v>
      </c>
      <c r="Q866" s="220"/>
      <c r="R866" s="221">
        <f>R867</f>
        <v>0</v>
      </c>
      <c r="S866" s="220"/>
      <c r="T866" s="222">
        <f>T867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23" t="s">
        <v>86</v>
      </c>
      <c r="AT866" s="224" t="s">
        <v>77</v>
      </c>
      <c r="AU866" s="224" t="s">
        <v>84</v>
      </c>
      <c r="AY866" s="223" t="s">
        <v>181</v>
      </c>
      <c r="BK866" s="225">
        <f>BK867</f>
        <v>0</v>
      </c>
    </row>
    <row r="867" s="2" customFormat="1" ht="16.5" customHeight="1">
      <c r="A867" s="39"/>
      <c r="B867" s="40"/>
      <c r="C867" s="228" t="s">
        <v>1106</v>
      </c>
      <c r="D867" s="228" t="s">
        <v>183</v>
      </c>
      <c r="E867" s="229" t="s">
        <v>1029</v>
      </c>
      <c r="F867" s="230" t="s">
        <v>1030</v>
      </c>
      <c r="G867" s="231" t="s">
        <v>993</v>
      </c>
      <c r="H867" s="232">
        <v>1</v>
      </c>
      <c r="I867" s="233"/>
      <c r="J867" s="234">
        <f>ROUND(I867*H867,2)</f>
        <v>0</v>
      </c>
      <c r="K867" s="235"/>
      <c r="L867" s="45"/>
      <c r="M867" s="236" t="s">
        <v>1</v>
      </c>
      <c r="N867" s="237" t="s">
        <v>44</v>
      </c>
      <c r="O867" s="92"/>
      <c r="P867" s="238">
        <f>O867*H867</f>
        <v>0</v>
      </c>
      <c r="Q867" s="238">
        <v>0</v>
      </c>
      <c r="R867" s="238">
        <f>Q867*H867</f>
        <v>0</v>
      </c>
      <c r="S867" s="238">
        <v>0</v>
      </c>
      <c r="T867" s="239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0" t="s">
        <v>278</v>
      </c>
      <c r="AT867" s="240" t="s">
        <v>183</v>
      </c>
      <c r="AU867" s="240" t="s">
        <v>86</v>
      </c>
      <c r="AY867" s="18" t="s">
        <v>181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8" t="s">
        <v>86</v>
      </c>
      <c r="BK867" s="241">
        <f>ROUND(I867*H867,2)</f>
        <v>0</v>
      </c>
      <c r="BL867" s="18" t="s">
        <v>278</v>
      </c>
      <c r="BM867" s="240" t="s">
        <v>2871</v>
      </c>
    </row>
    <row r="868" s="12" customFormat="1" ht="22.8" customHeight="1">
      <c r="A868" s="12"/>
      <c r="B868" s="212"/>
      <c r="C868" s="213"/>
      <c r="D868" s="214" t="s">
        <v>77</v>
      </c>
      <c r="E868" s="226" t="s">
        <v>1032</v>
      </c>
      <c r="F868" s="226" t="s">
        <v>1033</v>
      </c>
      <c r="G868" s="213"/>
      <c r="H868" s="213"/>
      <c r="I868" s="216"/>
      <c r="J868" s="227">
        <f>BK868</f>
        <v>0</v>
      </c>
      <c r="K868" s="213"/>
      <c r="L868" s="218"/>
      <c r="M868" s="219"/>
      <c r="N868" s="220"/>
      <c r="O868" s="220"/>
      <c r="P868" s="221">
        <f>SUM(P869:P890)</f>
        <v>0</v>
      </c>
      <c r="Q868" s="220"/>
      <c r="R868" s="221">
        <f>SUM(R869:R890)</f>
        <v>0.1026696</v>
      </c>
      <c r="S868" s="220"/>
      <c r="T868" s="222">
        <f>SUM(T869:T890)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23" t="s">
        <v>86</v>
      </c>
      <c r="AT868" s="224" t="s">
        <v>77</v>
      </c>
      <c r="AU868" s="224" t="s">
        <v>84</v>
      </c>
      <c r="AY868" s="223" t="s">
        <v>181</v>
      </c>
      <c r="BK868" s="225">
        <f>SUM(BK869:BK890)</f>
        <v>0</v>
      </c>
    </row>
    <row r="869" s="2" customFormat="1" ht="16.5" customHeight="1">
      <c r="A869" s="39"/>
      <c r="B869" s="40"/>
      <c r="C869" s="228" t="s">
        <v>1110</v>
      </c>
      <c r="D869" s="228" t="s">
        <v>183</v>
      </c>
      <c r="E869" s="229" t="s">
        <v>1115</v>
      </c>
      <c r="F869" s="230" t="s">
        <v>1116</v>
      </c>
      <c r="G869" s="231" t="s">
        <v>186</v>
      </c>
      <c r="H869" s="232">
        <v>3.2200000000000002</v>
      </c>
      <c r="I869" s="233"/>
      <c r="J869" s="234">
        <f>ROUND(I869*H869,2)</f>
        <v>0</v>
      </c>
      <c r="K869" s="235"/>
      <c r="L869" s="45"/>
      <c r="M869" s="236" t="s">
        <v>1</v>
      </c>
      <c r="N869" s="237" t="s">
        <v>43</v>
      </c>
      <c r="O869" s="92"/>
      <c r="P869" s="238">
        <f>O869*H869</f>
        <v>0</v>
      </c>
      <c r="Q869" s="238">
        <v>0</v>
      </c>
      <c r="R869" s="238">
        <f>Q869*H869</f>
        <v>0</v>
      </c>
      <c r="S869" s="238">
        <v>0</v>
      </c>
      <c r="T869" s="239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0" t="s">
        <v>278</v>
      </c>
      <c r="AT869" s="240" t="s">
        <v>183</v>
      </c>
      <c r="AU869" s="240" t="s">
        <v>86</v>
      </c>
      <c r="AY869" s="18" t="s">
        <v>181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8" t="s">
        <v>84</v>
      </c>
      <c r="BK869" s="241">
        <f>ROUND(I869*H869,2)</f>
        <v>0</v>
      </c>
      <c r="BL869" s="18" t="s">
        <v>278</v>
      </c>
      <c r="BM869" s="240" t="s">
        <v>2872</v>
      </c>
    </row>
    <row r="870" s="14" customFormat="1">
      <c r="A870" s="14"/>
      <c r="B870" s="254"/>
      <c r="C870" s="255"/>
      <c r="D870" s="244" t="s">
        <v>189</v>
      </c>
      <c r="E870" s="256" t="s">
        <v>1</v>
      </c>
      <c r="F870" s="257" t="s">
        <v>547</v>
      </c>
      <c r="G870" s="255"/>
      <c r="H870" s="256" t="s">
        <v>1</v>
      </c>
      <c r="I870" s="258"/>
      <c r="J870" s="255"/>
      <c r="K870" s="255"/>
      <c r="L870" s="259"/>
      <c r="M870" s="260"/>
      <c r="N870" s="261"/>
      <c r="O870" s="261"/>
      <c r="P870" s="261"/>
      <c r="Q870" s="261"/>
      <c r="R870" s="261"/>
      <c r="S870" s="261"/>
      <c r="T870" s="26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3" t="s">
        <v>189</v>
      </c>
      <c r="AU870" s="263" t="s">
        <v>86</v>
      </c>
      <c r="AV870" s="14" t="s">
        <v>84</v>
      </c>
      <c r="AW870" s="14" t="s">
        <v>33</v>
      </c>
      <c r="AX870" s="14" t="s">
        <v>78</v>
      </c>
      <c r="AY870" s="263" t="s">
        <v>181</v>
      </c>
    </row>
    <row r="871" s="13" customFormat="1">
      <c r="A871" s="13"/>
      <c r="B871" s="242"/>
      <c r="C871" s="243"/>
      <c r="D871" s="244" t="s">
        <v>189</v>
      </c>
      <c r="E871" s="245" t="s">
        <v>1</v>
      </c>
      <c r="F871" s="246" t="s">
        <v>2400</v>
      </c>
      <c r="G871" s="243"/>
      <c r="H871" s="247">
        <v>2.8700000000000001</v>
      </c>
      <c r="I871" s="248"/>
      <c r="J871" s="243"/>
      <c r="K871" s="243"/>
      <c r="L871" s="249"/>
      <c r="M871" s="250"/>
      <c r="N871" s="251"/>
      <c r="O871" s="251"/>
      <c r="P871" s="251"/>
      <c r="Q871" s="251"/>
      <c r="R871" s="251"/>
      <c r="S871" s="251"/>
      <c r="T871" s="25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3" t="s">
        <v>189</v>
      </c>
      <c r="AU871" s="253" t="s">
        <v>86</v>
      </c>
      <c r="AV871" s="13" t="s">
        <v>86</v>
      </c>
      <c r="AW871" s="13" t="s">
        <v>33</v>
      </c>
      <c r="AX871" s="13" t="s">
        <v>78</v>
      </c>
      <c r="AY871" s="253" t="s">
        <v>181</v>
      </c>
    </row>
    <row r="872" s="14" customFormat="1">
      <c r="A872" s="14"/>
      <c r="B872" s="254"/>
      <c r="C872" s="255"/>
      <c r="D872" s="244" t="s">
        <v>189</v>
      </c>
      <c r="E872" s="256" t="s">
        <v>1</v>
      </c>
      <c r="F872" s="257" t="s">
        <v>549</v>
      </c>
      <c r="G872" s="255"/>
      <c r="H872" s="256" t="s">
        <v>1</v>
      </c>
      <c r="I872" s="258"/>
      <c r="J872" s="255"/>
      <c r="K872" s="255"/>
      <c r="L872" s="259"/>
      <c r="M872" s="260"/>
      <c r="N872" s="261"/>
      <c r="O872" s="261"/>
      <c r="P872" s="261"/>
      <c r="Q872" s="261"/>
      <c r="R872" s="261"/>
      <c r="S872" s="261"/>
      <c r="T872" s="26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3" t="s">
        <v>189</v>
      </c>
      <c r="AU872" s="263" t="s">
        <v>86</v>
      </c>
      <c r="AV872" s="14" t="s">
        <v>84</v>
      </c>
      <c r="AW872" s="14" t="s">
        <v>33</v>
      </c>
      <c r="AX872" s="14" t="s">
        <v>78</v>
      </c>
      <c r="AY872" s="263" t="s">
        <v>181</v>
      </c>
    </row>
    <row r="873" s="13" customFormat="1">
      <c r="A873" s="13"/>
      <c r="B873" s="242"/>
      <c r="C873" s="243"/>
      <c r="D873" s="244" t="s">
        <v>189</v>
      </c>
      <c r="E873" s="245" t="s">
        <v>1</v>
      </c>
      <c r="F873" s="246" t="s">
        <v>2161</v>
      </c>
      <c r="G873" s="243"/>
      <c r="H873" s="247">
        <v>0.34999999999999998</v>
      </c>
      <c r="I873" s="248"/>
      <c r="J873" s="243"/>
      <c r="K873" s="243"/>
      <c r="L873" s="249"/>
      <c r="M873" s="250"/>
      <c r="N873" s="251"/>
      <c r="O873" s="251"/>
      <c r="P873" s="251"/>
      <c r="Q873" s="251"/>
      <c r="R873" s="251"/>
      <c r="S873" s="251"/>
      <c r="T873" s="25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3" t="s">
        <v>189</v>
      </c>
      <c r="AU873" s="253" t="s">
        <v>86</v>
      </c>
      <c r="AV873" s="13" t="s">
        <v>86</v>
      </c>
      <c r="AW873" s="13" t="s">
        <v>33</v>
      </c>
      <c r="AX873" s="13" t="s">
        <v>78</v>
      </c>
      <c r="AY873" s="253" t="s">
        <v>181</v>
      </c>
    </row>
    <row r="874" s="15" customFormat="1">
      <c r="A874" s="15"/>
      <c r="B874" s="264"/>
      <c r="C874" s="265"/>
      <c r="D874" s="244" t="s">
        <v>189</v>
      </c>
      <c r="E874" s="266" t="s">
        <v>1</v>
      </c>
      <c r="F874" s="267" t="s">
        <v>206</v>
      </c>
      <c r="G874" s="265"/>
      <c r="H874" s="268">
        <v>3.2200000000000002</v>
      </c>
      <c r="I874" s="269"/>
      <c r="J874" s="265"/>
      <c r="K874" s="265"/>
      <c r="L874" s="270"/>
      <c r="M874" s="271"/>
      <c r="N874" s="272"/>
      <c r="O874" s="272"/>
      <c r="P874" s="272"/>
      <c r="Q874" s="272"/>
      <c r="R874" s="272"/>
      <c r="S874" s="272"/>
      <c r="T874" s="273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4" t="s">
        <v>189</v>
      </c>
      <c r="AU874" s="274" t="s">
        <v>86</v>
      </c>
      <c r="AV874" s="15" t="s">
        <v>187</v>
      </c>
      <c r="AW874" s="15" t="s">
        <v>33</v>
      </c>
      <c r="AX874" s="15" t="s">
        <v>84</v>
      </c>
      <c r="AY874" s="274" t="s">
        <v>181</v>
      </c>
    </row>
    <row r="875" s="2" customFormat="1" ht="16.5" customHeight="1">
      <c r="A875" s="39"/>
      <c r="B875" s="40"/>
      <c r="C875" s="275" t="s">
        <v>1114</v>
      </c>
      <c r="D875" s="275" t="s">
        <v>363</v>
      </c>
      <c r="E875" s="276" t="s">
        <v>1065</v>
      </c>
      <c r="F875" s="277" t="s">
        <v>1066</v>
      </c>
      <c r="G875" s="278" t="s">
        <v>186</v>
      </c>
      <c r="H875" s="279">
        <v>3.5419999999999998</v>
      </c>
      <c r="I875" s="280"/>
      <c r="J875" s="281">
        <f>ROUND(I875*H875,2)</f>
        <v>0</v>
      </c>
      <c r="K875" s="282"/>
      <c r="L875" s="283"/>
      <c r="M875" s="284" t="s">
        <v>1</v>
      </c>
      <c r="N875" s="285" t="s">
        <v>43</v>
      </c>
      <c r="O875" s="92"/>
      <c r="P875" s="238">
        <f>O875*H875</f>
        <v>0</v>
      </c>
      <c r="Q875" s="238">
        <v>0.014999999999999999</v>
      </c>
      <c r="R875" s="238">
        <f>Q875*H875</f>
        <v>0.053129999999999997</v>
      </c>
      <c r="S875" s="238">
        <v>0</v>
      </c>
      <c r="T875" s="239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0" t="s">
        <v>369</v>
      </c>
      <c r="AT875" s="240" t="s">
        <v>363</v>
      </c>
      <c r="AU875" s="240" t="s">
        <v>86</v>
      </c>
      <c r="AY875" s="18" t="s">
        <v>181</v>
      </c>
      <c r="BE875" s="241">
        <f>IF(N875="základní",J875,0)</f>
        <v>0</v>
      </c>
      <c r="BF875" s="241">
        <f>IF(N875="snížená",J875,0)</f>
        <v>0</v>
      </c>
      <c r="BG875" s="241">
        <f>IF(N875="zákl. přenesená",J875,0)</f>
        <v>0</v>
      </c>
      <c r="BH875" s="241">
        <f>IF(N875="sníž. přenesená",J875,0)</f>
        <v>0</v>
      </c>
      <c r="BI875" s="241">
        <f>IF(N875="nulová",J875,0)</f>
        <v>0</v>
      </c>
      <c r="BJ875" s="18" t="s">
        <v>84</v>
      </c>
      <c r="BK875" s="241">
        <f>ROUND(I875*H875,2)</f>
        <v>0</v>
      </c>
      <c r="BL875" s="18" t="s">
        <v>278</v>
      </c>
      <c r="BM875" s="240" t="s">
        <v>2873</v>
      </c>
    </row>
    <row r="876" s="14" customFormat="1">
      <c r="A876" s="14"/>
      <c r="B876" s="254"/>
      <c r="C876" s="255"/>
      <c r="D876" s="244" t="s">
        <v>189</v>
      </c>
      <c r="E876" s="256" t="s">
        <v>1</v>
      </c>
      <c r="F876" s="257" t="s">
        <v>547</v>
      </c>
      <c r="G876" s="255"/>
      <c r="H876" s="256" t="s">
        <v>1</v>
      </c>
      <c r="I876" s="258"/>
      <c r="J876" s="255"/>
      <c r="K876" s="255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189</v>
      </c>
      <c r="AU876" s="263" t="s">
        <v>86</v>
      </c>
      <c r="AV876" s="14" t="s">
        <v>84</v>
      </c>
      <c r="AW876" s="14" t="s">
        <v>33</v>
      </c>
      <c r="AX876" s="14" t="s">
        <v>78</v>
      </c>
      <c r="AY876" s="263" t="s">
        <v>181</v>
      </c>
    </row>
    <row r="877" s="13" customFormat="1">
      <c r="A877" s="13"/>
      <c r="B877" s="242"/>
      <c r="C877" s="243"/>
      <c r="D877" s="244" t="s">
        <v>189</v>
      </c>
      <c r="E877" s="245" t="s">
        <v>1</v>
      </c>
      <c r="F877" s="246" t="s">
        <v>2402</v>
      </c>
      <c r="G877" s="243"/>
      <c r="H877" s="247">
        <v>3.157</v>
      </c>
      <c r="I877" s="248"/>
      <c r="J877" s="243"/>
      <c r="K877" s="243"/>
      <c r="L877" s="249"/>
      <c r="M877" s="250"/>
      <c r="N877" s="251"/>
      <c r="O877" s="251"/>
      <c r="P877" s="251"/>
      <c r="Q877" s="251"/>
      <c r="R877" s="251"/>
      <c r="S877" s="251"/>
      <c r="T877" s="25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3" t="s">
        <v>189</v>
      </c>
      <c r="AU877" s="253" t="s">
        <v>86</v>
      </c>
      <c r="AV877" s="13" t="s">
        <v>86</v>
      </c>
      <c r="AW877" s="13" t="s">
        <v>33</v>
      </c>
      <c r="AX877" s="13" t="s">
        <v>78</v>
      </c>
      <c r="AY877" s="253" t="s">
        <v>181</v>
      </c>
    </row>
    <row r="878" s="14" customFormat="1">
      <c r="A878" s="14"/>
      <c r="B878" s="254"/>
      <c r="C878" s="255"/>
      <c r="D878" s="244" t="s">
        <v>189</v>
      </c>
      <c r="E878" s="256" t="s">
        <v>1</v>
      </c>
      <c r="F878" s="257" t="s">
        <v>549</v>
      </c>
      <c r="G878" s="255"/>
      <c r="H878" s="256" t="s">
        <v>1</v>
      </c>
      <c r="I878" s="258"/>
      <c r="J878" s="255"/>
      <c r="K878" s="255"/>
      <c r="L878" s="259"/>
      <c r="M878" s="260"/>
      <c r="N878" s="261"/>
      <c r="O878" s="261"/>
      <c r="P878" s="261"/>
      <c r="Q878" s="261"/>
      <c r="R878" s="261"/>
      <c r="S878" s="261"/>
      <c r="T878" s="26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3" t="s">
        <v>189</v>
      </c>
      <c r="AU878" s="263" t="s">
        <v>86</v>
      </c>
      <c r="AV878" s="14" t="s">
        <v>84</v>
      </c>
      <c r="AW878" s="14" t="s">
        <v>33</v>
      </c>
      <c r="AX878" s="14" t="s">
        <v>78</v>
      </c>
      <c r="AY878" s="263" t="s">
        <v>181</v>
      </c>
    </row>
    <row r="879" s="13" customFormat="1">
      <c r="A879" s="13"/>
      <c r="B879" s="242"/>
      <c r="C879" s="243"/>
      <c r="D879" s="244" t="s">
        <v>189</v>
      </c>
      <c r="E879" s="245" t="s">
        <v>1</v>
      </c>
      <c r="F879" s="246" t="s">
        <v>2403</v>
      </c>
      <c r="G879" s="243"/>
      <c r="H879" s="247">
        <v>0.38500000000000001</v>
      </c>
      <c r="I879" s="248"/>
      <c r="J879" s="243"/>
      <c r="K879" s="243"/>
      <c r="L879" s="249"/>
      <c r="M879" s="250"/>
      <c r="N879" s="251"/>
      <c r="O879" s="251"/>
      <c r="P879" s="251"/>
      <c r="Q879" s="251"/>
      <c r="R879" s="251"/>
      <c r="S879" s="251"/>
      <c r="T879" s="25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3" t="s">
        <v>189</v>
      </c>
      <c r="AU879" s="253" t="s">
        <v>86</v>
      </c>
      <c r="AV879" s="13" t="s">
        <v>86</v>
      </c>
      <c r="AW879" s="13" t="s">
        <v>33</v>
      </c>
      <c r="AX879" s="13" t="s">
        <v>78</v>
      </c>
      <c r="AY879" s="253" t="s">
        <v>181</v>
      </c>
    </row>
    <row r="880" s="15" customFormat="1">
      <c r="A880" s="15"/>
      <c r="B880" s="264"/>
      <c r="C880" s="265"/>
      <c r="D880" s="244" t="s">
        <v>189</v>
      </c>
      <c r="E880" s="266" t="s">
        <v>1</v>
      </c>
      <c r="F880" s="267" t="s">
        <v>206</v>
      </c>
      <c r="G880" s="265"/>
      <c r="H880" s="268">
        <v>3.5419999999999998</v>
      </c>
      <c r="I880" s="269"/>
      <c r="J880" s="265"/>
      <c r="K880" s="265"/>
      <c r="L880" s="270"/>
      <c r="M880" s="271"/>
      <c r="N880" s="272"/>
      <c r="O880" s="272"/>
      <c r="P880" s="272"/>
      <c r="Q880" s="272"/>
      <c r="R880" s="272"/>
      <c r="S880" s="272"/>
      <c r="T880" s="273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4" t="s">
        <v>189</v>
      </c>
      <c r="AU880" s="274" t="s">
        <v>86</v>
      </c>
      <c r="AV880" s="15" t="s">
        <v>187</v>
      </c>
      <c r="AW880" s="15" t="s">
        <v>33</v>
      </c>
      <c r="AX880" s="15" t="s">
        <v>84</v>
      </c>
      <c r="AY880" s="274" t="s">
        <v>181</v>
      </c>
    </row>
    <row r="881" s="2" customFormat="1" ht="16.5" customHeight="1">
      <c r="A881" s="39"/>
      <c r="B881" s="40"/>
      <c r="C881" s="228" t="s">
        <v>1121</v>
      </c>
      <c r="D881" s="228" t="s">
        <v>183</v>
      </c>
      <c r="E881" s="229" t="s">
        <v>1139</v>
      </c>
      <c r="F881" s="230" t="s">
        <v>1140</v>
      </c>
      <c r="G881" s="231" t="s">
        <v>186</v>
      </c>
      <c r="H881" s="232">
        <v>275.22000000000003</v>
      </c>
      <c r="I881" s="233"/>
      <c r="J881" s="234">
        <f>ROUND(I881*H881,2)</f>
        <v>0</v>
      </c>
      <c r="K881" s="235"/>
      <c r="L881" s="45"/>
      <c r="M881" s="236" t="s">
        <v>1</v>
      </c>
      <c r="N881" s="237" t="s">
        <v>43</v>
      </c>
      <c r="O881" s="92"/>
      <c r="P881" s="238">
        <f>O881*H881</f>
        <v>0</v>
      </c>
      <c r="Q881" s="238">
        <v>0.00018000000000000001</v>
      </c>
      <c r="R881" s="238">
        <f>Q881*H881</f>
        <v>0.04953960000000001</v>
      </c>
      <c r="S881" s="238">
        <v>0</v>
      </c>
      <c r="T881" s="239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0" t="s">
        <v>278</v>
      </c>
      <c r="AT881" s="240" t="s">
        <v>183</v>
      </c>
      <c r="AU881" s="240" t="s">
        <v>86</v>
      </c>
      <c r="AY881" s="18" t="s">
        <v>181</v>
      </c>
      <c r="BE881" s="241">
        <f>IF(N881="základní",J881,0)</f>
        <v>0</v>
      </c>
      <c r="BF881" s="241">
        <f>IF(N881="snížená",J881,0)</f>
        <v>0</v>
      </c>
      <c r="BG881" s="241">
        <f>IF(N881="zákl. přenesená",J881,0)</f>
        <v>0</v>
      </c>
      <c r="BH881" s="241">
        <f>IF(N881="sníž. přenesená",J881,0)</f>
        <v>0</v>
      </c>
      <c r="BI881" s="241">
        <f>IF(N881="nulová",J881,0)</f>
        <v>0</v>
      </c>
      <c r="BJ881" s="18" t="s">
        <v>84</v>
      </c>
      <c r="BK881" s="241">
        <f>ROUND(I881*H881,2)</f>
        <v>0</v>
      </c>
      <c r="BL881" s="18" t="s">
        <v>278</v>
      </c>
      <c r="BM881" s="240" t="s">
        <v>2874</v>
      </c>
    </row>
    <row r="882" s="14" customFormat="1">
      <c r="A882" s="14"/>
      <c r="B882" s="254"/>
      <c r="C882" s="255"/>
      <c r="D882" s="244" t="s">
        <v>189</v>
      </c>
      <c r="E882" s="256" t="s">
        <v>1</v>
      </c>
      <c r="F882" s="257" t="s">
        <v>885</v>
      </c>
      <c r="G882" s="255"/>
      <c r="H882" s="256" t="s">
        <v>1</v>
      </c>
      <c r="I882" s="258"/>
      <c r="J882" s="255"/>
      <c r="K882" s="255"/>
      <c r="L882" s="259"/>
      <c r="M882" s="260"/>
      <c r="N882" s="261"/>
      <c r="O882" s="261"/>
      <c r="P882" s="261"/>
      <c r="Q882" s="261"/>
      <c r="R882" s="261"/>
      <c r="S882" s="261"/>
      <c r="T882" s="26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3" t="s">
        <v>189</v>
      </c>
      <c r="AU882" s="263" t="s">
        <v>86</v>
      </c>
      <c r="AV882" s="14" t="s">
        <v>84</v>
      </c>
      <c r="AW882" s="14" t="s">
        <v>33</v>
      </c>
      <c r="AX882" s="14" t="s">
        <v>78</v>
      </c>
      <c r="AY882" s="263" t="s">
        <v>181</v>
      </c>
    </row>
    <row r="883" s="13" customFormat="1">
      <c r="A883" s="13"/>
      <c r="B883" s="242"/>
      <c r="C883" s="243"/>
      <c r="D883" s="244" t="s">
        <v>189</v>
      </c>
      <c r="E883" s="245" t="s">
        <v>1</v>
      </c>
      <c r="F883" s="246" t="s">
        <v>1142</v>
      </c>
      <c r="G883" s="243"/>
      <c r="H883" s="247">
        <v>136</v>
      </c>
      <c r="I883" s="248"/>
      <c r="J883" s="243"/>
      <c r="K883" s="243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189</v>
      </c>
      <c r="AU883" s="253" t="s">
        <v>86</v>
      </c>
      <c r="AV883" s="13" t="s">
        <v>86</v>
      </c>
      <c r="AW883" s="13" t="s">
        <v>33</v>
      </c>
      <c r="AX883" s="13" t="s">
        <v>78</v>
      </c>
      <c r="AY883" s="253" t="s">
        <v>181</v>
      </c>
    </row>
    <row r="884" s="13" customFormat="1">
      <c r="A884" s="13"/>
      <c r="B884" s="242"/>
      <c r="C884" s="243"/>
      <c r="D884" s="244" t="s">
        <v>189</v>
      </c>
      <c r="E884" s="245" t="s">
        <v>1</v>
      </c>
      <c r="F884" s="246" t="s">
        <v>1143</v>
      </c>
      <c r="G884" s="243"/>
      <c r="H884" s="247">
        <v>136</v>
      </c>
      <c r="I884" s="248"/>
      <c r="J884" s="243"/>
      <c r="K884" s="243"/>
      <c r="L884" s="249"/>
      <c r="M884" s="250"/>
      <c r="N884" s="251"/>
      <c r="O884" s="251"/>
      <c r="P884" s="251"/>
      <c r="Q884" s="251"/>
      <c r="R884" s="251"/>
      <c r="S884" s="251"/>
      <c r="T884" s="25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3" t="s">
        <v>189</v>
      </c>
      <c r="AU884" s="253" t="s">
        <v>86</v>
      </c>
      <c r="AV884" s="13" t="s">
        <v>86</v>
      </c>
      <c r="AW884" s="13" t="s">
        <v>33</v>
      </c>
      <c r="AX884" s="13" t="s">
        <v>78</v>
      </c>
      <c r="AY884" s="253" t="s">
        <v>181</v>
      </c>
    </row>
    <row r="885" s="14" customFormat="1">
      <c r="A885" s="14"/>
      <c r="B885" s="254"/>
      <c r="C885" s="255"/>
      <c r="D885" s="244" t="s">
        <v>189</v>
      </c>
      <c r="E885" s="256" t="s">
        <v>1</v>
      </c>
      <c r="F885" s="257" t="s">
        <v>547</v>
      </c>
      <c r="G885" s="255"/>
      <c r="H885" s="256" t="s">
        <v>1</v>
      </c>
      <c r="I885" s="258"/>
      <c r="J885" s="255"/>
      <c r="K885" s="255"/>
      <c r="L885" s="259"/>
      <c r="M885" s="260"/>
      <c r="N885" s="261"/>
      <c r="O885" s="261"/>
      <c r="P885" s="261"/>
      <c r="Q885" s="261"/>
      <c r="R885" s="261"/>
      <c r="S885" s="261"/>
      <c r="T885" s="26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3" t="s">
        <v>189</v>
      </c>
      <c r="AU885" s="263" t="s">
        <v>86</v>
      </c>
      <c r="AV885" s="14" t="s">
        <v>84</v>
      </c>
      <c r="AW885" s="14" t="s">
        <v>33</v>
      </c>
      <c r="AX885" s="14" t="s">
        <v>78</v>
      </c>
      <c r="AY885" s="263" t="s">
        <v>181</v>
      </c>
    </row>
    <row r="886" s="13" customFormat="1">
      <c r="A886" s="13"/>
      <c r="B886" s="242"/>
      <c r="C886" s="243"/>
      <c r="D886" s="244" t="s">
        <v>189</v>
      </c>
      <c r="E886" s="245" t="s">
        <v>1</v>
      </c>
      <c r="F886" s="246" t="s">
        <v>2400</v>
      </c>
      <c r="G886" s="243"/>
      <c r="H886" s="247">
        <v>2.8700000000000001</v>
      </c>
      <c r="I886" s="248"/>
      <c r="J886" s="243"/>
      <c r="K886" s="243"/>
      <c r="L886" s="249"/>
      <c r="M886" s="250"/>
      <c r="N886" s="251"/>
      <c r="O886" s="251"/>
      <c r="P886" s="251"/>
      <c r="Q886" s="251"/>
      <c r="R886" s="251"/>
      <c r="S886" s="251"/>
      <c r="T886" s="25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3" t="s">
        <v>189</v>
      </c>
      <c r="AU886" s="253" t="s">
        <v>86</v>
      </c>
      <c r="AV886" s="13" t="s">
        <v>86</v>
      </c>
      <c r="AW886" s="13" t="s">
        <v>33</v>
      </c>
      <c r="AX886" s="13" t="s">
        <v>78</v>
      </c>
      <c r="AY886" s="253" t="s">
        <v>181</v>
      </c>
    </row>
    <row r="887" s="14" customFormat="1">
      <c r="A887" s="14"/>
      <c r="B887" s="254"/>
      <c r="C887" s="255"/>
      <c r="D887" s="244" t="s">
        <v>189</v>
      </c>
      <c r="E887" s="256" t="s">
        <v>1</v>
      </c>
      <c r="F887" s="257" t="s">
        <v>549</v>
      </c>
      <c r="G887" s="255"/>
      <c r="H887" s="256" t="s">
        <v>1</v>
      </c>
      <c r="I887" s="258"/>
      <c r="J887" s="255"/>
      <c r="K887" s="255"/>
      <c r="L887" s="259"/>
      <c r="M887" s="260"/>
      <c r="N887" s="261"/>
      <c r="O887" s="261"/>
      <c r="P887" s="261"/>
      <c r="Q887" s="261"/>
      <c r="R887" s="261"/>
      <c r="S887" s="261"/>
      <c r="T887" s="26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3" t="s">
        <v>189</v>
      </c>
      <c r="AU887" s="263" t="s">
        <v>86</v>
      </c>
      <c r="AV887" s="14" t="s">
        <v>84</v>
      </c>
      <c r="AW887" s="14" t="s">
        <v>33</v>
      </c>
      <c r="AX887" s="14" t="s">
        <v>78</v>
      </c>
      <c r="AY887" s="263" t="s">
        <v>181</v>
      </c>
    </row>
    <row r="888" s="13" customFormat="1">
      <c r="A888" s="13"/>
      <c r="B888" s="242"/>
      <c r="C888" s="243"/>
      <c r="D888" s="244" t="s">
        <v>189</v>
      </c>
      <c r="E888" s="245" t="s">
        <v>1</v>
      </c>
      <c r="F888" s="246" t="s">
        <v>2161</v>
      </c>
      <c r="G888" s="243"/>
      <c r="H888" s="247">
        <v>0.34999999999999998</v>
      </c>
      <c r="I888" s="248"/>
      <c r="J888" s="243"/>
      <c r="K888" s="243"/>
      <c r="L888" s="249"/>
      <c r="M888" s="250"/>
      <c r="N888" s="251"/>
      <c r="O888" s="251"/>
      <c r="P888" s="251"/>
      <c r="Q888" s="251"/>
      <c r="R888" s="251"/>
      <c r="S888" s="251"/>
      <c r="T888" s="25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3" t="s">
        <v>189</v>
      </c>
      <c r="AU888" s="253" t="s">
        <v>86</v>
      </c>
      <c r="AV888" s="13" t="s">
        <v>86</v>
      </c>
      <c r="AW888" s="13" t="s">
        <v>33</v>
      </c>
      <c r="AX888" s="13" t="s">
        <v>78</v>
      </c>
      <c r="AY888" s="253" t="s">
        <v>181</v>
      </c>
    </row>
    <row r="889" s="15" customFormat="1">
      <c r="A889" s="15"/>
      <c r="B889" s="264"/>
      <c r="C889" s="265"/>
      <c r="D889" s="244" t="s">
        <v>189</v>
      </c>
      <c r="E889" s="266" t="s">
        <v>1</v>
      </c>
      <c r="F889" s="267" t="s">
        <v>206</v>
      </c>
      <c r="G889" s="265"/>
      <c r="H889" s="268">
        <v>275.22000000000003</v>
      </c>
      <c r="I889" s="269"/>
      <c r="J889" s="265"/>
      <c r="K889" s="265"/>
      <c r="L889" s="270"/>
      <c r="M889" s="271"/>
      <c r="N889" s="272"/>
      <c r="O889" s="272"/>
      <c r="P889" s="272"/>
      <c r="Q889" s="272"/>
      <c r="R889" s="272"/>
      <c r="S889" s="272"/>
      <c r="T889" s="27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4" t="s">
        <v>189</v>
      </c>
      <c r="AU889" s="274" t="s">
        <v>86</v>
      </c>
      <c r="AV889" s="15" t="s">
        <v>187</v>
      </c>
      <c r="AW889" s="15" t="s">
        <v>33</v>
      </c>
      <c r="AX889" s="15" t="s">
        <v>84</v>
      </c>
      <c r="AY889" s="274" t="s">
        <v>181</v>
      </c>
    </row>
    <row r="890" s="2" customFormat="1" ht="16.5" customHeight="1">
      <c r="A890" s="39"/>
      <c r="B890" s="40"/>
      <c r="C890" s="228" t="s">
        <v>1126</v>
      </c>
      <c r="D890" s="228" t="s">
        <v>183</v>
      </c>
      <c r="E890" s="229" t="s">
        <v>1170</v>
      </c>
      <c r="F890" s="230" t="s">
        <v>1171</v>
      </c>
      <c r="G890" s="231" t="s">
        <v>783</v>
      </c>
      <c r="H890" s="286"/>
      <c r="I890" s="233"/>
      <c r="J890" s="234">
        <f>ROUND(I890*H890,2)</f>
        <v>0</v>
      </c>
      <c r="K890" s="235"/>
      <c r="L890" s="45"/>
      <c r="M890" s="236" t="s">
        <v>1</v>
      </c>
      <c r="N890" s="237" t="s">
        <v>43</v>
      </c>
      <c r="O890" s="92"/>
      <c r="P890" s="238">
        <f>O890*H890</f>
        <v>0</v>
      </c>
      <c r="Q890" s="238">
        <v>0</v>
      </c>
      <c r="R890" s="238">
        <f>Q890*H890</f>
        <v>0</v>
      </c>
      <c r="S890" s="238">
        <v>0</v>
      </c>
      <c r="T890" s="239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0" t="s">
        <v>278</v>
      </c>
      <c r="AT890" s="240" t="s">
        <v>183</v>
      </c>
      <c r="AU890" s="240" t="s">
        <v>86</v>
      </c>
      <c r="AY890" s="18" t="s">
        <v>181</v>
      </c>
      <c r="BE890" s="241">
        <f>IF(N890="základní",J890,0)</f>
        <v>0</v>
      </c>
      <c r="BF890" s="241">
        <f>IF(N890="snížená",J890,0)</f>
        <v>0</v>
      </c>
      <c r="BG890" s="241">
        <f>IF(N890="zákl. přenesená",J890,0)</f>
        <v>0</v>
      </c>
      <c r="BH890" s="241">
        <f>IF(N890="sníž. přenesená",J890,0)</f>
        <v>0</v>
      </c>
      <c r="BI890" s="241">
        <f>IF(N890="nulová",J890,0)</f>
        <v>0</v>
      </c>
      <c r="BJ890" s="18" t="s">
        <v>84</v>
      </c>
      <c r="BK890" s="241">
        <f>ROUND(I890*H890,2)</f>
        <v>0</v>
      </c>
      <c r="BL890" s="18" t="s">
        <v>278</v>
      </c>
      <c r="BM890" s="240" t="s">
        <v>2875</v>
      </c>
    </row>
    <row r="891" s="12" customFormat="1" ht="22.8" customHeight="1">
      <c r="A891" s="12"/>
      <c r="B891" s="212"/>
      <c r="C891" s="213"/>
      <c r="D891" s="214" t="s">
        <v>77</v>
      </c>
      <c r="E891" s="226" t="s">
        <v>1173</v>
      </c>
      <c r="F891" s="226" t="s">
        <v>1174</v>
      </c>
      <c r="G891" s="213"/>
      <c r="H891" s="213"/>
      <c r="I891" s="216"/>
      <c r="J891" s="227">
        <f>BK891</f>
        <v>0</v>
      </c>
      <c r="K891" s="213"/>
      <c r="L891" s="218"/>
      <c r="M891" s="219"/>
      <c r="N891" s="220"/>
      <c r="O891" s="220"/>
      <c r="P891" s="221">
        <f>SUM(P892:P915)</f>
        <v>0</v>
      </c>
      <c r="Q891" s="220"/>
      <c r="R891" s="221">
        <f>SUM(R892:R915)</f>
        <v>2.1717143700000001</v>
      </c>
      <c r="S891" s="220"/>
      <c r="T891" s="222">
        <f>SUM(T892:T915)</f>
        <v>0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23" t="s">
        <v>86</v>
      </c>
      <c r="AT891" s="224" t="s">
        <v>77</v>
      </c>
      <c r="AU891" s="224" t="s">
        <v>84</v>
      </c>
      <c r="AY891" s="223" t="s">
        <v>181</v>
      </c>
      <c r="BK891" s="225">
        <f>SUM(BK892:BK915)</f>
        <v>0</v>
      </c>
    </row>
    <row r="892" s="2" customFormat="1" ht="24.15" customHeight="1">
      <c r="A892" s="39"/>
      <c r="B892" s="40"/>
      <c r="C892" s="228" t="s">
        <v>1132</v>
      </c>
      <c r="D892" s="228" t="s">
        <v>183</v>
      </c>
      <c r="E892" s="229" t="s">
        <v>2406</v>
      </c>
      <c r="F892" s="230" t="s">
        <v>2407</v>
      </c>
      <c r="G892" s="231" t="s">
        <v>186</v>
      </c>
      <c r="H892" s="232">
        <v>1.575</v>
      </c>
      <c r="I892" s="233"/>
      <c r="J892" s="234">
        <f>ROUND(I892*H892,2)</f>
        <v>0</v>
      </c>
      <c r="K892" s="235"/>
      <c r="L892" s="45"/>
      <c r="M892" s="236" t="s">
        <v>1</v>
      </c>
      <c r="N892" s="237" t="s">
        <v>43</v>
      </c>
      <c r="O892" s="92"/>
      <c r="P892" s="238">
        <f>O892*H892</f>
        <v>0</v>
      </c>
      <c r="Q892" s="238">
        <v>0.060229999999999999</v>
      </c>
      <c r="R892" s="238">
        <f>Q892*H892</f>
        <v>0.094862249999999995</v>
      </c>
      <c r="S892" s="238">
        <v>0</v>
      </c>
      <c r="T892" s="239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0" t="s">
        <v>278</v>
      </c>
      <c r="AT892" s="240" t="s">
        <v>183</v>
      </c>
      <c r="AU892" s="240" t="s">
        <v>86</v>
      </c>
      <c r="AY892" s="18" t="s">
        <v>181</v>
      </c>
      <c r="BE892" s="241">
        <f>IF(N892="základní",J892,0)</f>
        <v>0</v>
      </c>
      <c r="BF892" s="241">
        <f>IF(N892="snížená",J892,0)</f>
        <v>0</v>
      </c>
      <c r="BG892" s="241">
        <f>IF(N892="zákl. přenesená",J892,0)</f>
        <v>0</v>
      </c>
      <c r="BH892" s="241">
        <f>IF(N892="sníž. přenesená",J892,0)</f>
        <v>0</v>
      </c>
      <c r="BI892" s="241">
        <f>IF(N892="nulová",J892,0)</f>
        <v>0</v>
      </c>
      <c r="BJ892" s="18" t="s">
        <v>84</v>
      </c>
      <c r="BK892" s="241">
        <f>ROUND(I892*H892,2)</f>
        <v>0</v>
      </c>
      <c r="BL892" s="18" t="s">
        <v>278</v>
      </c>
      <c r="BM892" s="240" t="s">
        <v>2876</v>
      </c>
    </row>
    <row r="893" s="14" customFormat="1">
      <c r="A893" s="14"/>
      <c r="B893" s="254"/>
      <c r="C893" s="255"/>
      <c r="D893" s="244" t="s">
        <v>189</v>
      </c>
      <c r="E893" s="256" t="s">
        <v>1</v>
      </c>
      <c r="F893" s="257" t="s">
        <v>1192</v>
      </c>
      <c r="G893" s="255"/>
      <c r="H893" s="256" t="s">
        <v>1</v>
      </c>
      <c r="I893" s="258"/>
      <c r="J893" s="255"/>
      <c r="K893" s="255"/>
      <c r="L893" s="259"/>
      <c r="M893" s="260"/>
      <c r="N893" s="261"/>
      <c r="O893" s="261"/>
      <c r="P893" s="261"/>
      <c r="Q893" s="261"/>
      <c r="R893" s="261"/>
      <c r="S893" s="261"/>
      <c r="T893" s="26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3" t="s">
        <v>189</v>
      </c>
      <c r="AU893" s="263" t="s">
        <v>86</v>
      </c>
      <c r="AV893" s="14" t="s">
        <v>84</v>
      </c>
      <c r="AW893" s="14" t="s">
        <v>33</v>
      </c>
      <c r="AX893" s="14" t="s">
        <v>78</v>
      </c>
      <c r="AY893" s="263" t="s">
        <v>181</v>
      </c>
    </row>
    <row r="894" s="13" customFormat="1">
      <c r="A894" s="13"/>
      <c r="B894" s="242"/>
      <c r="C894" s="243"/>
      <c r="D894" s="244" t="s">
        <v>189</v>
      </c>
      <c r="E894" s="245" t="s">
        <v>1</v>
      </c>
      <c r="F894" s="246" t="s">
        <v>2409</v>
      </c>
      <c r="G894" s="243"/>
      <c r="H894" s="247">
        <v>1.575</v>
      </c>
      <c r="I894" s="248"/>
      <c r="J894" s="243"/>
      <c r="K894" s="243"/>
      <c r="L894" s="249"/>
      <c r="M894" s="250"/>
      <c r="N894" s="251"/>
      <c r="O894" s="251"/>
      <c r="P894" s="251"/>
      <c r="Q894" s="251"/>
      <c r="R894" s="251"/>
      <c r="S894" s="251"/>
      <c r="T894" s="25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3" t="s">
        <v>189</v>
      </c>
      <c r="AU894" s="253" t="s">
        <v>86</v>
      </c>
      <c r="AV894" s="13" t="s">
        <v>86</v>
      </c>
      <c r="AW894" s="13" t="s">
        <v>33</v>
      </c>
      <c r="AX894" s="13" t="s">
        <v>84</v>
      </c>
      <c r="AY894" s="253" t="s">
        <v>181</v>
      </c>
    </row>
    <row r="895" s="2" customFormat="1" ht="24.15" customHeight="1">
      <c r="A895" s="39"/>
      <c r="B895" s="40"/>
      <c r="C895" s="228" t="s">
        <v>1136</v>
      </c>
      <c r="D895" s="228" t="s">
        <v>183</v>
      </c>
      <c r="E895" s="229" t="s">
        <v>2410</v>
      </c>
      <c r="F895" s="230" t="s">
        <v>2411</v>
      </c>
      <c r="G895" s="231" t="s">
        <v>186</v>
      </c>
      <c r="H895" s="232">
        <v>6.5359999999999996</v>
      </c>
      <c r="I895" s="233"/>
      <c r="J895" s="234">
        <f>ROUND(I895*H895,2)</f>
        <v>0</v>
      </c>
      <c r="K895" s="235"/>
      <c r="L895" s="45"/>
      <c r="M895" s="236" t="s">
        <v>1</v>
      </c>
      <c r="N895" s="237" t="s">
        <v>43</v>
      </c>
      <c r="O895" s="92"/>
      <c r="P895" s="238">
        <f>O895*H895</f>
        <v>0</v>
      </c>
      <c r="Q895" s="238">
        <v>0.055419999999999997</v>
      </c>
      <c r="R895" s="238">
        <f>Q895*H895</f>
        <v>0.36222511999999996</v>
      </c>
      <c r="S895" s="238">
        <v>0</v>
      </c>
      <c r="T895" s="239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0" t="s">
        <v>278</v>
      </c>
      <c r="AT895" s="240" t="s">
        <v>183</v>
      </c>
      <c r="AU895" s="240" t="s">
        <v>86</v>
      </c>
      <c r="AY895" s="18" t="s">
        <v>181</v>
      </c>
      <c r="BE895" s="241">
        <f>IF(N895="základní",J895,0)</f>
        <v>0</v>
      </c>
      <c r="BF895" s="241">
        <f>IF(N895="snížená",J895,0)</f>
        <v>0</v>
      </c>
      <c r="BG895" s="241">
        <f>IF(N895="zákl. přenesená",J895,0)</f>
        <v>0</v>
      </c>
      <c r="BH895" s="241">
        <f>IF(N895="sníž. přenesená",J895,0)</f>
        <v>0</v>
      </c>
      <c r="BI895" s="241">
        <f>IF(N895="nulová",J895,0)</f>
        <v>0</v>
      </c>
      <c r="BJ895" s="18" t="s">
        <v>84</v>
      </c>
      <c r="BK895" s="241">
        <f>ROUND(I895*H895,2)</f>
        <v>0</v>
      </c>
      <c r="BL895" s="18" t="s">
        <v>278</v>
      </c>
      <c r="BM895" s="240" t="s">
        <v>2877</v>
      </c>
    </row>
    <row r="896" s="14" customFormat="1">
      <c r="A896" s="14"/>
      <c r="B896" s="254"/>
      <c r="C896" s="255"/>
      <c r="D896" s="244" t="s">
        <v>189</v>
      </c>
      <c r="E896" s="256" t="s">
        <v>1</v>
      </c>
      <c r="F896" s="257" t="s">
        <v>1204</v>
      </c>
      <c r="G896" s="255"/>
      <c r="H896" s="256" t="s">
        <v>1</v>
      </c>
      <c r="I896" s="258"/>
      <c r="J896" s="255"/>
      <c r="K896" s="255"/>
      <c r="L896" s="259"/>
      <c r="M896" s="260"/>
      <c r="N896" s="261"/>
      <c r="O896" s="261"/>
      <c r="P896" s="261"/>
      <c r="Q896" s="261"/>
      <c r="R896" s="261"/>
      <c r="S896" s="261"/>
      <c r="T896" s="26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3" t="s">
        <v>189</v>
      </c>
      <c r="AU896" s="263" t="s">
        <v>86</v>
      </c>
      <c r="AV896" s="14" t="s">
        <v>84</v>
      </c>
      <c r="AW896" s="14" t="s">
        <v>33</v>
      </c>
      <c r="AX896" s="14" t="s">
        <v>78</v>
      </c>
      <c r="AY896" s="263" t="s">
        <v>181</v>
      </c>
    </row>
    <row r="897" s="13" customFormat="1">
      <c r="A897" s="13"/>
      <c r="B897" s="242"/>
      <c r="C897" s="243"/>
      <c r="D897" s="244" t="s">
        <v>189</v>
      </c>
      <c r="E897" s="245" t="s">
        <v>1</v>
      </c>
      <c r="F897" s="246" t="s">
        <v>2413</v>
      </c>
      <c r="G897" s="243"/>
      <c r="H897" s="247">
        <v>6.5359999999999996</v>
      </c>
      <c r="I897" s="248"/>
      <c r="J897" s="243"/>
      <c r="K897" s="243"/>
      <c r="L897" s="249"/>
      <c r="M897" s="250"/>
      <c r="N897" s="251"/>
      <c r="O897" s="251"/>
      <c r="P897" s="251"/>
      <c r="Q897" s="251"/>
      <c r="R897" s="251"/>
      <c r="S897" s="251"/>
      <c r="T897" s="25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3" t="s">
        <v>189</v>
      </c>
      <c r="AU897" s="253" t="s">
        <v>86</v>
      </c>
      <c r="AV897" s="13" t="s">
        <v>86</v>
      </c>
      <c r="AW897" s="13" t="s">
        <v>33</v>
      </c>
      <c r="AX897" s="13" t="s">
        <v>84</v>
      </c>
      <c r="AY897" s="253" t="s">
        <v>181</v>
      </c>
    </row>
    <row r="898" s="2" customFormat="1" ht="24.15" customHeight="1">
      <c r="A898" s="39"/>
      <c r="B898" s="40"/>
      <c r="C898" s="228" t="s">
        <v>1138</v>
      </c>
      <c r="D898" s="228" t="s">
        <v>183</v>
      </c>
      <c r="E898" s="229" t="s">
        <v>1189</v>
      </c>
      <c r="F898" s="230" t="s">
        <v>1190</v>
      </c>
      <c r="G898" s="231" t="s">
        <v>186</v>
      </c>
      <c r="H898" s="232">
        <v>3.8999999999999999</v>
      </c>
      <c r="I898" s="233"/>
      <c r="J898" s="234">
        <f>ROUND(I898*H898,2)</f>
        <v>0</v>
      </c>
      <c r="K898" s="235"/>
      <c r="L898" s="45"/>
      <c r="M898" s="236" t="s">
        <v>1</v>
      </c>
      <c r="N898" s="237" t="s">
        <v>43</v>
      </c>
      <c r="O898" s="92"/>
      <c r="P898" s="238">
        <f>O898*H898</f>
        <v>0</v>
      </c>
      <c r="Q898" s="238">
        <v>0.058500000000000003</v>
      </c>
      <c r="R898" s="238">
        <f>Q898*H898</f>
        <v>0.22815000000000002</v>
      </c>
      <c r="S898" s="238">
        <v>0</v>
      </c>
      <c r="T898" s="239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0" t="s">
        <v>278</v>
      </c>
      <c r="AT898" s="240" t="s">
        <v>183</v>
      </c>
      <c r="AU898" s="240" t="s">
        <v>86</v>
      </c>
      <c r="AY898" s="18" t="s">
        <v>181</v>
      </c>
      <c r="BE898" s="241">
        <f>IF(N898="základní",J898,0)</f>
        <v>0</v>
      </c>
      <c r="BF898" s="241">
        <f>IF(N898="snížená",J898,0)</f>
        <v>0</v>
      </c>
      <c r="BG898" s="241">
        <f>IF(N898="zákl. přenesená",J898,0)</f>
        <v>0</v>
      </c>
      <c r="BH898" s="241">
        <f>IF(N898="sníž. přenesená",J898,0)</f>
        <v>0</v>
      </c>
      <c r="BI898" s="241">
        <f>IF(N898="nulová",J898,0)</f>
        <v>0</v>
      </c>
      <c r="BJ898" s="18" t="s">
        <v>84</v>
      </c>
      <c r="BK898" s="241">
        <f>ROUND(I898*H898,2)</f>
        <v>0</v>
      </c>
      <c r="BL898" s="18" t="s">
        <v>278</v>
      </c>
      <c r="BM898" s="240" t="s">
        <v>2878</v>
      </c>
    </row>
    <row r="899" s="14" customFormat="1">
      <c r="A899" s="14"/>
      <c r="B899" s="254"/>
      <c r="C899" s="255"/>
      <c r="D899" s="244" t="s">
        <v>189</v>
      </c>
      <c r="E899" s="256" t="s">
        <v>1</v>
      </c>
      <c r="F899" s="257" t="s">
        <v>1198</v>
      </c>
      <c r="G899" s="255"/>
      <c r="H899" s="256" t="s">
        <v>1</v>
      </c>
      <c r="I899" s="258"/>
      <c r="J899" s="255"/>
      <c r="K899" s="255"/>
      <c r="L899" s="259"/>
      <c r="M899" s="260"/>
      <c r="N899" s="261"/>
      <c r="O899" s="261"/>
      <c r="P899" s="261"/>
      <c r="Q899" s="261"/>
      <c r="R899" s="261"/>
      <c r="S899" s="261"/>
      <c r="T899" s="26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3" t="s">
        <v>189</v>
      </c>
      <c r="AU899" s="263" t="s">
        <v>86</v>
      </c>
      <c r="AV899" s="14" t="s">
        <v>84</v>
      </c>
      <c r="AW899" s="14" t="s">
        <v>33</v>
      </c>
      <c r="AX899" s="14" t="s">
        <v>78</v>
      </c>
      <c r="AY899" s="263" t="s">
        <v>181</v>
      </c>
    </row>
    <row r="900" s="13" customFormat="1">
      <c r="A900" s="13"/>
      <c r="B900" s="242"/>
      <c r="C900" s="243"/>
      <c r="D900" s="244" t="s">
        <v>189</v>
      </c>
      <c r="E900" s="245" t="s">
        <v>1</v>
      </c>
      <c r="F900" s="246" t="s">
        <v>2415</v>
      </c>
      <c r="G900" s="243"/>
      <c r="H900" s="247">
        <v>3.8999999999999999</v>
      </c>
      <c r="I900" s="248"/>
      <c r="J900" s="243"/>
      <c r="K900" s="243"/>
      <c r="L900" s="249"/>
      <c r="M900" s="250"/>
      <c r="N900" s="251"/>
      <c r="O900" s="251"/>
      <c r="P900" s="251"/>
      <c r="Q900" s="251"/>
      <c r="R900" s="251"/>
      <c r="S900" s="251"/>
      <c r="T900" s="25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3" t="s">
        <v>189</v>
      </c>
      <c r="AU900" s="253" t="s">
        <v>86</v>
      </c>
      <c r="AV900" s="13" t="s">
        <v>86</v>
      </c>
      <c r="AW900" s="13" t="s">
        <v>33</v>
      </c>
      <c r="AX900" s="13" t="s">
        <v>84</v>
      </c>
      <c r="AY900" s="253" t="s">
        <v>181</v>
      </c>
    </row>
    <row r="901" s="2" customFormat="1" ht="24.15" customHeight="1">
      <c r="A901" s="39"/>
      <c r="B901" s="40"/>
      <c r="C901" s="228" t="s">
        <v>1147</v>
      </c>
      <c r="D901" s="228" t="s">
        <v>183</v>
      </c>
      <c r="E901" s="229" t="s">
        <v>1195</v>
      </c>
      <c r="F901" s="230" t="s">
        <v>2416</v>
      </c>
      <c r="G901" s="231" t="s">
        <v>186</v>
      </c>
      <c r="H901" s="232">
        <v>12.114000000000001</v>
      </c>
      <c r="I901" s="233"/>
      <c r="J901" s="234">
        <f>ROUND(I901*H901,2)</f>
        <v>0</v>
      </c>
      <c r="K901" s="235"/>
      <c r="L901" s="45"/>
      <c r="M901" s="236" t="s">
        <v>1</v>
      </c>
      <c r="N901" s="237" t="s">
        <v>43</v>
      </c>
      <c r="O901" s="92"/>
      <c r="P901" s="238">
        <f>O901*H901</f>
        <v>0</v>
      </c>
      <c r="Q901" s="238">
        <v>0.058500000000000003</v>
      </c>
      <c r="R901" s="238">
        <f>Q901*H901</f>
        <v>0.7086690000000001</v>
      </c>
      <c r="S901" s="238">
        <v>0</v>
      </c>
      <c r="T901" s="239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40" t="s">
        <v>278</v>
      </c>
      <c r="AT901" s="240" t="s">
        <v>183</v>
      </c>
      <c r="AU901" s="240" t="s">
        <v>86</v>
      </c>
      <c r="AY901" s="18" t="s">
        <v>181</v>
      </c>
      <c r="BE901" s="241">
        <f>IF(N901="základní",J901,0)</f>
        <v>0</v>
      </c>
      <c r="BF901" s="241">
        <f>IF(N901="snížená",J901,0)</f>
        <v>0</v>
      </c>
      <c r="BG901" s="241">
        <f>IF(N901="zákl. přenesená",J901,0)</f>
        <v>0</v>
      </c>
      <c r="BH901" s="241">
        <f>IF(N901="sníž. přenesená",J901,0)</f>
        <v>0</v>
      </c>
      <c r="BI901" s="241">
        <f>IF(N901="nulová",J901,0)</f>
        <v>0</v>
      </c>
      <c r="BJ901" s="18" t="s">
        <v>84</v>
      </c>
      <c r="BK901" s="241">
        <f>ROUND(I901*H901,2)</f>
        <v>0</v>
      </c>
      <c r="BL901" s="18" t="s">
        <v>278</v>
      </c>
      <c r="BM901" s="240" t="s">
        <v>2879</v>
      </c>
    </row>
    <row r="902" s="14" customFormat="1">
      <c r="A902" s="14"/>
      <c r="B902" s="254"/>
      <c r="C902" s="255"/>
      <c r="D902" s="244" t="s">
        <v>189</v>
      </c>
      <c r="E902" s="256" t="s">
        <v>1</v>
      </c>
      <c r="F902" s="257" t="s">
        <v>1185</v>
      </c>
      <c r="G902" s="255"/>
      <c r="H902" s="256" t="s">
        <v>1</v>
      </c>
      <c r="I902" s="258"/>
      <c r="J902" s="255"/>
      <c r="K902" s="255"/>
      <c r="L902" s="259"/>
      <c r="M902" s="260"/>
      <c r="N902" s="261"/>
      <c r="O902" s="261"/>
      <c r="P902" s="261"/>
      <c r="Q902" s="261"/>
      <c r="R902" s="261"/>
      <c r="S902" s="261"/>
      <c r="T902" s="26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3" t="s">
        <v>189</v>
      </c>
      <c r="AU902" s="263" t="s">
        <v>86</v>
      </c>
      <c r="AV902" s="14" t="s">
        <v>84</v>
      </c>
      <c r="AW902" s="14" t="s">
        <v>33</v>
      </c>
      <c r="AX902" s="14" t="s">
        <v>78</v>
      </c>
      <c r="AY902" s="263" t="s">
        <v>181</v>
      </c>
    </row>
    <row r="903" s="13" customFormat="1">
      <c r="A903" s="13"/>
      <c r="B903" s="242"/>
      <c r="C903" s="243"/>
      <c r="D903" s="244" t="s">
        <v>189</v>
      </c>
      <c r="E903" s="245" t="s">
        <v>1</v>
      </c>
      <c r="F903" s="246" t="s">
        <v>2418</v>
      </c>
      <c r="G903" s="243"/>
      <c r="H903" s="247">
        <v>12.114000000000001</v>
      </c>
      <c r="I903" s="248"/>
      <c r="J903" s="243"/>
      <c r="K903" s="243"/>
      <c r="L903" s="249"/>
      <c r="M903" s="250"/>
      <c r="N903" s="251"/>
      <c r="O903" s="251"/>
      <c r="P903" s="251"/>
      <c r="Q903" s="251"/>
      <c r="R903" s="251"/>
      <c r="S903" s="251"/>
      <c r="T903" s="25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3" t="s">
        <v>189</v>
      </c>
      <c r="AU903" s="253" t="s">
        <v>86</v>
      </c>
      <c r="AV903" s="13" t="s">
        <v>86</v>
      </c>
      <c r="AW903" s="13" t="s">
        <v>33</v>
      </c>
      <c r="AX903" s="13" t="s">
        <v>84</v>
      </c>
      <c r="AY903" s="253" t="s">
        <v>181</v>
      </c>
    </row>
    <row r="904" s="2" customFormat="1" ht="21.75" customHeight="1">
      <c r="A904" s="39"/>
      <c r="B904" s="40"/>
      <c r="C904" s="228" t="s">
        <v>1153</v>
      </c>
      <c r="D904" s="228" t="s">
        <v>183</v>
      </c>
      <c r="E904" s="229" t="s">
        <v>2419</v>
      </c>
      <c r="F904" s="230" t="s">
        <v>2420</v>
      </c>
      <c r="G904" s="231" t="s">
        <v>186</v>
      </c>
      <c r="H904" s="232">
        <v>2.3100000000000001</v>
      </c>
      <c r="I904" s="233"/>
      <c r="J904" s="234">
        <f>ROUND(I904*H904,2)</f>
        <v>0</v>
      </c>
      <c r="K904" s="235"/>
      <c r="L904" s="45"/>
      <c r="M904" s="236" t="s">
        <v>1</v>
      </c>
      <c r="N904" s="237" t="s">
        <v>43</v>
      </c>
      <c r="O904" s="92"/>
      <c r="P904" s="238">
        <f>O904*H904</f>
        <v>0</v>
      </c>
      <c r="Q904" s="238">
        <v>0.035009999999999999</v>
      </c>
      <c r="R904" s="238">
        <f>Q904*H904</f>
        <v>0.080873100000000003</v>
      </c>
      <c r="S904" s="238">
        <v>0</v>
      </c>
      <c r="T904" s="239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0" t="s">
        <v>278</v>
      </c>
      <c r="AT904" s="240" t="s">
        <v>183</v>
      </c>
      <c r="AU904" s="240" t="s">
        <v>86</v>
      </c>
      <c r="AY904" s="18" t="s">
        <v>181</v>
      </c>
      <c r="BE904" s="241">
        <f>IF(N904="základní",J904,0)</f>
        <v>0</v>
      </c>
      <c r="BF904" s="241">
        <f>IF(N904="snížená",J904,0)</f>
        <v>0</v>
      </c>
      <c r="BG904" s="241">
        <f>IF(N904="zákl. přenesená",J904,0)</f>
        <v>0</v>
      </c>
      <c r="BH904" s="241">
        <f>IF(N904="sníž. přenesená",J904,0)</f>
        <v>0</v>
      </c>
      <c r="BI904" s="241">
        <f>IF(N904="nulová",J904,0)</f>
        <v>0</v>
      </c>
      <c r="BJ904" s="18" t="s">
        <v>84</v>
      </c>
      <c r="BK904" s="241">
        <f>ROUND(I904*H904,2)</f>
        <v>0</v>
      </c>
      <c r="BL904" s="18" t="s">
        <v>278</v>
      </c>
      <c r="BM904" s="240" t="s">
        <v>2880</v>
      </c>
    </row>
    <row r="905" s="14" customFormat="1">
      <c r="A905" s="14"/>
      <c r="B905" s="254"/>
      <c r="C905" s="255"/>
      <c r="D905" s="244" t="s">
        <v>189</v>
      </c>
      <c r="E905" s="256" t="s">
        <v>1</v>
      </c>
      <c r="F905" s="257" t="s">
        <v>1179</v>
      </c>
      <c r="G905" s="255"/>
      <c r="H905" s="256" t="s">
        <v>1</v>
      </c>
      <c r="I905" s="258"/>
      <c r="J905" s="255"/>
      <c r="K905" s="255"/>
      <c r="L905" s="259"/>
      <c r="M905" s="260"/>
      <c r="N905" s="261"/>
      <c r="O905" s="261"/>
      <c r="P905" s="261"/>
      <c r="Q905" s="261"/>
      <c r="R905" s="261"/>
      <c r="S905" s="261"/>
      <c r="T905" s="26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3" t="s">
        <v>189</v>
      </c>
      <c r="AU905" s="263" t="s">
        <v>86</v>
      </c>
      <c r="AV905" s="14" t="s">
        <v>84</v>
      </c>
      <c r="AW905" s="14" t="s">
        <v>33</v>
      </c>
      <c r="AX905" s="14" t="s">
        <v>78</v>
      </c>
      <c r="AY905" s="263" t="s">
        <v>181</v>
      </c>
    </row>
    <row r="906" s="13" customFormat="1">
      <c r="A906" s="13"/>
      <c r="B906" s="242"/>
      <c r="C906" s="243"/>
      <c r="D906" s="244" t="s">
        <v>189</v>
      </c>
      <c r="E906" s="245" t="s">
        <v>1</v>
      </c>
      <c r="F906" s="246" t="s">
        <v>2422</v>
      </c>
      <c r="G906" s="243"/>
      <c r="H906" s="247">
        <v>2.3100000000000001</v>
      </c>
      <c r="I906" s="248"/>
      <c r="J906" s="243"/>
      <c r="K906" s="243"/>
      <c r="L906" s="249"/>
      <c r="M906" s="250"/>
      <c r="N906" s="251"/>
      <c r="O906" s="251"/>
      <c r="P906" s="251"/>
      <c r="Q906" s="251"/>
      <c r="R906" s="251"/>
      <c r="S906" s="251"/>
      <c r="T906" s="25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3" t="s">
        <v>189</v>
      </c>
      <c r="AU906" s="253" t="s">
        <v>86</v>
      </c>
      <c r="AV906" s="13" t="s">
        <v>86</v>
      </c>
      <c r="AW906" s="13" t="s">
        <v>33</v>
      </c>
      <c r="AX906" s="13" t="s">
        <v>84</v>
      </c>
      <c r="AY906" s="253" t="s">
        <v>181</v>
      </c>
    </row>
    <row r="907" s="2" customFormat="1" ht="16.5" customHeight="1">
      <c r="A907" s="39"/>
      <c r="B907" s="40"/>
      <c r="C907" s="228" t="s">
        <v>1158</v>
      </c>
      <c r="D907" s="228" t="s">
        <v>183</v>
      </c>
      <c r="E907" s="229" t="s">
        <v>1207</v>
      </c>
      <c r="F907" s="230" t="s">
        <v>1208</v>
      </c>
      <c r="G907" s="231" t="s">
        <v>186</v>
      </c>
      <c r="H907" s="232">
        <v>22.789999999999999</v>
      </c>
      <c r="I907" s="233"/>
      <c r="J907" s="234">
        <f>ROUND(I907*H907,2)</f>
        <v>0</v>
      </c>
      <c r="K907" s="235"/>
      <c r="L907" s="45"/>
      <c r="M907" s="236" t="s">
        <v>1</v>
      </c>
      <c r="N907" s="237" t="s">
        <v>43</v>
      </c>
      <c r="O907" s="92"/>
      <c r="P907" s="238">
        <f>O907*H907</f>
        <v>0</v>
      </c>
      <c r="Q907" s="238">
        <v>0.02188</v>
      </c>
      <c r="R907" s="238">
        <f>Q907*H907</f>
        <v>0.49864520000000001</v>
      </c>
      <c r="S907" s="238">
        <v>0</v>
      </c>
      <c r="T907" s="239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0" t="s">
        <v>278</v>
      </c>
      <c r="AT907" s="240" t="s">
        <v>183</v>
      </c>
      <c r="AU907" s="240" t="s">
        <v>86</v>
      </c>
      <c r="AY907" s="18" t="s">
        <v>181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8" t="s">
        <v>84</v>
      </c>
      <c r="BK907" s="241">
        <f>ROUND(I907*H907,2)</f>
        <v>0</v>
      </c>
      <c r="BL907" s="18" t="s">
        <v>278</v>
      </c>
      <c r="BM907" s="240" t="s">
        <v>2881</v>
      </c>
    </row>
    <row r="908" s="14" customFormat="1">
      <c r="A908" s="14"/>
      <c r="B908" s="254"/>
      <c r="C908" s="255"/>
      <c r="D908" s="244" t="s">
        <v>189</v>
      </c>
      <c r="E908" s="256" t="s">
        <v>1</v>
      </c>
      <c r="F908" s="257" t="s">
        <v>1151</v>
      </c>
      <c r="G908" s="255"/>
      <c r="H908" s="256" t="s">
        <v>1</v>
      </c>
      <c r="I908" s="258"/>
      <c r="J908" s="255"/>
      <c r="K908" s="255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189</v>
      </c>
      <c r="AU908" s="263" t="s">
        <v>86</v>
      </c>
      <c r="AV908" s="14" t="s">
        <v>84</v>
      </c>
      <c r="AW908" s="14" t="s">
        <v>33</v>
      </c>
      <c r="AX908" s="14" t="s">
        <v>78</v>
      </c>
      <c r="AY908" s="263" t="s">
        <v>181</v>
      </c>
    </row>
    <row r="909" s="13" customFormat="1">
      <c r="A909" s="13"/>
      <c r="B909" s="242"/>
      <c r="C909" s="243"/>
      <c r="D909" s="244" t="s">
        <v>189</v>
      </c>
      <c r="E909" s="245" t="s">
        <v>1</v>
      </c>
      <c r="F909" s="246" t="s">
        <v>2237</v>
      </c>
      <c r="G909" s="243"/>
      <c r="H909" s="247">
        <v>22.789999999999999</v>
      </c>
      <c r="I909" s="248"/>
      <c r="J909" s="243"/>
      <c r="K909" s="243"/>
      <c r="L909" s="249"/>
      <c r="M909" s="250"/>
      <c r="N909" s="251"/>
      <c r="O909" s="251"/>
      <c r="P909" s="251"/>
      <c r="Q909" s="251"/>
      <c r="R909" s="251"/>
      <c r="S909" s="251"/>
      <c r="T909" s="25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3" t="s">
        <v>189</v>
      </c>
      <c r="AU909" s="253" t="s">
        <v>86</v>
      </c>
      <c r="AV909" s="13" t="s">
        <v>86</v>
      </c>
      <c r="AW909" s="13" t="s">
        <v>33</v>
      </c>
      <c r="AX909" s="13" t="s">
        <v>84</v>
      </c>
      <c r="AY909" s="253" t="s">
        <v>181</v>
      </c>
    </row>
    <row r="910" s="2" customFormat="1" ht="16.5" customHeight="1">
      <c r="A910" s="39"/>
      <c r="B910" s="40"/>
      <c r="C910" s="228" t="s">
        <v>1164</v>
      </c>
      <c r="D910" s="228" t="s">
        <v>183</v>
      </c>
      <c r="E910" s="229" t="s">
        <v>1216</v>
      </c>
      <c r="F910" s="230" t="s">
        <v>1217</v>
      </c>
      <c r="G910" s="231" t="s">
        <v>186</v>
      </c>
      <c r="H910" s="232">
        <v>8.7699999999999996</v>
      </c>
      <c r="I910" s="233"/>
      <c r="J910" s="234">
        <f>ROUND(I910*H910,2)</f>
        <v>0</v>
      </c>
      <c r="K910" s="235"/>
      <c r="L910" s="45"/>
      <c r="M910" s="236" t="s">
        <v>1</v>
      </c>
      <c r="N910" s="237" t="s">
        <v>43</v>
      </c>
      <c r="O910" s="92"/>
      <c r="P910" s="238">
        <f>O910*H910</f>
        <v>0</v>
      </c>
      <c r="Q910" s="238">
        <v>0.022610000000000002</v>
      </c>
      <c r="R910" s="238">
        <f>Q910*H910</f>
        <v>0.19828970000000001</v>
      </c>
      <c r="S910" s="238">
        <v>0</v>
      </c>
      <c r="T910" s="239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0" t="s">
        <v>278</v>
      </c>
      <c r="AT910" s="240" t="s">
        <v>183</v>
      </c>
      <c r="AU910" s="240" t="s">
        <v>86</v>
      </c>
      <c r="AY910" s="18" t="s">
        <v>181</v>
      </c>
      <c r="BE910" s="241">
        <f>IF(N910="základní",J910,0)</f>
        <v>0</v>
      </c>
      <c r="BF910" s="241">
        <f>IF(N910="snížená",J910,0)</f>
        <v>0</v>
      </c>
      <c r="BG910" s="241">
        <f>IF(N910="zákl. přenesená",J910,0)</f>
        <v>0</v>
      </c>
      <c r="BH910" s="241">
        <f>IF(N910="sníž. přenesená",J910,0)</f>
        <v>0</v>
      </c>
      <c r="BI910" s="241">
        <f>IF(N910="nulová",J910,0)</f>
        <v>0</v>
      </c>
      <c r="BJ910" s="18" t="s">
        <v>84</v>
      </c>
      <c r="BK910" s="241">
        <f>ROUND(I910*H910,2)</f>
        <v>0</v>
      </c>
      <c r="BL910" s="18" t="s">
        <v>278</v>
      </c>
      <c r="BM910" s="240" t="s">
        <v>2882</v>
      </c>
    </row>
    <row r="911" s="14" customFormat="1">
      <c r="A911" s="14"/>
      <c r="B911" s="254"/>
      <c r="C911" s="255"/>
      <c r="D911" s="244" t="s">
        <v>189</v>
      </c>
      <c r="E911" s="256" t="s">
        <v>1</v>
      </c>
      <c r="F911" s="257" t="s">
        <v>1151</v>
      </c>
      <c r="G911" s="255"/>
      <c r="H911" s="256" t="s">
        <v>1</v>
      </c>
      <c r="I911" s="258"/>
      <c r="J911" s="255"/>
      <c r="K911" s="255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189</v>
      </c>
      <c r="AU911" s="263" t="s">
        <v>86</v>
      </c>
      <c r="AV911" s="14" t="s">
        <v>84</v>
      </c>
      <c r="AW911" s="14" t="s">
        <v>33</v>
      </c>
      <c r="AX911" s="14" t="s">
        <v>78</v>
      </c>
      <c r="AY911" s="263" t="s">
        <v>181</v>
      </c>
    </row>
    <row r="912" s="13" customFormat="1">
      <c r="A912" s="13"/>
      <c r="B912" s="242"/>
      <c r="C912" s="243"/>
      <c r="D912" s="244" t="s">
        <v>189</v>
      </c>
      <c r="E912" s="245" t="s">
        <v>1</v>
      </c>
      <c r="F912" s="246" t="s">
        <v>2261</v>
      </c>
      <c r="G912" s="243"/>
      <c r="H912" s="247">
        <v>5.5800000000000001</v>
      </c>
      <c r="I912" s="248"/>
      <c r="J912" s="243"/>
      <c r="K912" s="243"/>
      <c r="L912" s="249"/>
      <c r="M912" s="250"/>
      <c r="N912" s="251"/>
      <c r="O912" s="251"/>
      <c r="P912" s="251"/>
      <c r="Q912" s="251"/>
      <c r="R912" s="251"/>
      <c r="S912" s="251"/>
      <c r="T912" s="25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3" t="s">
        <v>189</v>
      </c>
      <c r="AU912" s="253" t="s">
        <v>86</v>
      </c>
      <c r="AV912" s="13" t="s">
        <v>86</v>
      </c>
      <c r="AW912" s="13" t="s">
        <v>33</v>
      </c>
      <c r="AX912" s="13" t="s">
        <v>78</v>
      </c>
      <c r="AY912" s="253" t="s">
        <v>181</v>
      </c>
    </row>
    <row r="913" s="13" customFormat="1">
      <c r="A913" s="13"/>
      <c r="B913" s="242"/>
      <c r="C913" s="243"/>
      <c r="D913" s="244" t="s">
        <v>189</v>
      </c>
      <c r="E913" s="245" t="s">
        <v>1</v>
      </c>
      <c r="F913" s="246" t="s">
        <v>2262</v>
      </c>
      <c r="G913" s="243"/>
      <c r="H913" s="247">
        <v>3.1899999999999999</v>
      </c>
      <c r="I913" s="248"/>
      <c r="J913" s="243"/>
      <c r="K913" s="243"/>
      <c r="L913" s="249"/>
      <c r="M913" s="250"/>
      <c r="N913" s="251"/>
      <c r="O913" s="251"/>
      <c r="P913" s="251"/>
      <c r="Q913" s="251"/>
      <c r="R913" s="251"/>
      <c r="S913" s="251"/>
      <c r="T913" s="25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3" t="s">
        <v>189</v>
      </c>
      <c r="AU913" s="253" t="s">
        <v>86</v>
      </c>
      <c r="AV913" s="13" t="s">
        <v>86</v>
      </c>
      <c r="AW913" s="13" t="s">
        <v>33</v>
      </c>
      <c r="AX913" s="13" t="s">
        <v>78</v>
      </c>
      <c r="AY913" s="253" t="s">
        <v>181</v>
      </c>
    </row>
    <row r="914" s="15" customFormat="1">
      <c r="A914" s="15"/>
      <c r="B914" s="264"/>
      <c r="C914" s="265"/>
      <c r="D914" s="244" t="s">
        <v>189</v>
      </c>
      <c r="E914" s="266" t="s">
        <v>1</v>
      </c>
      <c r="F914" s="267" t="s">
        <v>206</v>
      </c>
      <c r="G914" s="265"/>
      <c r="H914" s="268">
        <v>8.7699999999999996</v>
      </c>
      <c r="I914" s="269"/>
      <c r="J914" s="265"/>
      <c r="K914" s="265"/>
      <c r="L914" s="270"/>
      <c r="M914" s="271"/>
      <c r="N914" s="272"/>
      <c r="O914" s="272"/>
      <c r="P914" s="272"/>
      <c r="Q914" s="272"/>
      <c r="R914" s="272"/>
      <c r="S914" s="272"/>
      <c r="T914" s="273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4" t="s">
        <v>189</v>
      </c>
      <c r="AU914" s="274" t="s">
        <v>86</v>
      </c>
      <c r="AV914" s="15" t="s">
        <v>187</v>
      </c>
      <c r="AW914" s="15" t="s">
        <v>33</v>
      </c>
      <c r="AX914" s="15" t="s">
        <v>84</v>
      </c>
      <c r="AY914" s="274" t="s">
        <v>181</v>
      </c>
    </row>
    <row r="915" s="2" customFormat="1" ht="16.5" customHeight="1">
      <c r="A915" s="39"/>
      <c r="B915" s="40"/>
      <c r="C915" s="228" t="s">
        <v>1169</v>
      </c>
      <c r="D915" s="228" t="s">
        <v>183</v>
      </c>
      <c r="E915" s="229" t="s">
        <v>1248</v>
      </c>
      <c r="F915" s="230" t="s">
        <v>1249</v>
      </c>
      <c r="G915" s="231" t="s">
        <v>783</v>
      </c>
      <c r="H915" s="286"/>
      <c r="I915" s="233"/>
      <c r="J915" s="234">
        <f>ROUND(I915*H915,2)</f>
        <v>0</v>
      </c>
      <c r="K915" s="235"/>
      <c r="L915" s="45"/>
      <c r="M915" s="236" t="s">
        <v>1</v>
      </c>
      <c r="N915" s="237" t="s">
        <v>43</v>
      </c>
      <c r="O915" s="92"/>
      <c r="P915" s="238">
        <f>O915*H915</f>
        <v>0</v>
      </c>
      <c r="Q915" s="238">
        <v>0</v>
      </c>
      <c r="R915" s="238">
        <f>Q915*H915</f>
        <v>0</v>
      </c>
      <c r="S915" s="238">
        <v>0</v>
      </c>
      <c r="T915" s="239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0" t="s">
        <v>278</v>
      </c>
      <c r="AT915" s="240" t="s">
        <v>183</v>
      </c>
      <c r="AU915" s="240" t="s">
        <v>86</v>
      </c>
      <c r="AY915" s="18" t="s">
        <v>181</v>
      </c>
      <c r="BE915" s="241">
        <f>IF(N915="základní",J915,0)</f>
        <v>0</v>
      </c>
      <c r="BF915" s="241">
        <f>IF(N915="snížená",J915,0)</f>
        <v>0</v>
      </c>
      <c r="BG915" s="241">
        <f>IF(N915="zákl. přenesená",J915,0)</f>
        <v>0</v>
      </c>
      <c r="BH915" s="241">
        <f>IF(N915="sníž. přenesená",J915,0)</f>
        <v>0</v>
      </c>
      <c r="BI915" s="241">
        <f>IF(N915="nulová",J915,0)</f>
        <v>0</v>
      </c>
      <c r="BJ915" s="18" t="s">
        <v>84</v>
      </c>
      <c r="BK915" s="241">
        <f>ROUND(I915*H915,2)</f>
        <v>0</v>
      </c>
      <c r="BL915" s="18" t="s">
        <v>278</v>
      </c>
      <c r="BM915" s="240" t="s">
        <v>2883</v>
      </c>
    </row>
    <row r="916" s="12" customFormat="1" ht="22.8" customHeight="1">
      <c r="A916" s="12"/>
      <c r="B916" s="212"/>
      <c r="C916" s="213"/>
      <c r="D916" s="214" t="s">
        <v>77</v>
      </c>
      <c r="E916" s="226" t="s">
        <v>1251</v>
      </c>
      <c r="F916" s="226" t="s">
        <v>1252</v>
      </c>
      <c r="G916" s="213"/>
      <c r="H916" s="213"/>
      <c r="I916" s="216"/>
      <c r="J916" s="227">
        <f>BK916</f>
        <v>0</v>
      </c>
      <c r="K916" s="213"/>
      <c r="L916" s="218"/>
      <c r="M916" s="219"/>
      <c r="N916" s="220"/>
      <c r="O916" s="220"/>
      <c r="P916" s="221">
        <f>SUM(P917:P927)</f>
        <v>0</v>
      </c>
      <c r="Q916" s="220"/>
      <c r="R916" s="221">
        <f>SUM(R917:R927)</f>
        <v>0.0092912499999999992</v>
      </c>
      <c r="S916" s="220"/>
      <c r="T916" s="222">
        <f>SUM(T917:T927)</f>
        <v>0</v>
      </c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R916" s="223" t="s">
        <v>86</v>
      </c>
      <c r="AT916" s="224" t="s">
        <v>77</v>
      </c>
      <c r="AU916" s="224" t="s">
        <v>84</v>
      </c>
      <c r="AY916" s="223" t="s">
        <v>181</v>
      </c>
      <c r="BK916" s="225">
        <f>SUM(BK917:BK927)</f>
        <v>0</v>
      </c>
    </row>
    <row r="917" s="2" customFormat="1" ht="16.5" customHeight="1">
      <c r="A917" s="39"/>
      <c r="B917" s="40"/>
      <c r="C917" s="228" t="s">
        <v>1175</v>
      </c>
      <c r="D917" s="228" t="s">
        <v>183</v>
      </c>
      <c r="E917" s="229" t="s">
        <v>1285</v>
      </c>
      <c r="F917" s="230" t="s">
        <v>1286</v>
      </c>
      <c r="G917" s="231" t="s">
        <v>247</v>
      </c>
      <c r="H917" s="232">
        <v>1</v>
      </c>
      <c r="I917" s="233"/>
      <c r="J917" s="234">
        <f>ROUND(I917*H917,2)</f>
        <v>0</v>
      </c>
      <c r="K917" s="235"/>
      <c r="L917" s="45"/>
      <c r="M917" s="236" t="s">
        <v>1</v>
      </c>
      <c r="N917" s="237" t="s">
        <v>43</v>
      </c>
      <c r="O917" s="92"/>
      <c r="P917" s="238">
        <f>O917*H917</f>
        <v>0</v>
      </c>
      <c r="Q917" s="238">
        <v>0.0014599999999999999</v>
      </c>
      <c r="R917" s="238">
        <f>Q917*H917</f>
        <v>0.0014599999999999999</v>
      </c>
      <c r="S917" s="238">
        <v>0</v>
      </c>
      <c r="T917" s="239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0" t="s">
        <v>278</v>
      </c>
      <c r="AT917" s="240" t="s">
        <v>183</v>
      </c>
      <c r="AU917" s="240" t="s">
        <v>86</v>
      </c>
      <c r="AY917" s="18" t="s">
        <v>181</v>
      </c>
      <c r="BE917" s="241">
        <f>IF(N917="základní",J917,0)</f>
        <v>0</v>
      </c>
      <c r="BF917" s="241">
        <f>IF(N917="snížená",J917,0)</f>
        <v>0</v>
      </c>
      <c r="BG917" s="241">
        <f>IF(N917="zákl. přenesená",J917,0)</f>
        <v>0</v>
      </c>
      <c r="BH917" s="241">
        <f>IF(N917="sníž. přenesená",J917,0)</f>
        <v>0</v>
      </c>
      <c r="BI917" s="241">
        <f>IF(N917="nulová",J917,0)</f>
        <v>0</v>
      </c>
      <c r="BJ917" s="18" t="s">
        <v>84</v>
      </c>
      <c r="BK917" s="241">
        <f>ROUND(I917*H917,2)</f>
        <v>0</v>
      </c>
      <c r="BL917" s="18" t="s">
        <v>278</v>
      </c>
      <c r="BM917" s="240" t="s">
        <v>2884</v>
      </c>
    </row>
    <row r="918" s="14" customFormat="1">
      <c r="A918" s="14"/>
      <c r="B918" s="254"/>
      <c r="C918" s="255"/>
      <c r="D918" s="244" t="s">
        <v>189</v>
      </c>
      <c r="E918" s="256" t="s">
        <v>1</v>
      </c>
      <c r="F918" s="257" t="s">
        <v>1288</v>
      </c>
      <c r="G918" s="255"/>
      <c r="H918" s="256" t="s">
        <v>1</v>
      </c>
      <c r="I918" s="258"/>
      <c r="J918" s="255"/>
      <c r="K918" s="255"/>
      <c r="L918" s="259"/>
      <c r="M918" s="260"/>
      <c r="N918" s="261"/>
      <c r="O918" s="261"/>
      <c r="P918" s="261"/>
      <c r="Q918" s="261"/>
      <c r="R918" s="261"/>
      <c r="S918" s="261"/>
      <c r="T918" s="26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3" t="s">
        <v>189</v>
      </c>
      <c r="AU918" s="263" t="s">
        <v>86</v>
      </c>
      <c r="AV918" s="14" t="s">
        <v>84</v>
      </c>
      <c r="AW918" s="14" t="s">
        <v>33</v>
      </c>
      <c r="AX918" s="14" t="s">
        <v>78</v>
      </c>
      <c r="AY918" s="263" t="s">
        <v>181</v>
      </c>
    </row>
    <row r="919" s="13" customFormat="1">
      <c r="A919" s="13"/>
      <c r="B919" s="242"/>
      <c r="C919" s="243"/>
      <c r="D919" s="244" t="s">
        <v>189</v>
      </c>
      <c r="E919" s="245" t="s">
        <v>1</v>
      </c>
      <c r="F919" s="246" t="s">
        <v>2427</v>
      </c>
      <c r="G919" s="243"/>
      <c r="H919" s="247">
        <v>1</v>
      </c>
      <c r="I919" s="248"/>
      <c r="J919" s="243"/>
      <c r="K919" s="243"/>
      <c r="L919" s="249"/>
      <c r="M919" s="250"/>
      <c r="N919" s="251"/>
      <c r="O919" s="251"/>
      <c r="P919" s="251"/>
      <c r="Q919" s="251"/>
      <c r="R919" s="251"/>
      <c r="S919" s="251"/>
      <c r="T919" s="25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3" t="s">
        <v>189</v>
      </c>
      <c r="AU919" s="253" t="s">
        <v>86</v>
      </c>
      <c r="AV919" s="13" t="s">
        <v>86</v>
      </c>
      <c r="AW919" s="13" t="s">
        <v>33</v>
      </c>
      <c r="AX919" s="13" t="s">
        <v>84</v>
      </c>
      <c r="AY919" s="253" t="s">
        <v>181</v>
      </c>
    </row>
    <row r="920" s="2" customFormat="1" ht="16.5" customHeight="1">
      <c r="A920" s="39"/>
      <c r="B920" s="40"/>
      <c r="C920" s="228" t="s">
        <v>1181</v>
      </c>
      <c r="D920" s="228" t="s">
        <v>183</v>
      </c>
      <c r="E920" s="229" t="s">
        <v>2428</v>
      </c>
      <c r="F920" s="230" t="s">
        <v>2429</v>
      </c>
      <c r="G920" s="231" t="s">
        <v>247</v>
      </c>
      <c r="H920" s="232">
        <v>4.4749999999999996</v>
      </c>
      <c r="I920" s="233"/>
      <c r="J920" s="234">
        <f>ROUND(I920*H920,2)</f>
        <v>0</v>
      </c>
      <c r="K920" s="235"/>
      <c r="L920" s="45"/>
      <c r="M920" s="236" t="s">
        <v>1</v>
      </c>
      <c r="N920" s="237" t="s">
        <v>43</v>
      </c>
      <c r="O920" s="92"/>
      <c r="P920" s="238">
        <f>O920*H920</f>
        <v>0</v>
      </c>
      <c r="Q920" s="238">
        <v>0.00175</v>
      </c>
      <c r="R920" s="238">
        <f>Q920*H920</f>
        <v>0.0078312499999999997</v>
      </c>
      <c r="S920" s="238">
        <v>0</v>
      </c>
      <c r="T920" s="239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0" t="s">
        <v>278</v>
      </c>
      <c r="AT920" s="240" t="s">
        <v>183</v>
      </c>
      <c r="AU920" s="240" t="s">
        <v>86</v>
      </c>
      <c r="AY920" s="18" t="s">
        <v>181</v>
      </c>
      <c r="BE920" s="241">
        <f>IF(N920="základní",J920,0)</f>
        <v>0</v>
      </c>
      <c r="BF920" s="241">
        <f>IF(N920="snížená",J920,0)</f>
        <v>0</v>
      </c>
      <c r="BG920" s="241">
        <f>IF(N920="zákl. přenesená",J920,0)</f>
        <v>0</v>
      </c>
      <c r="BH920" s="241">
        <f>IF(N920="sníž. přenesená",J920,0)</f>
        <v>0</v>
      </c>
      <c r="BI920" s="241">
        <f>IF(N920="nulová",J920,0)</f>
        <v>0</v>
      </c>
      <c r="BJ920" s="18" t="s">
        <v>84</v>
      </c>
      <c r="BK920" s="241">
        <f>ROUND(I920*H920,2)</f>
        <v>0</v>
      </c>
      <c r="BL920" s="18" t="s">
        <v>278</v>
      </c>
      <c r="BM920" s="240" t="s">
        <v>2885</v>
      </c>
    </row>
    <row r="921" s="14" customFormat="1">
      <c r="A921" s="14"/>
      <c r="B921" s="254"/>
      <c r="C921" s="255"/>
      <c r="D921" s="244" t="s">
        <v>189</v>
      </c>
      <c r="E921" s="256" t="s">
        <v>1</v>
      </c>
      <c r="F921" s="257" t="s">
        <v>1288</v>
      </c>
      <c r="G921" s="255"/>
      <c r="H921" s="256" t="s">
        <v>1</v>
      </c>
      <c r="I921" s="258"/>
      <c r="J921" s="255"/>
      <c r="K921" s="255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189</v>
      </c>
      <c r="AU921" s="263" t="s">
        <v>86</v>
      </c>
      <c r="AV921" s="14" t="s">
        <v>84</v>
      </c>
      <c r="AW921" s="14" t="s">
        <v>33</v>
      </c>
      <c r="AX921" s="14" t="s">
        <v>78</v>
      </c>
      <c r="AY921" s="263" t="s">
        <v>181</v>
      </c>
    </row>
    <row r="922" s="13" customFormat="1">
      <c r="A922" s="13"/>
      <c r="B922" s="242"/>
      <c r="C922" s="243"/>
      <c r="D922" s="244" t="s">
        <v>189</v>
      </c>
      <c r="E922" s="245" t="s">
        <v>1</v>
      </c>
      <c r="F922" s="246" t="s">
        <v>2431</v>
      </c>
      <c r="G922" s="243"/>
      <c r="H922" s="247">
        <v>4.4749999999999996</v>
      </c>
      <c r="I922" s="248"/>
      <c r="J922" s="243"/>
      <c r="K922" s="243"/>
      <c r="L922" s="249"/>
      <c r="M922" s="250"/>
      <c r="N922" s="251"/>
      <c r="O922" s="251"/>
      <c r="P922" s="251"/>
      <c r="Q922" s="251"/>
      <c r="R922" s="251"/>
      <c r="S922" s="251"/>
      <c r="T922" s="25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3" t="s">
        <v>189</v>
      </c>
      <c r="AU922" s="253" t="s">
        <v>86</v>
      </c>
      <c r="AV922" s="13" t="s">
        <v>86</v>
      </c>
      <c r="AW922" s="13" t="s">
        <v>33</v>
      </c>
      <c r="AX922" s="13" t="s">
        <v>84</v>
      </c>
      <c r="AY922" s="253" t="s">
        <v>181</v>
      </c>
    </row>
    <row r="923" s="2" customFormat="1" ht="16.5" customHeight="1">
      <c r="A923" s="39"/>
      <c r="B923" s="40"/>
      <c r="C923" s="228" t="s">
        <v>1188</v>
      </c>
      <c r="D923" s="228" t="s">
        <v>183</v>
      </c>
      <c r="E923" s="229" t="s">
        <v>1293</v>
      </c>
      <c r="F923" s="230" t="s">
        <v>1294</v>
      </c>
      <c r="G923" s="231" t="s">
        <v>359</v>
      </c>
      <c r="H923" s="232">
        <v>4</v>
      </c>
      <c r="I923" s="233"/>
      <c r="J923" s="234">
        <f>ROUND(I923*H923,2)</f>
        <v>0</v>
      </c>
      <c r="K923" s="235"/>
      <c r="L923" s="45"/>
      <c r="M923" s="236" t="s">
        <v>1</v>
      </c>
      <c r="N923" s="237" t="s">
        <v>43</v>
      </c>
      <c r="O923" s="92"/>
      <c r="P923" s="238">
        <f>O923*H923</f>
        <v>0</v>
      </c>
      <c r="Q923" s="238">
        <v>0</v>
      </c>
      <c r="R923" s="238">
        <f>Q923*H923</f>
        <v>0</v>
      </c>
      <c r="S923" s="238">
        <v>0</v>
      </c>
      <c r="T923" s="239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0" t="s">
        <v>278</v>
      </c>
      <c r="AT923" s="240" t="s">
        <v>183</v>
      </c>
      <c r="AU923" s="240" t="s">
        <v>86</v>
      </c>
      <c r="AY923" s="18" t="s">
        <v>181</v>
      </c>
      <c r="BE923" s="241">
        <f>IF(N923="základní",J923,0)</f>
        <v>0</v>
      </c>
      <c r="BF923" s="241">
        <f>IF(N923="snížená",J923,0)</f>
        <v>0</v>
      </c>
      <c r="BG923" s="241">
        <f>IF(N923="zákl. přenesená",J923,0)</f>
        <v>0</v>
      </c>
      <c r="BH923" s="241">
        <f>IF(N923="sníž. přenesená",J923,0)</f>
        <v>0</v>
      </c>
      <c r="BI923" s="241">
        <f>IF(N923="nulová",J923,0)</f>
        <v>0</v>
      </c>
      <c r="BJ923" s="18" t="s">
        <v>84</v>
      </c>
      <c r="BK923" s="241">
        <f>ROUND(I923*H923,2)</f>
        <v>0</v>
      </c>
      <c r="BL923" s="18" t="s">
        <v>278</v>
      </c>
      <c r="BM923" s="240" t="s">
        <v>2886</v>
      </c>
    </row>
    <row r="924" s="13" customFormat="1">
      <c r="A924" s="13"/>
      <c r="B924" s="242"/>
      <c r="C924" s="243"/>
      <c r="D924" s="244" t="s">
        <v>189</v>
      </c>
      <c r="E924" s="245" t="s">
        <v>1</v>
      </c>
      <c r="F924" s="246" t="s">
        <v>2433</v>
      </c>
      <c r="G924" s="243"/>
      <c r="H924" s="247">
        <v>2</v>
      </c>
      <c r="I924" s="248"/>
      <c r="J924" s="243"/>
      <c r="K924" s="243"/>
      <c r="L924" s="249"/>
      <c r="M924" s="250"/>
      <c r="N924" s="251"/>
      <c r="O924" s="251"/>
      <c r="P924" s="251"/>
      <c r="Q924" s="251"/>
      <c r="R924" s="251"/>
      <c r="S924" s="251"/>
      <c r="T924" s="25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3" t="s">
        <v>189</v>
      </c>
      <c r="AU924" s="253" t="s">
        <v>86</v>
      </c>
      <c r="AV924" s="13" t="s">
        <v>86</v>
      </c>
      <c r="AW924" s="13" t="s">
        <v>33</v>
      </c>
      <c r="AX924" s="13" t="s">
        <v>78</v>
      </c>
      <c r="AY924" s="253" t="s">
        <v>181</v>
      </c>
    </row>
    <row r="925" s="13" customFormat="1">
      <c r="A925" s="13"/>
      <c r="B925" s="242"/>
      <c r="C925" s="243"/>
      <c r="D925" s="244" t="s">
        <v>189</v>
      </c>
      <c r="E925" s="245" t="s">
        <v>1</v>
      </c>
      <c r="F925" s="246" t="s">
        <v>1297</v>
      </c>
      <c r="G925" s="243"/>
      <c r="H925" s="247">
        <v>2</v>
      </c>
      <c r="I925" s="248"/>
      <c r="J925" s="243"/>
      <c r="K925" s="243"/>
      <c r="L925" s="249"/>
      <c r="M925" s="250"/>
      <c r="N925" s="251"/>
      <c r="O925" s="251"/>
      <c r="P925" s="251"/>
      <c r="Q925" s="251"/>
      <c r="R925" s="251"/>
      <c r="S925" s="251"/>
      <c r="T925" s="25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3" t="s">
        <v>189</v>
      </c>
      <c r="AU925" s="253" t="s">
        <v>86</v>
      </c>
      <c r="AV925" s="13" t="s">
        <v>86</v>
      </c>
      <c r="AW925" s="13" t="s">
        <v>33</v>
      </c>
      <c r="AX925" s="13" t="s">
        <v>78</v>
      </c>
      <c r="AY925" s="253" t="s">
        <v>181</v>
      </c>
    </row>
    <row r="926" s="15" customFormat="1">
      <c r="A926" s="15"/>
      <c r="B926" s="264"/>
      <c r="C926" s="265"/>
      <c r="D926" s="244" t="s">
        <v>189</v>
      </c>
      <c r="E926" s="266" t="s">
        <v>1</v>
      </c>
      <c r="F926" s="267" t="s">
        <v>206</v>
      </c>
      <c r="G926" s="265"/>
      <c r="H926" s="268">
        <v>4</v>
      </c>
      <c r="I926" s="269"/>
      <c r="J926" s="265"/>
      <c r="K926" s="265"/>
      <c r="L926" s="270"/>
      <c r="M926" s="271"/>
      <c r="N926" s="272"/>
      <c r="O926" s="272"/>
      <c r="P926" s="272"/>
      <c r="Q926" s="272"/>
      <c r="R926" s="272"/>
      <c r="S926" s="272"/>
      <c r="T926" s="273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4" t="s">
        <v>189</v>
      </c>
      <c r="AU926" s="274" t="s">
        <v>86</v>
      </c>
      <c r="AV926" s="15" t="s">
        <v>187</v>
      </c>
      <c r="AW926" s="15" t="s">
        <v>33</v>
      </c>
      <c r="AX926" s="15" t="s">
        <v>84</v>
      </c>
      <c r="AY926" s="274" t="s">
        <v>181</v>
      </c>
    </row>
    <row r="927" s="2" customFormat="1" ht="16.5" customHeight="1">
      <c r="A927" s="39"/>
      <c r="B927" s="40"/>
      <c r="C927" s="228" t="s">
        <v>1194</v>
      </c>
      <c r="D927" s="228" t="s">
        <v>183</v>
      </c>
      <c r="E927" s="229" t="s">
        <v>1326</v>
      </c>
      <c r="F927" s="230" t="s">
        <v>1327</v>
      </c>
      <c r="G927" s="231" t="s">
        <v>783</v>
      </c>
      <c r="H927" s="286"/>
      <c r="I927" s="233"/>
      <c r="J927" s="234">
        <f>ROUND(I927*H927,2)</f>
        <v>0</v>
      </c>
      <c r="K927" s="235"/>
      <c r="L927" s="45"/>
      <c r="M927" s="236" t="s">
        <v>1</v>
      </c>
      <c r="N927" s="237" t="s">
        <v>43</v>
      </c>
      <c r="O927" s="92"/>
      <c r="P927" s="238">
        <f>O927*H927</f>
        <v>0</v>
      </c>
      <c r="Q927" s="238">
        <v>0</v>
      </c>
      <c r="R927" s="238">
        <f>Q927*H927</f>
        <v>0</v>
      </c>
      <c r="S927" s="238">
        <v>0</v>
      </c>
      <c r="T927" s="239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0" t="s">
        <v>278</v>
      </c>
      <c r="AT927" s="240" t="s">
        <v>183</v>
      </c>
      <c r="AU927" s="240" t="s">
        <v>86</v>
      </c>
      <c r="AY927" s="18" t="s">
        <v>181</v>
      </c>
      <c r="BE927" s="241">
        <f>IF(N927="základní",J927,0)</f>
        <v>0</v>
      </c>
      <c r="BF927" s="241">
        <f>IF(N927="snížená",J927,0)</f>
        <v>0</v>
      </c>
      <c r="BG927" s="241">
        <f>IF(N927="zákl. přenesená",J927,0)</f>
        <v>0</v>
      </c>
      <c r="BH927" s="241">
        <f>IF(N927="sníž. přenesená",J927,0)</f>
        <v>0</v>
      </c>
      <c r="BI927" s="241">
        <f>IF(N927="nulová",J927,0)</f>
        <v>0</v>
      </c>
      <c r="BJ927" s="18" t="s">
        <v>84</v>
      </c>
      <c r="BK927" s="241">
        <f>ROUND(I927*H927,2)</f>
        <v>0</v>
      </c>
      <c r="BL927" s="18" t="s">
        <v>278</v>
      </c>
      <c r="BM927" s="240" t="s">
        <v>2887</v>
      </c>
    </row>
    <row r="928" s="12" customFormat="1" ht="22.8" customHeight="1">
      <c r="A928" s="12"/>
      <c r="B928" s="212"/>
      <c r="C928" s="213"/>
      <c r="D928" s="214" t="s">
        <v>77</v>
      </c>
      <c r="E928" s="226" t="s">
        <v>1368</v>
      </c>
      <c r="F928" s="226" t="s">
        <v>1369</v>
      </c>
      <c r="G928" s="213"/>
      <c r="H928" s="213"/>
      <c r="I928" s="216"/>
      <c r="J928" s="227">
        <f>BK928</f>
        <v>0</v>
      </c>
      <c r="K928" s="213"/>
      <c r="L928" s="218"/>
      <c r="M928" s="219"/>
      <c r="N928" s="220"/>
      <c r="O928" s="220"/>
      <c r="P928" s="221">
        <f>SUM(P929:P1118)</f>
        <v>0</v>
      </c>
      <c r="Q928" s="220"/>
      <c r="R928" s="221">
        <f>SUM(R929:R1118)</f>
        <v>4.0011025399999998</v>
      </c>
      <c r="S928" s="220"/>
      <c r="T928" s="222">
        <f>SUM(T929:T1118)</f>
        <v>0</v>
      </c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R928" s="223" t="s">
        <v>86</v>
      </c>
      <c r="AT928" s="224" t="s">
        <v>77</v>
      </c>
      <c r="AU928" s="224" t="s">
        <v>84</v>
      </c>
      <c r="AY928" s="223" t="s">
        <v>181</v>
      </c>
      <c r="BK928" s="225">
        <f>SUM(BK929:BK1118)</f>
        <v>0</v>
      </c>
    </row>
    <row r="929" s="2" customFormat="1" ht="24.15" customHeight="1">
      <c r="A929" s="39"/>
      <c r="B929" s="40"/>
      <c r="C929" s="228" t="s">
        <v>1200</v>
      </c>
      <c r="D929" s="228" t="s">
        <v>183</v>
      </c>
      <c r="E929" s="229" t="s">
        <v>2435</v>
      </c>
      <c r="F929" s="230" t="s">
        <v>2436</v>
      </c>
      <c r="G929" s="231" t="s">
        <v>359</v>
      </c>
      <c r="H929" s="232">
        <v>1</v>
      </c>
      <c r="I929" s="233"/>
      <c r="J929" s="234">
        <f>ROUND(I929*H929,2)</f>
        <v>0</v>
      </c>
      <c r="K929" s="235"/>
      <c r="L929" s="45"/>
      <c r="M929" s="236" t="s">
        <v>1</v>
      </c>
      <c r="N929" s="237" t="s">
        <v>43</v>
      </c>
      <c r="O929" s="92"/>
      <c r="P929" s="238">
        <f>O929*H929</f>
        <v>0</v>
      </c>
      <c r="Q929" s="238">
        <v>0</v>
      </c>
      <c r="R929" s="238">
        <f>Q929*H929</f>
        <v>0</v>
      </c>
      <c r="S929" s="238">
        <v>0</v>
      </c>
      <c r="T929" s="239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40" t="s">
        <v>278</v>
      </c>
      <c r="AT929" s="240" t="s">
        <v>183</v>
      </c>
      <c r="AU929" s="240" t="s">
        <v>86</v>
      </c>
      <c r="AY929" s="18" t="s">
        <v>181</v>
      </c>
      <c r="BE929" s="241">
        <f>IF(N929="základní",J929,0)</f>
        <v>0</v>
      </c>
      <c r="BF929" s="241">
        <f>IF(N929="snížená",J929,0)</f>
        <v>0</v>
      </c>
      <c r="BG929" s="241">
        <f>IF(N929="zákl. přenesená",J929,0)</f>
        <v>0</v>
      </c>
      <c r="BH929" s="241">
        <f>IF(N929="sníž. přenesená",J929,0)</f>
        <v>0</v>
      </c>
      <c r="BI929" s="241">
        <f>IF(N929="nulová",J929,0)</f>
        <v>0</v>
      </c>
      <c r="BJ929" s="18" t="s">
        <v>84</v>
      </c>
      <c r="BK929" s="241">
        <f>ROUND(I929*H929,2)</f>
        <v>0</v>
      </c>
      <c r="BL929" s="18" t="s">
        <v>278</v>
      </c>
      <c r="BM929" s="240" t="s">
        <v>2888</v>
      </c>
    </row>
    <row r="930" s="14" customFormat="1">
      <c r="A930" s="14"/>
      <c r="B930" s="254"/>
      <c r="C930" s="255"/>
      <c r="D930" s="244" t="s">
        <v>189</v>
      </c>
      <c r="E930" s="256" t="s">
        <v>1</v>
      </c>
      <c r="F930" s="257" t="s">
        <v>1374</v>
      </c>
      <c r="G930" s="255"/>
      <c r="H930" s="256" t="s">
        <v>1</v>
      </c>
      <c r="I930" s="258"/>
      <c r="J930" s="255"/>
      <c r="K930" s="255"/>
      <c r="L930" s="259"/>
      <c r="M930" s="260"/>
      <c r="N930" s="261"/>
      <c r="O930" s="261"/>
      <c r="P930" s="261"/>
      <c r="Q930" s="261"/>
      <c r="R930" s="261"/>
      <c r="S930" s="261"/>
      <c r="T930" s="26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3" t="s">
        <v>189</v>
      </c>
      <c r="AU930" s="263" t="s">
        <v>86</v>
      </c>
      <c r="AV930" s="14" t="s">
        <v>84</v>
      </c>
      <c r="AW930" s="14" t="s">
        <v>33</v>
      </c>
      <c r="AX930" s="14" t="s">
        <v>78</v>
      </c>
      <c r="AY930" s="263" t="s">
        <v>181</v>
      </c>
    </row>
    <row r="931" s="13" customFormat="1">
      <c r="A931" s="13"/>
      <c r="B931" s="242"/>
      <c r="C931" s="243"/>
      <c r="D931" s="244" t="s">
        <v>189</v>
      </c>
      <c r="E931" s="245" t="s">
        <v>1</v>
      </c>
      <c r="F931" s="246" t="s">
        <v>2438</v>
      </c>
      <c r="G931" s="243"/>
      <c r="H931" s="247">
        <v>1</v>
      </c>
      <c r="I931" s="248"/>
      <c r="J931" s="243"/>
      <c r="K931" s="243"/>
      <c r="L931" s="249"/>
      <c r="M931" s="250"/>
      <c r="N931" s="251"/>
      <c r="O931" s="251"/>
      <c r="P931" s="251"/>
      <c r="Q931" s="251"/>
      <c r="R931" s="251"/>
      <c r="S931" s="251"/>
      <c r="T931" s="25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3" t="s">
        <v>189</v>
      </c>
      <c r="AU931" s="253" t="s">
        <v>86</v>
      </c>
      <c r="AV931" s="13" t="s">
        <v>86</v>
      </c>
      <c r="AW931" s="13" t="s">
        <v>33</v>
      </c>
      <c r="AX931" s="13" t="s">
        <v>84</v>
      </c>
      <c r="AY931" s="253" t="s">
        <v>181</v>
      </c>
    </row>
    <row r="932" s="2" customFormat="1" ht="33" customHeight="1">
      <c r="A932" s="39"/>
      <c r="B932" s="40"/>
      <c r="C932" s="228" t="s">
        <v>1206</v>
      </c>
      <c r="D932" s="228" t="s">
        <v>183</v>
      </c>
      <c r="E932" s="229" t="s">
        <v>2439</v>
      </c>
      <c r="F932" s="230" t="s">
        <v>2440</v>
      </c>
      <c r="G932" s="231" t="s">
        <v>359</v>
      </c>
      <c r="H932" s="232">
        <v>1</v>
      </c>
      <c r="I932" s="233"/>
      <c r="J932" s="234">
        <f>ROUND(I932*H932,2)</f>
        <v>0</v>
      </c>
      <c r="K932" s="235"/>
      <c r="L932" s="45"/>
      <c r="M932" s="236" t="s">
        <v>1</v>
      </c>
      <c r="N932" s="237" t="s">
        <v>43</v>
      </c>
      <c r="O932" s="92"/>
      <c r="P932" s="238">
        <f>O932*H932</f>
        <v>0</v>
      </c>
      <c r="Q932" s="238">
        <v>0</v>
      </c>
      <c r="R932" s="238">
        <f>Q932*H932</f>
        <v>0</v>
      </c>
      <c r="S932" s="238">
        <v>0</v>
      </c>
      <c r="T932" s="239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40" t="s">
        <v>278</v>
      </c>
      <c r="AT932" s="240" t="s">
        <v>183</v>
      </c>
      <c r="AU932" s="240" t="s">
        <v>86</v>
      </c>
      <c r="AY932" s="18" t="s">
        <v>181</v>
      </c>
      <c r="BE932" s="241">
        <f>IF(N932="základní",J932,0)</f>
        <v>0</v>
      </c>
      <c r="BF932" s="241">
        <f>IF(N932="snížená",J932,0)</f>
        <v>0</v>
      </c>
      <c r="BG932" s="241">
        <f>IF(N932="zákl. přenesená",J932,0)</f>
        <v>0</v>
      </c>
      <c r="BH932" s="241">
        <f>IF(N932="sníž. přenesená",J932,0)</f>
        <v>0</v>
      </c>
      <c r="BI932" s="241">
        <f>IF(N932="nulová",J932,0)</f>
        <v>0</v>
      </c>
      <c r="BJ932" s="18" t="s">
        <v>84</v>
      </c>
      <c r="BK932" s="241">
        <f>ROUND(I932*H932,2)</f>
        <v>0</v>
      </c>
      <c r="BL932" s="18" t="s">
        <v>278</v>
      </c>
      <c r="BM932" s="240" t="s">
        <v>2889</v>
      </c>
    </row>
    <row r="933" s="14" customFormat="1">
      <c r="A933" s="14"/>
      <c r="B933" s="254"/>
      <c r="C933" s="255"/>
      <c r="D933" s="244" t="s">
        <v>189</v>
      </c>
      <c r="E933" s="256" t="s">
        <v>1</v>
      </c>
      <c r="F933" s="257" t="s">
        <v>1374</v>
      </c>
      <c r="G933" s="255"/>
      <c r="H933" s="256" t="s">
        <v>1</v>
      </c>
      <c r="I933" s="258"/>
      <c r="J933" s="255"/>
      <c r="K933" s="255"/>
      <c r="L933" s="259"/>
      <c r="M933" s="260"/>
      <c r="N933" s="261"/>
      <c r="O933" s="261"/>
      <c r="P933" s="261"/>
      <c r="Q933" s="261"/>
      <c r="R933" s="261"/>
      <c r="S933" s="261"/>
      <c r="T933" s="26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3" t="s">
        <v>189</v>
      </c>
      <c r="AU933" s="263" t="s">
        <v>86</v>
      </c>
      <c r="AV933" s="14" t="s">
        <v>84</v>
      </c>
      <c r="AW933" s="14" t="s">
        <v>33</v>
      </c>
      <c r="AX933" s="14" t="s">
        <v>78</v>
      </c>
      <c r="AY933" s="263" t="s">
        <v>181</v>
      </c>
    </row>
    <row r="934" s="13" customFormat="1">
      <c r="A934" s="13"/>
      <c r="B934" s="242"/>
      <c r="C934" s="243"/>
      <c r="D934" s="244" t="s">
        <v>189</v>
      </c>
      <c r="E934" s="245" t="s">
        <v>1</v>
      </c>
      <c r="F934" s="246" t="s">
        <v>1376</v>
      </c>
      <c r="G934" s="243"/>
      <c r="H934" s="247">
        <v>1</v>
      </c>
      <c r="I934" s="248"/>
      <c r="J934" s="243"/>
      <c r="K934" s="243"/>
      <c r="L934" s="249"/>
      <c r="M934" s="250"/>
      <c r="N934" s="251"/>
      <c r="O934" s="251"/>
      <c r="P934" s="251"/>
      <c r="Q934" s="251"/>
      <c r="R934" s="251"/>
      <c r="S934" s="251"/>
      <c r="T934" s="25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3" t="s">
        <v>189</v>
      </c>
      <c r="AU934" s="253" t="s">
        <v>86</v>
      </c>
      <c r="AV934" s="13" t="s">
        <v>86</v>
      </c>
      <c r="AW934" s="13" t="s">
        <v>33</v>
      </c>
      <c r="AX934" s="13" t="s">
        <v>84</v>
      </c>
      <c r="AY934" s="253" t="s">
        <v>181</v>
      </c>
    </row>
    <row r="935" s="2" customFormat="1" ht="24.15" customHeight="1">
      <c r="A935" s="39"/>
      <c r="B935" s="40"/>
      <c r="C935" s="228" t="s">
        <v>1211</v>
      </c>
      <c r="D935" s="228" t="s">
        <v>183</v>
      </c>
      <c r="E935" s="229" t="s">
        <v>2442</v>
      </c>
      <c r="F935" s="230" t="s">
        <v>1399</v>
      </c>
      <c r="G935" s="231" t="s">
        <v>359</v>
      </c>
      <c r="H935" s="232">
        <v>1</v>
      </c>
      <c r="I935" s="233"/>
      <c r="J935" s="234">
        <f>ROUND(I935*H935,2)</f>
        <v>0</v>
      </c>
      <c r="K935" s="235"/>
      <c r="L935" s="45"/>
      <c r="M935" s="236" t="s">
        <v>1</v>
      </c>
      <c r="N935" s="237" t="s">
        <v>43</v>
      </c>
      <c r="O935" s="92"/>
      <c r="P935" s="238">
        <f>O935*H935</f>
        <v>0</v>
      </c>
      <c r="Q935" s="238">
        <v>0</v>
      </c>
      <c r="R935" s="238">
        <f>Q935*H935</f>
        <v>0</v>
      </c>
      <c r="S935" s="238">
        <v>0</v>
      </c>
      <c r="T935" s="239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40" t="s">
        <v>278</v>
      </c>
      <c r="AT935" s="240" t="s">
        <v>183</v>
      </c>
      <c r="AU935" s="240" t="s">
        <v>86</v>
      </c>
      <c r="AY935" s="18" t="s">
        <v>181</v>
      </c>
      <c r="BE935" s="241">
        <f>IF(N935="základní",J935,0)</f>
        <v>0</v>
      </c>
      <c r="BF935" s="241">
        <f>IF(N935="snížená",J935,0)</f>
        <v>0</v>
      </c>
      <c r="BG935" s="241">
        <f>IF(N935="zákl. přenesená",J935,0)</f>
        <v>0</v>
      </c>
      <c r="BH935" s="241">
        <f>IF(N935="sníž. přenesená",J935,0)</f>
        <v>0</v>
      </c>
      <c r="BI935" s="241">
        <f>IF(N935="nulová",J935,0)</f>
        <v>0</v>
      </c>
      <c r="BJ935" s="18" t="s">
        <v>84</v>
      </c>
      <c r="BK935" s="241">
        <f>ROUND(I935*H935,2)</f>
        <v>0</v>
      </c>
      <c r="BL935" s="18" t="s">
        <v>278</v>
      </c>
      <c r="BM935" s="240" t="s">
        <v>2890</v>
      </c>
    </row>
    <row r="936" s="14" customFormat="1">
      <c r="A936" s="14"/>
      <c r="B936" s="254"/>
      <c r="C936" s="255"/>
      <c r="D936" s="244" t="s">
        <v>189</v>
      </c>
      <c r="E936" s="256" t="s">
        <v>1</v>
      </c>
      <c r="F936" s="257" t="s">
        <v>1374</v>
      </c>
      <c r="G936" s="255"/>
      <c r="H936" s="256" t="s">
        <v>1</v>
      </c>
      <c r="I936" s="258"/>
      <c r="J936" s="255"/>
      <c r="K936" s="255"/>
      <c r="L936" s="259"/>
      <c r="M936" s="260"/>
      <c r="N936" s="261"/>
      <c r="O936" s="261"/>
      <c r="P936" s="261"/>
      <c r="Q936" s="261"/>
      <c r="R936" s="261"/>
      <c r="S936" s="261"/>
      <c r="T936" s="26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3" t="s">
        <v>189</v>
      </c>
      <c r="AU936" s="263" t="s">
        <v>86</v>
      </c>
      <c r="AV936" s="14" t="s">
        <v>84</v>
      </c>
      <c r="AW936" s="14" t="s">
        <v>33</v>
      </c>
      <c r="AX936" s="14" t="s">
        <v>78</v>
      </c>
      <c r="AY936" s="263" t="s">
        <v>181</v>
      </c>
    </row>
    <row r="937" s="13" customFormat="1">
      <c r="A937" s="13"/>
      <c r="B937" s="242"/>
      <c r="C937" s="243"/>
      <c r="D937" s="244" t="s">
        <v>189</v>
      </c>
      <c r="E937" s="245" t="s">
        <v>1</v>
      </c>
      <c r="F937" s="246" t="s">
        <v>1381</v>
      </c>
      <c r="G937" s="243"/>
      <c r="H937" s="247">
        <v>1</v>
      </c>
      <c r="I937" s="248"/>
      <c r="J937" s="243"/>
      <c r="K937" s="243"/>
      <c r="L937" s="249"/>
      <c r="M937" s="250"/>
      <c r="N937" s="251"/>
      <c r="O937" s="251"/>
      <c r="P937" s="251"/>
      <c r="Q937" s="251"/>
      <c r="R937" s="251"/>
      <c r="S937" s="251"/>
      <c r="T937" s="25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3" t="s">
        <v>189</v>
      </c>
      <c r="AU937" s="253" t="s">
        <v>86</v>
      </c>
      <c r="AV937" s="13" t="s">
        <v>86</v>
      </c>
      <c r="AW937" s="13" t="s">
        <v>33</v>
      </c>
      <c r="AX937" s="13" t="s">
        <v>84</v>
      </c>
      <c r="AY937" s="253" t="s">
        <v>181</v>
      </c>
    </row>
    <row r="938" s="2" customFormat="1" ht="24.15" customHeight="1">
      <c r="A938" s="39"/>
      <c r="B938" s="40"/>
      <c r="C938" s="228" t="s">
        <v>1215</v>
      </c>
      <c r="D938" s="228" t="s">
        <v>183</v>
      </c>
      <c r="E938" s="229" t="s">
        <v>2444</v>
      </c>
      <c r="F938" s="230" t="s">
        <v>2445</v>
      </c>
      <c r="G938" s="231" t="s">
        <v>359</v>
      </c>
      <c r="H938" s="232">
        <v>1</v>
      </c>
      <c r="I938" s="233"/>
      <c r="J938" s="234">
        <f>ROUND(I938*H938,2)</f>
        <v>0</v>
      </c>
      <c r="K938" s="235"/>
      <c r="L938" s="45"/>
      <c r="M938" s="236" t="s">
        <v>1</v>
      </c>
      <c r="N938" s="237" t="s">
        <v>43</v>
      </c>
      <c r="O938" s="92"/>
      <c r="P938" s="238">
        <f>O938*H938</f>
        <v>0</v>
      </c>
      <c r="Q938" s="238">
        <v>0</v>
      </c>
      <c r="R938" s="238">
        <f>Q938*H938</f>
        <v>0</v>
      </c>
      <c r="S938" s="238">
        <v>0</v>
      </c>
      <c r="T938" s="239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0" t="s">
        <v>278</v>
      </c>
      <c r="AT938" s="240" t="s">
        <v>183</v>
      </c>
      <c r="AU938" s="240" t="s">
        <v>86</v>
      </c>
      <c r="AY938" s="18" t="s">
        <v>181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8" t="s">
        <v>84</v>
      </c>
      <c r="BK938" s="241">
        <f>ROUND(I938*H938,2)</f>
        <v>0</v>
      </c>
      <c r="BL938" s="18" t="s">
        <v>278</v>
      </c>
      <c r="BM938" s="240" t="s">
        <v>2891</v>
      </c>
    </row>
    <row r="939" s="14" customFormat="1">
      <c r="A939" s="14"/>
      <c r="B939" s="254"/>
      <c r="C939" s="255"/>
      <c r="D939" s="244" t="s">
        <v>189</v>
      </c>
      <c r="E939" s="256" t="s">
        <v>1</v>
      </c>
      <c r="F939" s="257" t="s">
        <v>1374</v>
      </c>
      <c r="G939" s="255"/>
      <c r="H939" s="256" t="s">
        <v>1</v>
      </c>
      <c r="I939" s="258"/>
      <c r="J939" s="255"/>
      <c r="K939" s="255"/>
      <c r="L939" s="259"/>
      <c r="M939" s="260"/>
      <c r="N939" s="261"/>
      <c r="O939" s="261"/>
      <c r="P939" s="261"/>
      <c r="Q939" s="261"/>
      <c r="R939" s="261"/>
      <c r="S939" s="261"/>
      <c r="T939" s="26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3" t="s">
        <v>189</v>
      </c>
      <c r="AU939" s="263" t="s">
        <v>86</v>
      </c>
      <c r="AV939" s="14" t="s">
        <v>84</v>
      </c>
      <c r="AW939" s="14" t="s">
        <v>33</v>
      </c>
      <c r="AX939" s="14" t="s">
        <v>78</v>
      </c>
      <c r="AY939" s="263" t="s">
        <v>181</v>
      </c>
    </row>
    <row r="940" s="13" customFormat="1">
      <c r="A940" s="13"/>
      <c r="B940" s="242"/>
      <c r="C940" s="243"/>
      <c r="D940" s="244" t="s">
        <v>189</v>
      </c>
      <c r="E940" s="245" t="s">
        <v>1</v>
      </c>
      <c r="F940" s="246" t="s">
        <v>1386</v>
      </c>
      <c r="G940" s="243"/>
      <c r="H940" s="247">
        <v>1</v>
      </c>
      <c r="I940" s="248"/>
      <c r="J940" s="243"/>
      <c r="K940" s="243"/>
      <c r="L940" s="249"/>
      <c r="M940" s="250"/>
      <c r="N940" s="251"/>
      <c r="O940" s="251"/>
      <c r="P940" s="251"/>
      <c r="Q940" s="251"/>
      <c r="R940" s="251"/>
      <c r="S940" s="251"/>
      <c r="T940" s="25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3" t="s">
        <v>189</v>
      </c>
      <c r="AU940" s="253" t="s">
        <v>86</v>
      </c>
      <c r="AV940" s="13" t="s">
        <v>86</v>
      </c>
      <c r="AW940" s="13" t="s">
        <v>33</v>
      </c>
      <c r="AX940" s="13" t="s">
        <v>84</v>
      </c>
      <c r="AY940" s="253" t="s">
        <v>181</v>
      </c>
    </row>
    <row r="941" s="2" customFormat="1" ht="24.15" customHeight="1">
      <c r="A941" s="39"/>
      <c r="B941" s="40"/>
      <c r="C941" s="228" t="s">
        <v>1219</v>
      </c>
      <c r="D941" s="228" t="s">
        <v>183</v>
      </c>
      <c r="E941" s="229" t="s">
        <v>2447</v>
      </c>
      <c r="F941" s="230" t="s">
        <v>2448</v>
      </c>
      <c r="G941" s="231" t="s">
        <v>359</v>
      </c>
      <c r="H941" s="232">
        <v>1</v>
      </c>
      <c r="I941" s="233"/>
      <c r="J941" s="234">
        <f>ROUND(I941*H941,2)</f>
        <v>0</v>
      </c>
      <c r="K941" s="235"/>
      <c r="L941" s="45"/>
      <c r="M941" s="236" t="s">
        <v>1</v>
      </c>
      <c r="N941" s="237" t="s">
        <v>43</v>
      </c>
      <c r="O941" s="92"/>
      <c r="P941" s="238">
        <f>O941*H941</f>
        <v>0</v>
      </c>
      <c r="Q941" s="238">
        <v>0</v>
      </c>
      <c r="R941" s="238">
        <f>Q941*H941</f>
        <v>0</v>
      </c>
      <c r="S941" s="238">
        <v>0</v>
      </c>
      <c r="T941" s="239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40" t="s">
        <v>278</v>
      </c>
      <c r="AT941" s="240" t="s">
        <v>183</v>
      </c>
      <c r="AU941" s="240" t="s">
        <v>86</v>
      </c>
      <c r="AY941" s="18" t="s">
        <v>181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8" t="s">
        <v>84</v>
      </c>
      <c r="BK941" s="241">
        <f>ROUND(I941*H941,2)</f>
        <v>0</v>
      </c>
      <c r="BL941" s="18" t="s">
        <v>278</v>
      </c>
      <c r="BM941" s="240" t="s">
        <v>2892</v>
      </c>
    </row>
    <row r="942" s="14" customFormat="1">
      <c r="A942" s="14"/>
      <c r="B942" s="254"/>
      <c r="C942" s="255"/>
      <c r="D942" s="244" t="s">
        <v>189</v>
      </c>
      <c r="E942" s="256" t="s">
        <v>1</v>
      </c>
      <c r="F942" s="257" t="s">
        <v>1374</v>
      </c>
      <c r="G942" s="255"/>
      <c r="H942" s="256" t="s">
        <v>1</v>
      </c>
      <c r="I942" s="258"/>
      <c r="J942" s="255"/>
      <c r="K942" s="255"/>
      <c r="L942" s="259"/>
      <c r="M942" s="260"/>
      <c r="N942" s="261"/>
      <c r="O942" s="261"/>
      <c r="P942" s="261"/>
      <c r="Q942" s="261"/>
      <c r="R942" s="261"/>
      <c r="S942" s="261"/>
      <c r="T942" s="26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3" t="s">
        <v>189</v>
      </c>
      <c r="AU942" s="263" t="s">
        <v>86</v>
      </c>
      <c r="AV942" s="14" t="s">
        <v>84</v>
      </c>
      <c r="AW942" s="14" t="s">
        <v>33</v>
      </c>
      <c r="AX942" s="14" t="s">
        <v>78</v>
      </c>
      <c r="AY942" s="263" t="s">
        <v>181</v>
      </c>
    </row>
    <row r="943" s="13" customFormat="1">
      <c r="A943" s="13"/>
      <c r="B943" s="242"/>
      <c r="C943" s="243"/>
      <c r="D943" s="244" t="s">
        <v>189</v>
      </c>
      <c r="E943" s="245" t="s">
        <v>1</v>
      </c>
      <c r="F943" s="246" t="s">
        <v>2450</v>
      </c>
      <c r="G943" s="243"/>
      <c r="H943" s="247">
        <v>1</v>
      </c>
      <c r="I943" s="248"/>
      <c r="J943" s="243"/>
      <c r="K943" s="243"/>
      <c r="L943" s="249"/>
      <c r="M943" s="250"/>
      <c r="N943" s="251"/>
      <c r="O943" s="251"/>
      <c r="P943" s="251"/>
      <c r="Q943" s="251"/>
      <c r="R943" s="251"/>
      <c r="S943" s="251"/>
      <c r="T943" s="25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3" t="s">
        <v>189</v>
      </c>
      <c r="AU943" s="253" t="s">
        <v>86</v>
      </c>
      <c r="AV943" s="13" t="s">
        <v>86</v>
      </c>
      <c r="AW943" s="13" t="s">
        <v>33</v>
      </c>
      <c r="AX943" s="13" t="s">
        <v>84</v>
      </c>
      <c r="AY943" s="253" t="s">
        <v>181</v>
      </c>
    </row>
    <row r="944" s="2" customFormat="1" ht="24.15" customHeight="1">
      <c r="A944" s="39"/>
      <c r="B944" s="40"/>
      <c r="C944" s="228" t="s">
        <v>1223</v>
      </c>
      <c r="D944" s="228" t="s">
        <v>183</v>
      </c>
      <c r="E944" s="229" t="s">
        <v>2451</v>
      </c>
      <c r="F944" s="230" t="s">
        <v>2448</v>
      </c>
      <c r="G944" s="231" t="s">
        <v>359</v>
      </c>
      <c r="H944" s="232">
        <v>1</v>
      </c>
      <c r="I944" s="233"/>
      <c r="J944" s="234">
        <f>ROUND(I944*H944,2)</f>
        <v>0</v>
      </c>
      <c r="K944" s="235"/>
      <c r="L944" s="45"/>
      <c r="M944" s="236" t="s">
        <v>1</v>
      </c>
      <c r="N944" s="237" t="s">
        <v>43</v>
      </c>
      <c r="O944" s="92"/>
      <c r="P944" s="238">
        <f>O944*H944</f>
        <v>0</v>
      </c>
      <c r="Q944" s="238">
        <v>0</v>
      </c>
      <c r="R944" s="238">
        <f>Q944*H944</f>
        <v>0</v>
      </c>
      <c r="S944" s="238">
        <v>0</v>
      </c>
      <c r="T944" s="239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40" t="s">
        <v>278</v>
      </c>
      <c r="AT944" s="240" t="s">
        <v>183</v>
      </c>
      <c r="AU944" s="240" t="s">
        <v>86</v>
      </c>
      <c r="AY944" s="18" t="s">
        <v>181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8" t="s">
        <v>84</v>
      </c>
      <c r="BK944" s="241">
        <f>ROUND(I944*H944,2)</f>
        <v>0</v>
      </c>
      <c r="BL944" s="18" t="s">
        <v>278</v>
      </c>
      <c r="BM944" s="240" t="s">
        <v>2893</v>
      </c>
    </row>
    <row r="945" s="14" customFormat="1">
      <c r="A945" s="14"/>
      <c r="B945" s="254"/>
      <c r="C945" s="255"/>
      <c r="D945" s="244" t="s">
        <v>189</v>
      </c>
      <c r="E945" s="256" t="s">
        <v>1</v>
      </c>
      <c r="F945" s="257" t="s">
        <v>1374</v>
      </c>
      <c r="G945" s="255"/>
      <c r="H945" s="256" t="s">
        <v>1</v>
      </c>
      <c r="I945" s="258"/>
      <c r="J945" s="255"/>
      <c r="K945" s="255"/>
      <c r="L945" s="259"/>
      <c r="M945" s="260"/>
      <c r="N945" s="261"/>
      <c r="O945" s="261"/>
      <c r="P945" s="261"/>
      <c r="Q945" s="261"/>
      <c r="R945" s="261"/>
      <c r="S945" s="261"/>
      <c r="T945" s="26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63" t="s">
        <v>189</v>
      </c>
      <c r="AU945" s="263" t="s">
        <v>86</v>
      </c>
      <c r="AV945" s="14" t="s">
        <v>84</v>
      </c>
      <c r="AW945" s="14" t="s">
        <v>33</v>
      </c>
      <c r="AX945" s="14" t="s">
        <v>78</v>
      </c>
      <c r="AY945" s="263" t="s">
        <v>181</v>
      </c>
    </row>
    <row r="946" s="13" customFormat="1">
      <c r="A946" s="13"/>
      <c r="B946" s="242"/>
      <c r="C946" s="243"/>
      <c r="D946" s="244" t="s">
        <v>189</v>
      </c>
      <c r="E946" s="245" t="s">
        <v>1</v>
      </c>
      <c r="F946" s="246" t="s">
        <v>1396</v>
      </c>
      <c r="G946" s="243"/>
      <c r="H946" s="247">
        <v>1</v>
      </c>
      <c r="I946" s="248"/>
      <c r="J946" s="243"/>
      <c r="K946" s="243"/>
      <c r="L946" s="249"/>
      <c r="M946" s="250"/>
      <c r="N946" s="251"/>
      <c r="O946" s="251"/>
      <c r="P946" s="251"/>
      <c r="Q946" s="251"/>
      <c r="R946" s="251"/>
      <c r="S946" s="251"/>
      <c r="T946" s="25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3" t="s">
        <v>189</v>
      </c>
      <c r="AU946" s="253" t="s">
        <v>86</v>
      </c>
      <c r="AV946" s="13" t="s">
        <v>86</v>
      </c>
      <c r="AW946" s="13" t="s">
        <v>33</v>
      </c>
      <c r="AX946" s="13" t="s">
        <v>84</v>
      </c>
      <c r="AY946" s="253" t="s">
        <v>181</v>
      </c>
    </row>
    <row r="947" s="2" customFormat="1" ht="33" customHeight="1">
      <c r="A947" s="39"/>
      <c r="B947" s="40"/>
      <c r="C947" s="228" t="s">
        <v>1237</v>
      </c>
      <c r="D947" s="228" t="s">
        <v>183</v>
      </c>
      <c r="E947" s="229" t="s">
        <v>2453</v>
      </c>
      <c r="F947" s="230" t="s">
        <v>1394</v>
      </c>
      <c r="G947" s="231" t="s">
        <v>359</v>
      </c>
      <c r="H947" s="232">
        <v>1</v>
      </c>
      <c r="I947" s="233"/>
      <c r="J947" s="234">
        <f>ROUND(I947*H947,2)</f>
        <v>0</v>
      </c>
      <c r="K947" s="235"/>
      <c r="L947" s="45"/>
      <c r="M947" s="236" t="s">
        <v>1</v>
      </c>
      <c r="N947" s="237" t="s">
        <v>43</v>
      </c>
      <c r="O947" s="92"/>
      <c r="P947" s="238">
        <f>O947*H947</f>
        <v>0</v>
      </c>
      <c r="Q947" s="238">
        <v>0</v>
      </c>
      <c r="R947" s="238">
        <f>Q947*H947</f>
        <v>0</v>
      </c>
      <c r="S947" s="238">
        <v>0</v>
      </c>
      <c r="T947" s="239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40" t="s">
        <v>278</v>
      </c>
      <c r="AT947" s="240" t="s">
        <v>183</v>
      </c>
      <c r="AU947" s="240" t="s">
        <v>86</v>
      </c>
      <c r="AY947" s="18" t="s">
        <v>181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8" t="s">
        <v>84</v>
      </c>
      <c r="BK947" s="241">
        <f>ROUND(I947*H947,2)</f>
        <v>0</v>
      </c>
      <c r="BL947" s="18" t="s">
        <v>278</v>
      </c>
      <c r="BM947" s="240" t="s">
        <v>2894</v>
      </c>
    </row>
    <row r="948" s="14" customFormat="1">
      <c r="A948" s="14"/>
      <c r="B948" s="254"/>
      <c r="C948" s="255"/>
      <c r="D948" s="244" t="s">
        <v>189</v>
      </c>
      <c r="E948" s="256" t="s">
        <v>1</v>
      </c>
      <c r="F948" s="257" t="s">
        <v>1374</v>
      </c>
      <c r="G948" s="255"/>
      <c r="H948" s="256" t="s">
        <v>1</v>
      </c>
      <c r="I948" s="258"/>
      <c r="J948" s="255"/>
      <c r="K948" s="255"/>
      <c r="L948" s="259"/>
      <c r="M948" s="260"/>
      <c r="N948" s="261"/>
      <c r="O948" s="261"/>
      <c r="P948" s="261"/>
      <c r="Q948" s="261"/>
      <c r="R948" s="261"/>
      <c r="S948" s="261"/>
      <c r="T948" s="26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3" t="s">
        <v>189</v>
      </c>
      <c r="AU948" s="263" t="s">
        <v>86</v>
      </c>
      <c r="AV948" s="14" t="s">
        <v>84</v>
      </c>
      <c r="AW948" s="14" t="s">
        <v>33</v>
      </c>
      <c r="AX948" s="14" t="s">
        <v>78</v>
      </c>
      <c r="AY948" s="263" t="s">
        <v>181</v>
      </c>
    </row>
    <row r="949" s="13" customFormat="1">
      <c r="A949" s="13"/>
      <c r="B949" s="242"/>
      <c r="C949" s="243"/>
      <c r="D949" s="244" t="s">
        <v>189</v>
      </c>
      <c r="E949" s="245" t="s">
        <v>1</v>
      </c>
      <c r="F949" s="246" t="s">
        <v>2455</v>
      </c>
      <c r="G949" s="243"/>
      <c r="H949" s="247">
        <v>1</v>
      </c>
      <c r="I949" s="248"/>
      <c r="J949" s="243"/>
      <c r="K949" s="243"/>
      <c r="L949" s="249"/>
      <c r="M949" s="250"/>
      <c r="N949" s="251"/>
      <c r="O949" s="251"/>
      <c r="P949" s="251"/>
      <c r="Q949" s="251"/>
      <c r="R949" s="251"/>
      <c r="S949" s="251"/>
      <c r="T949" s="25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3" t="s">
        <v>189</v>
      </c>
      <c r="AU949" s="253" t="s">
        <v>86</v>
      </c>
      <c r="AV949" s="13" t="s">
        <v>86</v>
      </c>
      <c r="AW949" s="13" t="s">
        <v>33</v>
      </c>
      <c r="AX949" s="13" t="s">
        <v>84</v>
      </c>
      <c r="AY949" s="253" t="s">
        <v>181</v>
      </c>
    </row>
    <row r="950" s="2" customFormat="1" ht="37.8" customHeight="1">
      <c r="A950" s="39"/>
      <c r="B950" s="40"/>
      <c r="C950" s="228" t="s">
        <v>1242</v>
      </c>
      <c r="D950" s="228" t="s">
        <v>183</v>
      </c>
      <c r="E950" s="229" t="s">
        <v>2456</v>
      </c>
      <c r="F950" s="230" t="s">
        <v>2457</v>
      </c>
      <c r="G950" s="231" t="s">
        <v>359</v>
      </c>
      <c r="H950" s="232">
        <v>1</v>
      </c>
      <c r="I950" s="233"/>
      <c r="J950" s="234">
        <f>ROUND(I950*H950,2)</f>
        <v>0</v>
      </c>
      <c r="K950" s="235"/>
      <c r="L950" s="45"/>
      <c r="M950" s="236" t="s">
        <v>1</v>
      </c>
      <c r="N950" s="237" t="s">
        <v>43</v>
      </c>
      <c r="O950" s="92"/>
      <c r="P950" s="238">
        <f>O950*H950</f>
        <v>0</v>
      </c>
      <c r="Q950" s="238">
        <v>0</v>
      </c>
      <c r="R950" s="238">
        <f>Q950*H950</f>
        <v>0</v>
      </c>
      <c r="S950" s="238">
        <v>0</v>
      </c>
      <c r="T950" s="239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40" t="s">
        <v>278</v>
      </c>
      <c r="AT950" s="240" t="s">
        <v>183</v>
      </c>
      <c r="AU950" s="240" t="s">
        <v>86</v>
      </c>
      <c r="AY950" s="18" t="s">
        <v>181</v>
      </c>
      <c r="BE950" s="241">
        <f>IF(N950="základní",J950,0)</f>
        <v>0</v>
      </c>
      <c r="BF950" s="241">
        <f>IF(N950="snížená",J950,0)</f>
        <v>0</v>
      </c>
      <c r="BG950" s="241">
        <f>IF(N950="zákl. přenesená",J950,0)</f>
        <v>0</v>
      </c>
      <c r="BH950" s="241">
        <f>IF(N950="sníž. přenesená",J950,0)</f>
        <v>0</v>
      </c>
      <c r="BI950" s="241">
        <f>IF(N950="nulová",J950,0)</f>
        <v>0</v>
      </c>
      <c r="BJ950" s="18" t="s">
        <v>84</v>
      </c>
      <c r="BK950" s="241">
        <f>ROUND(I950*H950,2)</f>
        <v>0</v>
      </c>
      <c r="BL950" s="18" t="s">
        <v>278</v>
      </c>
      <c r="BM950" s="240" t="s">
        <v>2895</v>
      </c>
    </row>
    <row r="951" s="14" customFormat="1">
      <c r="A951" s="14"/>
      <c r="B951" s="254"/>
      <c r="C951" s="255"/>
      <c r="D951" s="244" t="s">
        <v>189</v>
      </c>
      <c r="E951" s="256" t="s">
        <v>1</v>
      </c>
      <c r="F951" s="257" t="s">
        <v>1374</v>
      </c>
      <c r="G951" s="255"/>
      <c r="H951" s="256" t="s">
        <v>1</v>
      </c>
      <c r="I951" s="258"/>
      <c r="J951" s="255"/>
      <c r="K951" s="255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189</v>
      </c>
      <c r="AU951" s="263" t="s">
        <v>86</v>
      </c>
      <c r="AV951" s="14" t="s">
        <v>84</v>
      </c>
      <c r="AW951" s="14" t="s">
        <v>33</v>
      </c>
      <c r="AX951" s="14" t="s">
        <v>78</v>
      </c>
      <c r="AY951" s="263" t="s">
        <v>181</v>
      </c>
    </row>
    <row r="952" s="14" customFormat="1">
      <c r="A952" s="14"/>
      <c r="B952" s="254"/>
      <c r="C952" s="255"/>
      <c r="D952" s="244" t="s">
        <v>189</v>
      </c>
      <c r="E952" s="256" t="s">
        <v>1</v>
      </c>
      <c r="F952" s="257" t="s">
        <v>2459</v>
      </c>
      <c r="G952" s="255"/>
      <c r="H952" s="256" t="s">
        <v>1</v>
      </c>
      <c r="I952" s="258"/>
      <c r="J952" s="255"/>
      <c r="K952" s="255"/>
      <c r="L952" s="259"/>
      <c r="M952" s="260"/>
      <c r="N952" s="261"/>
      <c r="O952" s="261"/>
      <c r="P952" s="261"/>
      <c r="Q952" s="261"/>
      <c r="R952" s="261"/>
      <c r="S952" s="261"/>
      <c r="T952" s="26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3" t="s">
        <v>189</v>
      </c>
      <c r="AU952" s="263" t="s">
        <v>86</v>
      </c>
      <c r="AV952" s="14" t="s">
        <v>84</v>
      </c>
      <c r="AW952" s="14" t="s">
        <v>33</v>
      </c>
      <c r="AX952" s="14" t="s">
        <v>78</v>
      </c>
      <c r="AY952" s="263" t="s">
        <v>181</v>
      </c>
    </row>
    <row r="953" s="13" customFormat="1">
      <c r="A953" s="13"/>
      <c r="B953" s="242"/>
      <c r="C953" s="243"/>
      <c r="D953" s="244" t="s">
        <v>189</v>
      </c>
      <c r="E953" s="245" t="s">
        <v>1</v>
      </c>
      <c r="F953" s="246" t="s">
        <v>2460</v>
      </c>
      <c r="G953" s="243"/>
      <c r="H953" s="247">
        <v>1</v>
      </c>
      <c r="I953" s="248"/>
      <c r="J953" s="243"/>
      <c r="K953" s="243"/>
      <c r="L953" s="249"/>
      <c r="M953" s="250"/>
      <c r="N953" s="251"/>
      <c r="O953" s="251"/>
      <c r="P953" s="251"/>
      <c r="Q953" s="251"/>
      <c r="R953" s="251"/>
      <c r="S953" s="251"/>
      <c r="T953" s="252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3" t="s">
        <v>189</v>
      </c>
      <c r="AU953" s="253" t="s">
        <v>86</v>
      </c>
      <c r="AV953" s="13" t="s">
        <v>86</v>
      </c>
      <c r="AW953" s="13" t="s">
        <v>33</v>
      </c>
      <c r="AX953" s="13" t="s">
        <v>84</v>
      </c>
      <c r="AY953" s="253" t="s">
        <v>181</v>
      </c>
    </row>
    <row r="954" s="2" customFormat="1" ht="21.75" customHeight="1">
      <c r="A954" s="39"/>
      <c r="B954" s="40"/>
      <c r="C954" s="228" t="s">
        <v>1247</v>
      </c>
      <c r="D954" s="228" t="s">
        <v>183</v>
      </c>
      <c r="E954" s="229" t="s">
        <v>1438</v>
      </c>
      <c r="F954" s="230" t="s">
        <v>1439</v>
      </c>
      <c r="G954" s="231" t="s">
        <v>186</v>
      </c>
      <c r="H954" s="232">
        <v>134.584</v>
      </c>
      <c r="I954" s="233"/>
      <c r="J954" s="234">
        <f>ROUND(I954*H954,2)</f>
        <v>0</v>
      </c>
      <c r="K954" s="235"/>
      <c r="L954" s="45"/>
      <c r="M954" s="236" t="s">
        <v>1</v>
      </c>
      <c r="N954" s="237" t="s">
        <v>43</v>
      </c>
      <c r="O954" s="92"/>
      <c r="P954" s="238">
        <f>O954*H954</f>
        <v>0</v>
      </c>
      <c r="Q954" s="238">
        <v>8.0000000000000007E-05</v>
      </c>
      <c r="R954" s="238">
        <f>Q954*H954</f>
        <v>0.010766720000000001</v>
      </c>
      <c r="S954" s="238">
        <v>0</v>
      </c>
      <c r="T954" s="239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0" t="s">
        <v>278</v>
      </c>
      <c r="AT954" s="240" t="s">
        <v>183</v>
      </c>
      <c r="AU954" s="240" t="s">
        <v>86</v>
      </c>
      <c r="AY954" s="18" t="s">
        <v>181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8" t="s">
        <v>84</v>
      </c>
      <c r="BK954" s="241">
        <f>ROUND(I954*H954,2)</f>
        <v>0</v>
      </c>
      <c r="BL954" s="18" t="s">
        <v>278</v>
      </c>
      <c r="BM954" s="240" t="s">
        <v>2896</v>
      </c>
    </row>
    <row r="955" s="14" customFormat="1">
      <c r="A955" s="14"/>
      <c r="B955" s="254"/>
      <c r="C955" s="255"/>
      <c r="D955" s="244" t="s">
        <v>189</v>
      </c>
      <c r="E955" s="256" t="s">
        <v>1</v>
      </c>
      <c r="F955" s="257" t="s">
        <v>543</v>
      </c>
      <c r="G955" s="255"/>
      <c r="H955" s="256" t="s">
        <v>1</v>
      </c>
      <c r="I955" s="258"/>
      <c r="J955" s="255"/>
      <c r="K955" s="255"/>
      <c r="L955" s="259"/>
      <c r="M955" s="260"/>
      <c r="N955" s="261"/>
      <c r="O955" s="261"/>
      <c r="P955" s="261"/>
      <c r="Q955" s="261"/>
      <c r="R955" s="261"/>
      <c r="S955" s="261"/>
      <c r="T955" s="26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3" t="s">
        <v>189</v>
      </c>
      <c r="AU955" s="263" t="s">
        <v>86</v>
      </c>
      <c r="AV955" s="14" t="s">
        <v>84</v>
      </c>
      <c r="AW955" s="14" t="s">
        <v>33</v>
      </c>
      <c r="AX955" s="14" t="s">
        <v>78</v>
      </c>
      <c r="AY955" s="263" t="s">
        <v>181</v>
      </c>
    </row>
    <row r="956" s="13" customFormat="1">
      <c r="A956" s="13"/>
      <c r="B956" s="242"/>
      <c r="C956" s="243"/>
      <c r="D956" s="244" t="s">
        <v>189</v>
      </c>
      <c r="E956" s="245" t="s">
        <v>1</v>
      </c>
      <c r="F956" s="246" t="s">
        <v>2462</v>
      </c>
      <c r="G956" s="243"/>
      <c r="H956" s="247">
        <v>6.8239999999999998</v>
      </c>
      <c r="I956" s="248"/>
      <c r="J956" s="243"/>
      <c r="K956" s="243"/>
      <c r="L956" s="249"/>
      <c r="M956" s="250"/>
      <c r="N956" s="251"/>
      <c r="O956" s="251"/>
      <c r="P956" s="251"/>
      <c r="Q956" s="251"/>
      <c r="R956" s="251"/>
      <c r="S956" s="251"/>
      <c r="T956" s="25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3" t="s">
        <v>189</v>
      </c>
      <c r="AU956" s="253" t="s">
        <v>86</v>
      </c>
      <c r="AV956" s="13" t="s">
        <v>86</v>
      </c>
      <c r="AW956" s="13" t="s">
        <v>33</v>
      </c>
      <c r="AX956" s="13" t="s">
        <v>78</v>
      </c>
      <c r="AY956" s="253" t="s">
        <v>181</v>
      </c>
    </row>
    <row r="957" s="13" customFormat="1">
      <c r="A957" s="13"/>
      <c r="B957" s="242"/>
      <c r="C957" s="243"/>
      <c r="D957" s="244" t="s">
        <v>189</v>
      </c>
      <c r="E957" s="245" t="s">
        <v>1</v>
      </c>
      <c r="F957" s="246" t="s">
        <v>2463</v>
      </c>
      <c r="G957" s="243"/>
      <c r="H957" s="247">
        <v>4.2679999999999998</v>
      </c>
      <c r="I957" s="248"/>
      <c r="J957" s="243"/>
      <c r="K957" s="243"/>
      <c r="L957" s="249"/>
      <c r="M957" s="250"/>
      <c r="N957" s="251"/>
      <c r="O957" s="251"/>
      <c r="P957" s="251"/>
      <c r="Q957" s="251"/>
      <c r="R957" s="251"/>
      <c r="S957" s="251"/>
      <c r="T957" s="25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3" t="s">
        <v>189</v>
      </c>
      <c r="AU957" s="253" t="s">
        <v>86</v>
      </c>
      <c r="AV957" s="13" t="s">
        <v>86</v>
      </c>
      <c r="AW957" s="13" t="s">
        <v>33</v>
      </c>
      <c r="AX957" s="13" t="s">
        <v>78</v>
      </c>
      <c r="AY957" s="253" t="s">
        <v>181</v>
      </c>
    </row>
    <row r="958" s="13" customFormat="1">
      <c r="A958" s="13"/>
      <c r="B958" s="242"/>
      <c r="C958" s="243"/>
      <c r="D958" s="244" t="s">
        <v>189</v>
      </c>
      <c r="E958" s="245" t="s">
        <v>1</v>
      </c>
      <c r="F958" s="246" t="s">
        <v>2464</v>
      </c>
      <c r="G958" s="243"/>
      <c r="H958" s="247">
        <v>2.7749999999999999</v>
      </c>
      <c r="I958" s="248"/>
      <c r="J958" s="243"/>
      <c r="K958" s="243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189</v>
      </c>
      <c r="AU958" s="253" t="s">
        <v>86</v>
      </c>
      <c r="AV958" s="13" t="s">
        <v>86</v>
      </c>
      <c r="AW958" s="13" t="s">
        <v>33</v>
      </c>
      <c r="AX958" s="13" t="s">
        <v>78</v>
      </c>
      <c r="AY958" s="253" t="s">
        <v>181</v>
      </c>
    </row>
    <row r="959" s="13" customFormat="1">
      <c r="A959" s="13"/>
      <c r="B959" s="242"/>
      <c r="C959" s="243"/>
      <c r="D959" s="244" t="s">
        <v>189</v>
      </c>
      <c r="E959" s="245" t="s">
        <v>1</v>
      </c>
      <c r="F959" s="246" t="s">
        <v>2773</v>
      </c>
      <c r="G959" s="243"/>
      <c r="H959" s="247">
        <v>37.347000000000001</v>
      </c>
      <c r="I959" s="248"/>
      <c r="J959" s="243"/>
      <c r="K959" s="243"/>
      <c r="L959" s="249"/>
      <c r="M959" s="250"/>
      <c r="N959" s="251"/>
      <c r="O959" s="251"/>
      <c r="P959" s="251"/>
      <c r="Q959" s="251"/>
      <c r="R959" s="251"/>
      <c r="S959" s="251"/>
      <c r="T959" s="25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3" t="s">
        <v>189</v>
      </c>
      <c r="AU959" s="253" t="s">
        <v>86</v>
      </c>
      <c r="AV959" s="13" t="s">
        <v>86</v>
      </c>
      <c r="AW959" s="13" t="s">
        <v>33</v>
      </c>
      <c r="AX959" s="13" t="s">
        <v>78</v>
      </c>
      <c r="AY959" s="253" t="s">
        <v>181</v>
      </c>
    </row>
    <row r="960" s="13" customFormat="1">
      <c r="A960" s="13"/>
      <c r="B960" s="242"/>
      <c r="C960" s="243"/>
      <c r="D960" s="244" t="s">
        <v>189</v>
      </c>
      <c r="E960" s="245" t="s">
        <v>1</v>
      </c>
      <c r="F960" s="246" t="s">
        <v>2897</v>
      </c>
      <c r="G960" s="243"/>
      <c r="H960" s="247">
        <v>39.908000000000001</v>
      </c>
      <c r="I960" s="248"/>
      <c r="J960" s="243"/>
      <c r="K960" s="243"/>
      <c r="L960" s="249"/>
      <c r="M960" s="250"/>
      <c r="N960" s="251"/>
      <c r="O960" s="251"/>
      <c r="P960" s="251"/>
      <c r="Q960" s="251"/>
      <c r="R960" s="251"/>
      <c r="S960" s="251"/>
      <c r="T960" s="25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3" t="s">
        <v>189</v>
      </c>
      <c r="AU960" s="253" t="s">
        <v>86</v>
      </c>
      <c r="AV960" s="13" t="s">
        <v>86</v>
      </c>
      <c r="AW960" s="13" t="s">
        <v>33</v>
      </c>
      <c r="AX960" s="13" t="s">
        <v>78</v>
      </c>
      <c r="AY960" s="253" t="s">
        <v>181</v>
      </c>
    </row>
    <row r="961" s="13" customFormat="1">
      <c r="A961" s="13"/>
      <c r="B961" s="242"/>
      <c r="C961" s="243"/>
      <c r="D961" s="244" t="s">
        <v>189</v>
      </c>
      <c r="E961" s="245" t="s">
        <v>1</v>
      </c>
      <c r="F961" s="246" t="s">
        <v>2168</v>
      </c>
      <c r="G961" s="243"/>
      <c r="H961" s="247">
        <v>23.486999999999998</v>
      </c>
      <c r="I961" s="248"/>
      <c r="J961" s="243"/>
      <c r="K961" s="243"/>
      <c r="L961" s="249"/>
      <c r="M961" s="250"/>
      <c r="N961" s="251"/>
      <c r="O961" s="251"/>
      <c r="P961" s="251"/>
      <c r="Q961" s="251"/>
      <c r="R961" s="251"/>
      <c r="S961" s="251"/>
      <c r="T961" s="25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3" t="s">
        <v>189</v>
      </c>
      <c r="AU961" s="253" t="s">
        <v>86</v>
      </c>
      <c r="AV961" s="13" t="s">
        <v>86</v>
      </c>
      <c r="AW961" s="13" t="s">
        <v>33</v>
      </c>
      <c r="AX961" s="13" t="s">
        <v>78</v>
      </c>
      <c r="AY961" s="253" t="s">
        <v>181</v>
      </c>
    </row>
    <row r="962" s="13" customFormat="1">
      <c r="A962" s="13"/>
      <c r="B962" s="242"/>
      <c r="C962" s="243"/>
      <c r="D962" s="244" t="s">
        <v>189</v>
      </c>
      <c r="E962" s="245" t="s">
        <v>1</v>
      </c>
      <c r="F962" s="246" t="s">
        <v>2772</v>
      </c>
      <c r="G962" s="243"/>
      <c r="H962" s="247">
        <v>16.542000000000002</v>
      </c>
      <c r="I962" s="248"/>
      <c r="J962" s="243"/>
      <c r="K962" s="243"/>
      <c r="L962" s="249"/>
      <c r="M962" s="250"/>
      <c r="N962" s="251"/>
      <c r="O962" s="251"/>
      <c r="P962" s="251"/>
      <c r="Q962" s="251"/>
      <c r="R962" s="251"/>
      <c r="S962" s="251"/>
      <c r="T962" s="252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3" t="s">
        <v>189</v>
      </c>
      <c r="AU962" s="253" t="s">
        <v>86</v>
      </c>
      <c r="AV962" s="13" t="s">
        <v>86</v>
      </c>
      <c r="AW962" s="13" t="s">
        <v>33</v>
      </c>
      <c r="AX962" s="13" t="s">
        <v>78</v>
      </c>
      <c r="AY962" s="253" t="s">
        <v>181</v>
      </c>
    </row>
    <row r="963" s="13" customFormat="1">
      <c r="A963" s="13"/>
      <c r="B963" s="242"/>
      <c r="C963" s="243"/>
      <c r="D963" s="244" t="s">
        <v>189</v>
      </c>
      <c r="E963" s="245" t="s">
        <v>1</v>
      </c>
      <c r="F963" s="246" t="s">
        <v>2898</v>
      </c>
      <c r="G963" s="243"/>
      <c r="H963" s="247">
        <v>3.4329999999999998</v>
      </c>
      <c r="I963" s="248"/>
      <c r="J963" s="243"/>
      <c r="K963" s="243"/>
      <c r="L963" s="249"/>
      <c r="M963" s="250"/>
      <c r="N963" s="251"/>
      <c r="O963" s="251"/>
      <c r="P963" s="251"/>
      <c r="Q963" s="251"/>
      <c r="R963" s="251"/>
      <c r="S963" s="251"/>
      <c r="T963" s="25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3" t="s">
        <v>189</v>
      </c>
      <c r="AU963" s="253" t="s">
        <v>86</v>
      </c>
      <c r="AV963" s="13" t="s">
        <v>86</v>
      </c>
      <c r="AW963" s="13" t="s">
        <v>33</v>
      </c>
      <c r="AX963" s="13" t="s">
        <v>78</v>
      </c>
      <c r="AY963" s="253" t="s">
        <v>181</v>
      </c>
    </row>
    <row r="964" s="15" customFormat="1">
      <c r="A964" s="15"/>
      <c r="B964" s="264"/>
      <c r="C964" s="265"/>
      <c r="D964" s="244" t="s">
        <v>189</v>
      </c>
      <c r="E964" s="266" t="s">
        <v>1</v>
      </c>
      <c r="F964" s="267" t="s">
        <v>206</v>
      </c>
      <c r="G964" s="265"/>
      <c r="H964" s="268">
        <v>134.584</v>
      </c>
      <c r="I964" s="269"/>
      <c r="J964" s="265"/>
      <c r="K964" s="265"/>
      <c r="L964" s="270"/>
      <c r="M964" s="271"/>
      <c r="N964" s="272"/>
      <c r="O964" s="272"/>
      <c r="P964" s="272"/>
      <c r="Q964" s="272"/>
      <c r="R964" s="272"/>
      <c r="S964" s="272"/>
      <c r="T964" s="273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74" t="s">
        <v>189</v>
      </c>
      <c r="AU964" s="274" t="s">
        <v>86</v>
      </c>
      <c r="AV964" s="15" t="s">
        <v>187</v>
      </c>
      <c r="AW964" s="15" t="s">
        <v>33</v>
      </c>
      <c r="AX964" s="15" t="s">
        <v>84</v>
      </c>
      <c r="AY964" s="274" t="s">
        <v>181</v>
      </c>
    </row>
    <row r="965" s="2" customFormat="1" ht="24.15" customHeight="1">
      <c r="A965" s="39"/>
      <c r="B965" s="40"/>
      <c r="C965" s="275" t="s">
        <v>1253</v>
      </c>
      <c r="D965" s="275" t="s">
        <v>363</v>
      </c>
      <c r="E965" s="276" t="s">
        <v>1447</v>
      </c>
      <c r="F965" s="277" t="s">
        <v>1448</v>
      </c>
      <c r="G965" s="278" t="s">
        <v>193</v>
      </c>
      <c r="H965" s="279">
        <v>2.891</v>
      </c>
      <c r="I965" s="280"/>
      <c r="J965" s="281">
        <f>ROUND(I965*H965,2)</f>
        <v>0</v>
      </c>
      <c r="K965" s="282"/>
      <c r="L965" s="283"/>
      <c r="M965" s="284" t="s">
        <v>1</v>
      </c>
      <c r="N965" s="285" t="s">
        <v>43</v>
      </c>
      <c r="O965" s="92"/>
      <c r="P965" s="238">
        <f>O965*H965</f>
        <v>0</v>
      </c>
      <c r="Q965" s="238">
        <v>0.55000000000000004</v>
      </c>
      <c r="R965" s="238">
        <f>Q965*H965</f>
        <v>1.5900500000000002</v>
      </c>
      <c r="S965" s="238">
        <v>0</v>
      </c>
      <c r="T965" s="239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40" t="s">
        <v>369</v>
      </c>
      <c r="AT965" s="240" t="s">
        <v>363</v>
      </c>
      <c r="AU965" s="240" t="s">
        <v>86</v>
      </c>
      <c r="AY965" s="18" t="s">
        <v>181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8" t="s">
        <v>84</v>
      </c>
      <c r="BK965" s="241">
        <f>ROUND(I965*H965,2)</f>
        <v>0</v>
      </c>
      <c r="BL965" s="18" t="s">
        <v>278</v>
      </c>
      <c r="BM965" s="240" t="s">
        <v>2899</v>
      </c>
    </row>
    <row r="966" s="14" customFormat="1">
      <c r="A966" s="14"/>
      <c r="B966" s="254"/>
      <c r="C966" s="255"/>
      <c r="D966" s="244" t="s">
        <v>189</v>
      </c>
      <c r="E966" s="256" t="s">
        <v>1</v>
      </c>
      <c r="F966" s="257" t="s">
        <v>543</v>
      </c>
      <c r="G966" s="255"/>
      <c r="H966" s="256" t="s">
        <v>1</v>
      </c>
      <c r="I966" s="258"/>
      <c r="J966" s="255"/>
      <c r="K966" s="255"/>
      <c r="L966" s="259"/>
      <c r="M966" s="260"/>
      <c r="N966" s="261"/>
      <c r="O966" s="261"/>
      <c r="P966" s="261"/>
      <c r="Q966" s="261"/>
      <c r="R966" s="261"/>
      <c r="S966" s="261"/>
      <c r="T966" s="26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3" t="s">
        <v>189</v>
      </c>
      <c r="AU966" s="263" t="s">
        <v>86</v>
      </c>
      <c r="AV966" s="14" t="s">
        <v>84</v>
      </c>
      <c r="AW966" s="14" t="s">
        <v>33</v>
      </c>
      <c r="AX966" s="14" t="s">
        <v>78</v>
      </c>
      <c r="AY966" s="263" t="s">
        <v>181</v>
      </c>
    </row>
    <row r="967" s="13" customFormat="1">
      <c r="A967" s="13"/>
      <c r="B967" s="242"/>
      <c r="C967" s="243"/>
      <c r="D967" s="244" t="s">
        <v>189</v>
      </c>
      <c r="E967" s="245" t="s">
        <v>1</v>
      </c>
      <c r="F967" s="246" t="s">
        <v>2468</v>
      </c>
      <c r="G967" s="243"/>
      <c r="H967" s="247">
        <v>0.14699999999999999</v>
      </c>
      <c r="I967" s="248"/>
      <c r="J967" s="243"/>
      <c r="K967" s="243"/>
      <c r="L967" s="249"/>
      <c r="M967" s="250"/>
      <c r="N967" s="251"/>
      <c r="O967" s="251"/>
      <c r="P967" s="251"/>
      <c r="Q967" s="251"/>
      <c r="R967" s="251"/>
      <c r="S967" s="251"/>
      <c r="T967" s="25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3" t="s">
        <v>189</v>
      </c>
      <c r="AU967" s="253" t="s">
        <v>86</v>
      </c>
      <c r="AV967" s="13" t="s">
        <v>86</v>
      </c>
      <c r="AW967" s="13" t="s">
        <v>33</v>
      </c>
      <c r="AX967" s="13" t="s">
        <v>78</v>
      </c>
      <c r="AY967" s="253" t="s">
        <v>181</v>
      </c>
    </row>
    <row r="968" s="13" customFormat="1">
      <c r="A968" s="13"/>
      <c r="B968" s="242"/>
      <c r="C968" s="243"/>
      <c r="D968" s="244" t="s">
        <v>189</v>
      </c>
      <c r="E968" s="245" t="s">
        <v>1</v>
      </c>
      <c r="F968" s="246" t="s">
        <v>2469</v>
      </c>
      <c r="G968" s="243"/>
      <c r="H968" s="247">
        <v>0.091999999999999998</v>
      </c>
      <c r="I968" s="248"/>
      <c r="J968" s="243"/>
      <c r="K968" s="243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189</v>
      </c>
      <c r="AU968" s="253" t="s">
        <v>86</v>
      </c>
      <c r="AV968" s="13" t="s">
        <v>86</v>
      </c>
      <c r="AW968" s="13" t="s">
        <v>33</v>
      </c>
      <c r="AX968" s="13" t="s">
        <v>78</v>
      </c>
      <c r="AY968" s="253" t="s">
        <v>181</v>
      </c>
    </row>
    <row r="969" s="13" customFormat="1">
      <c r="A969" s="13"/>
      <c r="B969" s="242"/>
      <c r="C969" s="243"/>
      <c r="D969" s="244" t="s">
        <v>189</v>
      </c>
      <c r="E969" s="245" t="s">
        <v>1</v>
      </c>
      <c r="F969" s="246" t="s">
        <v>2470</v>
      </c>
      <c r="G969" s="243"/>
      <c r="H969" s="247">
        <v>0.059999999999999998</v>
      </c>
      <c r="I969" s="248"/>
      <c r="J969" s="243"/>
      <c r="K969" s="243"/>
      <c r="L969" s="249"/>
      <c r="M969" s="250"/>
      <c r="N969" s="251"/>
      <c r="O969" s="251"/>
      <c r="P969" s="251"/>
      <c r="Q969" s="251"/>
      <c r="R969" s="251"/>
      <c r="S969" s="251"/>
      <c r="T969" s="25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3" t="s">
        <v>189</v>
      </c>
      <c r="AU969" s="253" t="s">
        <v>86</v>
      </c>
      <c r="AV969" s="13" t="s">
        <v>86</v>
      </c>
      <c r="AW969" s="13" t="s">
        <v>33</v>
      </c>
      <c r="AX969" s="13" t="s">
        <v>78</v>
      </c>
      <c r="AY969" s="253" t="s">
        <v>181</v>
      </c>
    </row>
    <row r="970" s="13" customFormat="1">
      <c r="A970" s="13"/>
      <c r="B970" s="242"/>
      <c r="C970" s="243"/>
      <c r="D970" s="244" t="s">
        <v>189</v>
      </c>
      <c r="E970" s="245" t="s">
        <v>1</v>
      </c>
      <c r="F970" s="246" t="s">
        <v>2900</v>
      </c>
      <c r="G970" s="243"/>
      <c r="H970" s="247">
        <v>0.80200000000000005</v>
      </c>
      <c r="I970" s="248"/>
      <c r="J970" s="243"/>
      <c r="K970" s="243"/>
      <c r="L970" s="249"/>
      <c r="M970" s="250"/>
      <c r="N970" s="251"/>
      <c r="O970" s="251"/>
      <c r="P970" s="251"/>
      <c r="Q970" s="251"/>
      <c r="R970" s="251"/>
      <c r="S970" s="251"/>
      <c r="T970" s="25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3" t="s">
        <v>189</v>
      </c>
      <c r="AU970" s="253" t="s">
        <v>86</v>
      </c>
      <c r="AV970" s="13" t="s">
        <v>86</v>
      </c>
      <c r="AW970" s="13" t="s">
        <v>33</v>
      </c>
      <c r="AX970" s="13" t="s">
        <v>78</v>
      </c>
      <c r="AY970" s="253" t="s">
        <v>181</v>
      </c>
    </row>
    <row r="971" s="13" customFormat="1">
      <c r="A971" s="13"/>
      <c r="B971" s="242"/>
      <c r="C971" s="243"/>
      <c r="D971" s="244" t="s">
        <v>189</v>
      </c>
      <c r="E971" s="245" t="s">
        <v>1</v>
      </c>
      <c r="F971" s="246" t="s">
        <v>2901</v>
      </c>
      <c r="G971" s="243"/>
      <c r="H971" s="247">
        <v>0.85699999999999998</v>
      </c>
      <c r="I971" s="248"/>
      <c r="J971" s="243"/>
      <c r="K971" s="243"/>
      <c r="L971" s="249"/>
      <c r="M971" s="250"/>
      <c r="N971" s="251"/>
      <c r="O971" s="251"/>
      <c r="P971" s="251"/>
      <c r="Q971" s="251"/>
      <c r="R971" s="251"/>
      <c r="S971" s="251"/>
      <c r="T971" s="252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3" t="s">
        <v>189</v>
      </c>
      <c r="AU971" s="253" t="s">
        <v>86</v>
      </c>
      <c r="AV971" s="13" t="s">
        <v>86</v>
      </c>
      <c r="AW971" s="13" t="s">
        <v>33</v>
      </c>
      <c r="AX971" s="13" t="s">
        <v>78</v>
      </c>
      <c r="AY971" s="253" t="s">
        <v>181</v>
      </c>
    </row>
    <row r="972" s="13" customFormat="1">
      <c r="A972" s="13"/>
      <c r="B972" s="242"/>
      <c r="C972" s="243"/>
      <c r="D972" s="244" t="s">
        <v>189</v>
      </c>
      <c r="E972" s="245" t="s">
        <v>1</v>
      </c>
      <c r="F972" s="246" t="s">
        <v>2473</v>
      </c>
      <c r="G972" s="243"/>
      <c r="H972" s="247">
        <v>0.504</v>
      </c>
      <c r="I972" s="248"/>
      <c r="J972" s="243"/>
      <c r="K972" s="243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189</v>
      </c>
      <c r="AU972" s="253" t="s">
        <v>86</v>
      </c>
      <c r="AV972" s="13" t="s">
        <v>86</v>
      </c>
      <c r="AW972" s="13" t="s">
        <v>33</v>
      </c>
      <c r="AX972" s="13" t="s">
        <v>78</v>
      </c>
      <c r="AY972" s="253" t="s">
        <v>181</v>
      </c>
    </row>
    <row r="973" s="13" customFormat="1">
      <c r="A973" s="13"/>
      <c r="B973" s="242"/>
      <c r="C973" s="243"/>
      <c r="D973" s="244" t="s">
        <v>189</v>
      </c>
      <c r="E973" s="245" t="s">
        <v>1</v>
      </c>
      <c r="F973" s="246" t="s">
        <v>2902</v>
      </c>
      <c r="G973" s="243"/>
      <c r="H973" s="247">
        <v>0.35499999999999998</v>
      </c>
      <c r="I973" s="248"/>
      <c r="J973" s="243"/>
      <c r="K973" s="243"/>
      <c r="L973" s="249"/>
      <c r="M973" s="250"/>
      <c r="N973" s="251"/>
      <c r="O973" s="251"/>
      <c r="P973" s="251"/>
      <c r="Q973" s="251"/>
      <c r="R973" s="251"/>
      <c r="S973" s="251"/>
      <c r="T973" s="25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3" t="s">
        <v>189</v>
      </c>
      <c r="AU973" s="253" t="s">
        <v>86</v>
      </c>
      <c r="AV973" s="13" t="s">
        <v>86</v>
      </c>
      <c r="AW973" s="13" t="s">
        <v>33</v>
      </c>
      <c r="AX973" s="13" t="s">
        <v>78</v>
      </c>
      <c r="AY973" s="253" t="s">
        <v>181</v>
      </c>
    </row>
    <row r="974" s="13" customFormat="1">
      <c r="A974" s="13"/>
      <c r="B974" s="242"/>
      <c r="C974" s="243"/>
      <c r="D974" s="244" t="s">
        <v>189</v>
      </c>
      <c r="E974" s="245" t="s">
        <v>1</v>
      </c>
      <c r="F974" s="246" t="s">
        <v>2903</v>
      </c>
      <c r="G974" s="243"/>
      <c r="H974" s="247">
        <v>0.073999999999999996</v>
      </c>
      <c r="I974" s="248"/>
      <c r="J974" s="243"/>
      <c r="K974" s="243"/>
      <c r="L974" s="249"/>
      <c r="M974" s="250"/>
      <c r="N974" s="251"/>
      <c r="O974" s="251"/>
      <c r="P974" s="251"/>
      <c r="Q974" s="251"/>
      <c r="R974" s="251"/>
      <c r="S974" s="251"/>
      <c r="T974" s="25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3" t="s">
        <v>189</v>
      </c>
      <c r="AU974" s="253" t="s">
        <v>86</v>
      </c>
      <c r="AV974" s="13" t="s">
        <v>86</v>
      </c>
      <c r="AW974" s="13" t="s">
        <v>33</v>
      </c>
      <c r="AX974" s="13" t="s">
        <v>78</v>
      </c>
      <c r="AY974" s="253" t="s">
        <v>181</v>
      </c>
    </row>
    <row r="975" s="15" customFormat="1">
      <c r="A975" s="15"/>
      <c r="B975" s="264"/>
      <c r="C975" s="265"/>
      <c r="D975" s="244" t="s">
        <v>189</v>
      </c>
      <c r="E975" s="266" t="s">
        <v>1</v>
      </c>
      <c r="F975" s="267" t="s">
        <v>206</v>
      </c>
      <c r="G975" s="265"/>
      <c r="H975" s="268">
        <v>2.891</v>
      </c>
      <c r="I975" s="269"/>
      <c r="J975" s="265"/>
      <c r="K975" s="265"/>
      <c r="L975" s="270"/>
      <c r="M975" s="271"/>
      <c r="N975" s="272"/>
      <c r="O975" s="272"/>
      <c r="P975" s="272"/>
      <c r="Q975" s="272"/>
      <c r="R975" s="272"/>
      <c r="S975" s="272"/>
      <c r="T975" s="273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4" t="s">
        <v>189</v>
      </c>
      <c r="AU975" s="274" t="s">
        <v>86</v>
      </c>
      <c r="AV975" s="15" t="s">
        <v>187</v>
      </c>
      <c r="AW975" s="15" t="s">
        <v>33</v>
      </c>
      <c r="AX975" s="15" t="s">
        <v>84</v>
      </c>
      <c r="AY975" s="274" t="s">
        <v>181</v>
      </c>
    </row>
    <row r="976" s="2" customFormat="1" ht="16.5" customHeight="1">
      <c r="A976" s="39"/>
      <c r="B976" s="40"/>
      <c r="C976" s="228" t="s">
        <v>1258</v>
      </c>
      <c r="D976" s="228" t="s">
        <v>183</v>
      </c>
      <c r="E976" s="229" t="s">
        <v>1457</v>
      </c>
      <c r="F976" s="230" t="s">
        <v>1458</v>
      </c>
      <c r="G976" s="231" t="s">
        <v>247</v>
      </c>
      <c r="H976" s="232">
        <v>282.62599999999998</v>
      </c>
      <c r="I976" s="233"/>
      <c r="J976" s="234">
        <f>ROUND(I976*H976,2)</f>
        <v>0</v>
      </c>
      <c r="K976" s="235"/>
      <c r="L976" s="45"/>
      <c r="M976" s="236" t="s">
        <v>1</v>
      </c>
      <c r="N976" s="237" t="s">
        <v>43</v>
      </c>
      <c r="O976" s="92"/>
      <c r="P976" s="238">
        <f>O976*H976</f>
        <v>0</v>
      </c>
      <c r="Q976" s="238">
        <v>0.00012999999999999999</v>
      </c>
      <c r="R976" s="238">
        <f>Q976*H976</f>
        <v>0.036741379999999997</v>
      </c>
      <c r="S976" s="238">
        <v>0</v>
      </c>
      <c r="T976" s="239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0" t="s">
        <v>278</v>
      </c>
      <c r="AT976" s="240" t="s">
        <v>183</v>
      </c>
      <c r="AU976" s="240" t="s">
        <v>86</v>
      </c>
      <c r="AY976" s="18" t="s">
        <v>181</v>
      </c>
      <c r="BE976" s="241">
        <f>IF(N976="základní",J976,0)</f>
        <v>0</v>
      </c>
      <c r="BF976" s="241">
        <f>IF(N976="snížená",J976,0)</f>
        <v>0</v>
      </c>
      <c r="BG976" s="241">
        <f>IF(N976="zákl. přenesená",J976,0)</f>
        <v>0</v>
      </c>
      <c r="BH976" s="241">
        <f>IF(N976="sníž. přenesená",J976,0)</f>
        <v>0</v>
      </c>
      <c r="BI976" s="241">
        <f>IF(N976="nulová",J976,0)</f>
        <v>0</v>
      </c>
      <c r="BJ976" s="18" t="s">
        <v>84</v>
      </c>
      <c r="BK976" s="241">
        <f>ROUND(I976*H976,2)</f>
        <v>0</v>
      </c>
      <c r="BL976" s="18" t="s">
        <v>278</v>
      </c>
      <c r="BM976" s="240" t="s">
        <v>2904</v>
      </c>
    </row>
    <row r="977" s="14" customFormat="1">
      <c r="A977" s="14"/>
      <c r="B977" s="254"/>
      <c r="C977" s="255"/>
      <c r="D977" s="244" t="s">
        <v>189</v>
      </c>
      <c r="E977" s="256" t="s">
        <v>1</v>
      </c>
      <c r="F977" s="257" t="s">
        <v>2477</v>
      </c>
      <c r="G977" s="255"/>
      <c r="H977" s="256" t="s">
        <v>1</v>
      </c>
      <c r="I977" s="258"/>
      <c r="J977" s="255"/>
      <c r="K977" s="255"/>
      <c r="L977" s="259"/>
      <c r="M977" s="260"/>
      <c r="N977" s="261"/>
      <c r="O977" s="261"/>
      <c r="P977" s="261"/>
      <c r="Q977" s="261"/>
      <c r="R977" s="261"/>
      <c r="S977" s="261"/>
      <c r="T977" s="26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3" t="s">
        <v>189</v>
      </c>
      <c r="AU977" s="263" t="s">
        <v>86</v>
      </c>
      <c r="AV977" s="14" t="s">
        <v>84</v>
      </c>
      <c r="AW977" s="14" t="s">
        <v>33</v>
      </c>
      <c r="AX977" s="14" t="s">
        <v>78</v>
      </c>
      <c r="AY977" s="263" t="s">
        <v>181</v>
      </c>
    </row>
    <row r="978" s="14" customFormat="1">
      <c r="A978" s="14"/>
      <c r="B978" s="254"/>
      <c r="C978" s="255"/>
      <c r="D978" s="244" t="s">
        <v>189</v>
      </c>
      <c r="E978" s="256" t="s">
        <v>1</v>
      </c>
      <c r="F978" s="257" t="s">
        <v>543</v>
      </c>
      <c r="G978" s="255"/>
      <c r="H978" s="256" t="s">
        <v>1</v>
      </c>
      <c r="I978" s="258"/>
      <c r="J978" s="255"/>
      <c r="K978" s="255"/>
      <c r="L978" s="259"/>
      <c r="M978" s="260"/>
      <c r="N978" s="261"/>
      <c r="O978" s="261"/>
      <c r="P978" s="261"/>
      <c r="Q978" s="261"/>
      <c r="R978" s="261"/>
      <c r="S978" s="261"/>
      <c r="T978" s="26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3" t="s">
        <v>189</v>
      </c>
      <c r="AU978" s="263" t="s">
        <v>86</v>
      </c>
      <c r="AV978" s="14" t="s">
        <v>84</v>
      </c>
      <c r="AW978" s="14" t="s">
        <v>33</v>
      </c>
      <c r="AX978" s="14" t="s">
        <v>78</v>
      </c>
      <c r="AY978" s="263" t="s">
        <v>181</v>
      </c>
    </row>
    <row r="979" s="13" customFormat="1">
      <c r="A979" s="13"/>
      <c r="B979" s="242"/>
      <c r="C979" s="243"/>
      <c r="D979" s="244" t="s">
        <v>189</v>
      </c>
      <c r="E979" s="245" t="s">
        <v>1</v>
      </c>
      <c r="F979" s="246" t="s">
        <v>2478</v>
      </c>
      <c r="G979" s="243"/>
      <c r="H979" s="247">
        <v>14.33</v>
      </c>
      <c r="I979" s="248"/>
      <c r="J979" s="243"/>
      <c r="K979" s="243"/>
      <c r="L979" s="249"/>
      <c r="M979" s="250"/>
      <c r="N979" s="251"/>
      <c r="O979" s="251"/>
      <c r="P979" s="251"/>
      <c r="Q979" s="251"/>
      <c r="R979" s="251"/>
      <c r="S979" s="251"/>
      <c r="T979" s="25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3" t="s">
        <v>189</v>
      </c>
      <c r="AU979" s="253" t="s">
        <v>86</v>
      </c>
      <c r="AV979" s="13" t="s">
        <v>86</v>
      </c>
      <c r="AW979" s="13" t="s">
        <v>33</v>
      </c>
      <c r="AX979" s="13" t="s">
        <v>78</v>
      </c>
      <c r="AY979" s="253" t="s">
        <v>181</v>
      </c>
    </row>
    <row r="980" s="13" customFormat="1">
      <c r="A980" s="13"/>
      <c r="B980" s="242"/>
      <c r="C980" s="243"/>
      <c r="D980" s="244" t="s">
        <v>189</v>
      </c>
      <c r="E980" s="245" t="s">
        <v>1</v>
      </c>
      <c r="F980" s="246" t="s">
        <v>2479</v>
      </c>
      <c r="G980" s="243"/>
      <c r="H980" s="247">
        <v>8.9619999999999997</v>
      </c>
      <c r="I980" s="248"/>
      <c r="J980" s="243"/>
      <c r="K980" s="243"/>
      <c r="L980" s="249"/>
      <c r="M980" s="250"/>
      <c r="N980" s="251"/>
      <c r="O980" s="251"/>
      <c r="P980" s="251"/>
      <c r="Q980" s="251"/>
      <c r="R980" s="251"/>
      <c r="S980" s="251"/>
      <c r="T980" s="25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3" t="s">
        <v>189</v>
      </c>
      <c r="AU980" s="253" t="s">
        <v>86</v>
      </c>
      <c r="AV980" s="13" t="s">
        <v>86</v>
      </c>
      <c r="AW980" s="13" t="s">
        <v>33</v>
      </c>
      <c r="AX980" s="13" t="s">
        <v>78</v>
      </c>
      <c r="AY980" s="253" t="s">
        <v>181</v>
      </c>
    </row>
    <row r="981" s="13" customFormat="1">
      <c r="A981" s="13"/>
      <c r="B981" s="242"/>
      <c r="C981" s="243"/>
      <c r="D981" s="244" t="s">
        <v>189</v>
      </c>
      <c r="E981" s="245" t="s">
        <v>1</v>
      </c>
      <c r="F981" s="246" t="s">
        <v>2480</v>
      </c>
      <c r="G981" s="243"/>
      <c r="H981" s="247">
        <v>5.827</v>
      </c>
      <c r="I981" s="248"/>
      <c r="J981" s="243"/>
      <c r="K981" s="243"/>
      <c r="L981" s="249"/>
      <c r="M981" s="250"/>
      <c r="N981" s="251"/>
      <c r="O981" s="251"/>
      <c r="P981" s="251"/>
      <c r="Q981" s="251"/>
      <c r="R981" s="251"/>
      <c r="S981" s="251"/>
      <c r="T981" s="25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3" t="s">
        <v>189</v>
      </c>
      <c r="AU981" s="253" t="s">
        <v>86</v>
      </c>
      <c r="AV981" s="13" t="s">
        <v>86</v>
      </c>
      <c r="AW981" s="13" t="s">
        <v>33</v>
      </c>
      <c r="AX981" s="13" t="s">
        <v>78</v>
      </c>
      <c r="AY981" s="253" t="s">
        <v>181</v>
      </c>
    </row>
    <row r="982" s="13" customFormat="1">
      <c r="A982" s="13"/>
      <c r="B982" s="242"/>
      <c r="C982" s="243"/>
      <c r="D982" s="244" t="s">
        <v>189</v>
      </c>
      <c r="E982" s="245" t="s">
        <v>1</v>
      </c>
      <c r="F982" s="246" t="s">
        <v>2905</v>
      </c>
      <c r="G982" s="243"/>
      <c r="H982" s="247">
        <v>78.427999999999997</v>
      </c>
      <c r="I982" s="248"/>
      <c r="J982" s="243"/>
      <c r="K982" s="243"/>
      <c r="L982" s="249"/>
      <c r="M982" s="250"/>
      <c r="N982" s="251"/>
      <c r="O982" s="251"/>
      <c r="P982" s="251"/>
      <c r="Q982" s="251"/>
      <c r="R982" s="251"/>
      <c r="S982" s="251"/>
      <c r="T982" s="25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3" t="s">
        <v>189</v>
      </c>
      <c r="AU982" s="253" t="s">
        <v>86</v>
      </c>
      <c r="AV982" s="13" t="s">
        <v>86</v>
      </c>
      <c r="AW982" s="13" t="s">
        <v>33</v>
      </c>
      <c r="AX982" s="13" t="s">
        <v>78</v>
      </c>
      <c r="AY982" s="253" t="s">
        <v>181</v>
      </c>
    </row>
    <row r="983" s="13" customFormat="1">
      <c r="A983" s="13"/>
      <c r="B983" s="242"/>
      <c r="C983" s="243"/>
      <c r="D983" s="244" t="s">
        <v>189</v>
      </c>
      <c r="E983" s="245" t="s">
        <v>1</v>
      </c>
      <c r="F983" s="246" t="s">
        <v>2906</v>
      </c>
      <c r="G983" s="243"/>
      <c r="H983" s="247">
        <v>83.808000000000007</v>
      </c>
      <c r="I983" s="248"/>
      <c r="J983" s="243"/>
      <c r="K983" s="243"/>
      <c r="L983" s="249"/>
      <c r="M983" s="250"/>
      <c r="N983" s="251"/>
      <c r="O983" s="251"/>
      <c r="P983" s="251"/>
      <c r="Q983" s="251"/>
      <c r="R983" s="251"/>
      <c r="S983" s="251"/>
      <c r="T983" s="25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3" t="s">
        <v>189</v>
      </c>
      <c r="AU983" s="253" t="s">
        <v>86</v>
      </c>
      <c r="AV983" s="13" t="s">
        <v>86</v>
      </c>
      <c r="AW983" s="13" t="s">
        <v>33</v>
      </c>
      <c r="AX983" s="13" t="s">
        <v>78</v>
      </c>
      <c r="AY983" s="253" t="s">
        <v>181</v>
      </c>
    </row>
    <row r="984" s="13" customFormat="1">
      <c r="A984" s="13"/>
      <c r="B984" s="242"/>
      <c r="C984" s="243"/>
      <c r="D984" s="244" t="s">
        <v>189</v>
      </c>
      <c r="E984" s="245" t="s">
        <v>1</v>
      </c>
      <c r="F984" s="246" t="s">
        <v>2483</v>
      </c>
      <c r="G984" s="243"/>
      <c r="H984" s="247">
        <v>49.323</v>
      </c>
      <c r="I984" s="248"/>
      <c r="J984" s="243"/>
      <c r="K984" s="243"/>
      <c r="L984" s="249"/>
      <c r="M984" s="250"/>
      <c r="N984" s="251"/>
      <c r="O984" s="251"/>
      <c r="P984" s="251"/>
      <c r="Q984" s="251"/>
      <c r="R984" s="251"/>
      <c r="S984" s="251"/>
      <c r="T984" s="25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3" t="s">
        <v>189</v>
      </c>
      <c r="AU984" s="253" t="s">
        <v>86</v>
      </c>
      <c r="AV984" s="13" t="s">
        <v>86</v>
      </c>
      <c r="AW984" s="13" t="s">
        <v>33</v>
      </c>
      <c r="AX984" s="13" t="s">
        <v>78</v>
      </c>
      <c r="AY984" s="253" t="s">
        <v>181</v>
      </c>
    </row>
    <row r="985" s="13" customFormat="1">
      <c r="A985" s="13"/>
      <c r="B985" s="242"/>
      <c r="C985" s="243"/>
      <c r="D985" s="244" t="s">
        <v>189</v>
      </c>
      <c r="E985" s="245" t="s">
        <v>1</v>
      </c>
      <c r="F985" s="246" t="s">
        <v>2907</v>
      </c>
      <c r="G985" s="243"/>
      <c r="H985" s="247">
        <v>34.738999999999997</v>
      </c>
      <c r="I985" s="248"/>
      <c r="J985" s="243"/>
      <c r="K985" s="243"/>
      <c r="L985" s="249"/>
      <c r="M985" s="250"/>
      <c r="N985" s="251"/>
      <c r="O985" s="251"/>
      <c r="P985" s="251"/>
      <c r="Q985" s="251"/>
      <c r="R985" s="251"/>
      <c r="S985" s="251"/>
      <c r="T985" s="25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3" t="s">
        <v>189</v>
      </c>
      <c r="AU985" s="253" t="s">
        <v>86</v>
      </c>
      <c r="AV985" s="13" t="s">
        <v>86</v>
      </c>
      <c r="AW985" s="13" t="s">
        <v>33</v>
      </c>
      <c r="AX985" s="13" t="s">
        <v>78</v>
      </c>
      <c r="AY985" s="253" t="s">
        <v>181</v>
      </c>
    </row>
    <row r="986" s="13" customFormat="1">
      <c r="A986" s="13"/>
      <c r="B986" s="242"/>
      <c r="C986" s="243"/>
      <c r="D986" s="244" t="s">
        <v>189</v>
      </c>
      <c r="E986" s="245" t="s">
        <v>1</v>
      </c>
      <c r="F986" s="246" t="s">
        <v>2908</v>
      </c>
      <c r="G986" s="243"/>
      <c r="H986" s="247">
        <v>7.2089999999999996</v>
      </c>
      <c r="I986" s="248"/>
      <c r="J986" s="243"/>
      <c r="K986" s="243"/>
      <c r="L986" s="249"/>
      <c r="M986" s="250"/>
      <c r="N986" s="251"/>
      <c r="O986" s="251"/>
      <c r="P986" s="251"/>
      <c r="Q986" s="251"/>
      <c r="R986" s="251"/>
      <c r="S986" s="251"/>
      <c r="T986" s="25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3" t="s">
        <v>189</v>
      </c>
      <c r="AU986" s="253" t="s">
        <v>86</v>
      </c>
      <c r="AV986" s="13" t="s">
        <v>86</v>
      </c>
      <c r="AW986" s="13" t="s">
        <v>33</v>
      </c>
      <c r="AX986" s="13" t="s">
        <v>78</v>
      </c>
      <c r="AY986" s="253" t="s">
        <v>181</v>
      </c>
    </row>
    <row r="987" s="15" customFormat="1">
      <c r="A987" s="15"/>
      <c r="B987" s="264"/>
      <c r="C987" s="265"/>
      <c r="D987" s="244" t="s">
        <v>189</v>
      </c>
      <c r="E987" s="266" t="s">
        <v>1</v>
      </c>
      <c r="F987" s="267" t="s">
        <v>206</v>
      </c>
      <c r="G987" s="265"/>
      <c r="H987" s="268">
        <v>282.62599999999998</v>
      </c>
      <c r="I987" s="269"/>
      <c r="J987" s="265"/>
      <c r="K987" s="265"/>
      <c r="L987" s="270"/>
      <c r="M987" s="271"/>
      <c r="N987" s="272"/>
      <c r="O987" s="272"/>
      <c r="P987" s="272"/>
      <c r="Q987" s="272"/>
      <c r="R987" s="272"/>
      <c r="S987" s="272"/>
      <c r="T987" s="273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74" t="s">
        <v>189</v>
      </c>
      <c r="AU987" s="274" t="s">
        <v>86</v>
      </c>
      <c r="AV987" s="15" t="s">
        <v>187</v>
      </c>
      <c r="AW987" s="15" t="s">
        <v>33</v>
      </c>
      <c r="AX987" s="15" t="s">
        <v>84</v>
      </c>
      <c r="AY987" s="274" t="s">
        <v>181</v>
      </c>
    </row>
    <row r="988" s="2" customFormat="1" ht="16.5" customHeight="1">
      <c r="A988" s="39"/>
      <c r="B988" s="40"/>
      <c r="C988" s="275" t="s">
        <v>1264</v>
      </c>
      <c r="D988" s="275" t="s">
        <v>363</v>
      </c>
      <c r="E988" s="276" t="s">
        <v>1468</v>
      </c>
      <c r="F988" s="277" t="s">
        <v>1469</v>
      </c>
      <c r="G988" s="278" t="s">
        <v>193</v>
      </c>
      <c r="H988" s="279">
        <v>1.492</v>
      </c>
      <c r="I988" s="280"/>
      <c r="J988" s="281">
        <f>ROUND(I988*H988,2)</f>
        <v>0</v>
      </c>
      <c r="K988" s="282"/>
      <c r="L988" s="283"/>
      <c r="M988" s="284" t="s">
        <v>1</v>
      </c>
      <c r="N988" s="285" t="s">
        <v>43</v>
      </c>
      <c r="O988" s="92"/>
      <c r="P988" s="238">
        <f>O988*H988</f>
        <v>0</v>
      </c>
      <c r="Q988" s="238">
        <v>0.55000000000000004</v>
      </c>
      <c r="R988" s="238">
        <f>Q988*H988</f>
        <v>0.82060000000000011</v>
      </c>
      <c r="S988" s="238">
        <v>0</v>
      </c>
      <c r="T988" s="239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0" t="s">
        <v>369</v>
      </c>
      <c r="AT988" s="240" t="s">
        <v>363</v>
      </c>
      <c r="AU988" s="240" t="s">
        <v>86</v>
      </c>
      <c r="AY988" s="18" t="s">
        <v>181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8" t="s">
        <v>84</v>
      </c>
      <c r="BK988" s="241">
        <f>ROUND(I988*H988,2)</f>
        <v>0</v>
      </c>
      <c r="BL988" s="18" t="s">
        <v>278</v>
      </c>
      <c r="BM988" s="240" t="s">
        <v>2909</v>
      </c>
    </row>
    <row r="989" s="14" customFormat="1">
      <c r="A989" s="14"/>
      <c r="B989" s="254"/>
      <c r="C989" s="255"/>
      <c r="D989" s="244" t="s">
        <v>189</v>
      </c>
      <c r="E989" s="256" t="s">
        <v>1</v>
      </c>
      <c r="F989" s="257" t="s">
        <v>2477</v>
      </c>
      <c r="G989" s="255"/>
      <c r="H989" s="256" t="s">
        <v>1</v>
      </c>
      <c r="I989" s="258"/>
      <c r="J989" s="255"/>
      <c r="K989" s="255"/>
      <c r="L989" s="259"/>
      <c r="M989" s="260"/>
      <c r="N989" s="261"/>
      <c r="O989" s="261"/>
      <c r="P989" s="261"/>
      <c r="Q989" s="261"/>
      <c r="R989" s="261"/>
      <c r="S989" s="261"/>
      <c r="T989" s="26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3" t="s">
        <v>189</v>
      </c>
      <c r="AU989" s="263" t="s">
        <v>86</v>
      </c>
      <c r="AV989" s="14" t="s">
        <v>84</v>
      </c>
      <c r="AW989" s="14" t="s">
        <v>33</v>
      </c>
      <c r="AX989" s="14" t="s">
        <v>78</v>
      </c>
      <c r="AY989" s="263" t="s">
        <v>181</v>
      </c>
    </row>
    <row r="990" s="14" customFormat="1">
      <c r="A990" s="14"/>
      <c r="B990" s="254"/>
      <c r="C990" s="255"/>
      <c r="D990" s="244" t="s">
        <v>189</v>
      </c>
      <c r="E990" s="256" t="s">
        <v>1</v>
      </c>
      <c r="F990" s="257" t="s">
        <v>543</v>
      </c>
      <c r="G990" s="255"/>
      <c r="H990" s="256" t="s">
        <v>1</v>
      </c>
      <c r="I990" s="258"/>
      <c r="J990" s="255"/>
      <c r="K990" s="255"/>
      <c r="L990" s="259"/>
      <c r="M990" s="260"/>
      <c r="N990" s="261"/>
      <c r="O990" s="261"/>
      <c r="P990" s="261"/>
      <c r="Q990" s="261"/>
      <c r="R990" s="261"/>
      <c r="S990" s="261"/>
      <c r="T990" s="26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3" t="s">
        <v>189</v>
      </c>
      <c r="AU990" s="263" t="s">
        <v>86</v>
      </c>
      <c r="AV990" s="14" t="s">
        <v>84</v>
      </c>
      <c r="AW990" s="14" t="s">
        <v>33</v>
      </c>
      <c r="AX990" s="14" t="s">
        <v>78</v>
      </c>
      <c r="AY990" s="263" t="s">
        <v>181</v>
      </c>
    </row>
    <row r="991" s="13" customFormat="1">
      <c r="A991" s="13"/>
      <c r="B991" s="242"/>
      <c r="C991" s="243"/>
      <c r="D991" s="244" t="s">
        <v>189</v>
      </c>
      <c r="E991" s="245" t="s">
        <v>1</v>
      </c>
      <c r="F991" s="246" t="s">
        <v>2487</v>
      </c>
      <c r="G991" s="243"/>
      <c r="H991" s="247">
        <v>0.075999999999999998</v>
      </c>
      <c r="I991" s="248"/>
      <c r="J991" s="243"/>
      <c r="K991" s="243"/>
      <c r="L991" s="249"/>
      <c r="M991" s="250"/>
      <c r="N991" s="251"/>
      <c r="O991" s="251"/>
      <c r="P991" s="251"/>
      <c r="Q991" s="251"/>
      <c r="R991" s="251"/>
      <c r="S991" s="251"/>
      <c r="T991" s="25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3" t="s">
        <v>189</v>
      </c>
      <c r="AU991" s="253" t="s">
        <v>86</v>
      </c>
      <c r="AV991" s="13" t="s">
        <v>86</v>
      </c>
      <c r="AW991" s="13" t="s">
        <v>33</v>
      </c>
      <c r="AX991" s="13" t="s">
        <v>78</v>
      </c>
      <c r="AY991" s="253" t="s">
        <v>181</v>
      </c>
    </row>
    <row r="992" s="13" customFormat="1">
      <c r="A992" s="13"/>
      <c r="B992" s="242"/>
      <c r="C992" s="243"/>
      <c r="D992" s="244" t="s">
        <v>189</v>
      </c>
      <c r="E992" s="245" t="s">
        <v>1</v>
      </c>
      <c r="F992" s="246" t="s">
        <v>2488</v>
      </c>
      <c r="G992" s="243"/>
      <c r="H992" s="247">
        <v>0.047</v>
      </c>
      <c r="I992" s="248"/>
      <c r="J992" s="243"/>
      <c r="K992" s="243"/>
      <c r="L992" s="249"/>
      <c r="M992" s="250"/>
      <c r="N992" s="251"/>
      <c r="O992" s="251"/>
      <c r="P992" s="251"/>
      <c r="Q992" s="251"/>
      <c r="R992" s="251"/>
      <c r="S992" s="251"/>
      <c r="T992" s="25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3" t="s">
        <v>189</v>
      </c>
      <c r="AU992" s="253" t="s">
        <v>86</v>
      </c>
      <c r="AV992" s="13" t="s">
        <v>86</v>
      </c>
      <c r="AW992" s="13" t="s">
        <v>33</v>
      </c>
      <c r="AX992" s="13" t="s">
        <v>78</v>
      </c>
      <c r="AY992" s="253" t="s">
        <v>181</v>
      </c>
    </row>
    <row r="993" s="13" customFormat="1">
      <c r="A993" s="13"/>
      <c r="B993" s="242"/>
      <c r="C993" s="243"/>
      <c r="D993" s="244" t="s">
        <v>189</v>
      </c>
      <c r="E993" s="245" t="s">
        <v>1</v>
      </c>
      <c r="F993" s="246" t="s">
        <v>2489</v>
      </c>
      <c r="G993" s="243"/>
      <c r="H993" s="247">
        <v>0.031</v>
      </c>
      <c r="I993" s="248"/>
      <c r="J993" s="243"/>
      <c r="K993" s="243"/>
      <c r="L993" s="249"/>
      <c r="M993" s="250"/>
      <c r="N993" s="251"/>
      <c r="O993" s="251"/>
      <c r="P993" s="251"/>
      <c r="Q993" s="251"/>
      <c r="R993" s="251"/>
      <c r="S993" s="251"/>
      <c r="T993" s="25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3" t="s">
        <v>189</v>
      </c>
      <c r="AU993" s="253" t="s">
        <v>86</v>
      </c>
      <c r="AV993" s="13" t="s">
        <v>86</v>
      </c>
      <c r="AW993" s="13" t="s">
        <v>33</v>
      </c>
      <c r="AX993" s="13" t="s">
        <v>78</v>
      </c>
      <c r="AY993" s="253" t="s">
        <v>181</v>
      </c>
    </row>
    <row r="994" s="13" customFormat="1">
      <c r="A994" s="13"/>
      <c r="B994" s="242"/>
      <c r="C994" s="243"/>
      <c r="D994" s="244" t="s">
        <v>189</v>
      </c>
      <c r="E994" s="245" t="s">
        <v>1</v>
      </c>
      <c r="F994" s="246" t="s">
        <v>2910</v>
      </c>
      <c r="G994" s="243"/>
      <c r="H994" s="247">
        <v>0.41399999999999998</v>
      </c>
      <c r="I994" s="248"/>
      <c r="J994" s="243"/>
      <c r="K994" s="243"/>
      <c r="L994" s="249"/>
      <c r="M994" s="250"/>
      <c r="N994" s="251"/>
      <c r="O994" s="251"/>
      <c r="P994" s="251"/>
      <c r="Q994" s="251"/>
      <c r="R994" s="251"/>
      <c r="S994" s="251"/>
      <c r="T994" s="25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3" t="s">
        <v>189</v>
      </c>
      <c r="AU994" s="253" t="s">
        <v>86</v>
      </c>
      <c r="AV994" s="13" t="s">
        <v>86</v>
      </c>
      <c r="AW994" s="13" t="s">
        <v>33</v>
      </c>
      <c r="AX994" s="13" t="s">
        <v>78</v>
      </c>
      <c r="AY994" s="253" t="s">
        <v>181</v>
      </c>
    </row>
    <row r="995" s="13" customFormat="1">
      <c r="A995" s="13"/>
      <c r="B995" s="242"/>
      <c r="C995" s="243"/>
      <c r="D995" s="244" t="s">
        <v>189</v>
      </c>
      <c r="E995" s="245" t="s">
        <v>1</v>
      </c>
      <c r="F995" s="246" t="s">
        <v>2911</v>
      </c>
      <c r="G995" s="243"/>
      <c r="H995" s="247">
        <v>0.443</v>
      </c>
      <c r="I995" s="248"/>
      <c r="J995" s="243"/>
      <c r="K995" s="243"/>
      <c r="L995" s="249"/>
      <c r="M995" s="250"/>
      <c r="N995" s="251"/>
      <c r="O995" s="251"/>
      <c r="P995" s="251"/>
      <c r="Q995" s="251"/>
      <c r="R995" s="251"/>
      <c r="S995" s="251"/>
      <c r="T995" s="25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3" t="s">
        <v>189</v>
      </c>
      <c r="AU995" s="253" t="s">
        <v>86</v>
      </c>
      <c r="AV995" s="13" t="s">
        <v>86</v>
      </c>
      <c r="AW995" s="13" t="s">
        <v>33</v>
      </c>
      <c r="AX995" s="13" t="s">
        <v>78</v>
      </c>
      <c r="AY995" s="253" t="s">
        <v>181</v>
      </c>
    </row>
    <row r="996" s="13" customFormat="1">
      <c r="A996" s="13"/>
      <c r="B996" s="242"/>
      <c r="C996" s="243"/>
      <c r="D996" s="244" t="s">
        <v>189</v>
      </c>
      <c r="E996" s="245" t="s">
        <v>1</v>
      </c>
      <c r="F996" s="246" t="s">
        <v>2492</v>
      </c>
      <c r="G996" s="243"/>
      <c r="H996" s="247">
        <v>0.26000000000000001</v>
      </c>
      <c r="I996" s="248"/>
      <c r="J996" s="243"/>
      <c r="K996" s="243"/>
      <c r="L996" s="249"/>
      <c r="M996" s="250"/>
      <c r="N996" s="251"/>
      <c r="O996" s="251"/>
      <c r="P996" s="251"/>
      <c r="Q996" s="251"/>
      <c r="R996" s="251"/>
      <c r="S996" s="251"/>
      <c r="T996" s="25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3" t="s">
        <v>189</v>
      </c>
      <c r="AU996" s="253" t="s">
        <v>86</v>
      </c>
      <c r="AV996" s="13" t="s">
        <v>86</v>
      </c>
      <c r="AW996" s="13" t="s">
        <v>33</v>
      </c>
      <c r="AX996" s="13" t="s">
        <v>78</v>
      </c>
      <c r="AY996" s="253" t="s">
        <v>181</v>
      </c>
    </row>
    <row r="997" s="13" customFormat="1">
      <c r="A997" s="13"/>
      <c r="B997" s="242"/>
      <c r="C997" s="243"/>
      <c r="D997" s="244" t="s">
        <v>189</v>
      </c>
      <c r="E997" s="245" t="s">
        <v>1</v>
      </c>
      <c r="F997" s="246" t="s">
        <v>2912</v>
      </c>
      <c r="G997" s="243"/>
      <c r="H997" s="247">
        <v>0.183</v>
      </c>
      <c r="I997" s="248"/>
      <c r="J997" s="243"/>
      <c r="K997" s="243"/>
      <c r="L997" s="249"/>
      <c r="M997" s="250"/>
      <c r="N997" s="251"/>
      <c r="O997" s="251"/>
      <c r="P997" s="251"/>
      <c r="Q997" s="251"/>
      <c r="R997" s="251"/>
      <c r="S997" s="251"/>
      <c r="T997" s="25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3" t="s">
        <v>189</v>
      </c>
      <c r="AU997" s="253" t="s">
        <v>86</v>
      </c>
      <c r="AV997" s="13" t="s">
        <v>86</v>
      </c>
      <c r="AW997" s="13" t="s">
        <v>33</v>
      </c>
      <c r="AX997" s="13" t="s">
        <v>78</v>
      </c>
      <c r="AY997" s="253" t="s">
        <v>181</v>
      </c>
    </row>
    <row r="998" s="13" customFormat="1">
      <c r="A998" s="13"/>
      <c r="B998" s="242"/>
      <c r="C998" s="243"/>
      <c r="D998" s="244" t="s">
        <v>189</v>
      </c>
      <c r="E998" s="245" t="s">
        <v>1</v>
      </c>
      <c r="F998" s="246" t="s">
        <v>2913</v>
      </c>
      <c r="G998" s="243"/>
      <c r="H998" s="247">
        <v>0.037999999999999999</v>
      </c>
      <c r="I998" s="248"/>
      <c r="J998" s="243"/>
      <c r="K998" s="243"/>
      <c r="L998" s="249"/>
      <c r="M998" s="250"/>
      <c r="N998" s="251"/>
      <c r="O998" s="251"/>
      <c r="P998" s="251"/>
      <c r="Q998" s="251"/>
      <c r="R998" s="251"/>
      <c r="S998" s="251"/>
      <c r="T998" s="252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3" t="s">
        <v>189</v>
      </c>
      <c r="AU998" s="253" t="s">
        <v>86</v>
      </c>
      <c r="AV998" s="13" t="s">
        <v>86</v>
      </c>
      <c r="AW998" s="13" t="s">
        <v>33</v>
      </c>
      <c r="AX998" s="13" t="s">
        <v>78</v>
      </c>
      <c r="AY998" s="253" t="s">
        <v>181</v>
      </c>
    </row>
    <row r="999" s="15" customFormat="1">
      <c r="A999" s="15"/>
      <c r="B999" s="264"/>
      <c r="C999" s="265"/>
      <c r="D999" s="244" t="s">
        <v>189</v>
      </c>
      <c r="E999" s="266" t="s">
        <v>1</v>
      </c>
      <c r="F999" s="267" t="s">
        <v>206</v>
      </c>
      <c r="G999" s="265"/>
      <c r="H999" s="268">
        <v>1.492</v>
      </c>
      <c r="I999" s="269"/>
      <c r="J999" s="265"/>
      <c r="K999" s="265"/>
      <c r="L999" s="270"/>
      <c r="M999" s="271"/>
      <c r="N999" s="272"/>
      <c r="O999" s="272"/>
      <c r="P999" s="272"/>
      <c r="Q999" s="272"/>
      <c r="R999" s="272"/>
      <c r="S999" s="272"/>
      <c r="T999" s="273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74" t="s">
        <v>189</v>
      </c>
      <c r="AU999" s="274" t="s">
        <v>86</v>
      </c>
      <c r="AV999" s="15" t="s">
        <v>187</v>
      </c>
      <c r="AW999" s="15" t="s">
        <v>33</v>
      </c>
      <c r="AX999" s="15" t="s">
        <v>84</v>
      </c>
      <c r="AY999" s="274" t="s">
        <v>181</v>
      </c>
    </row>
    <row r="1000" s="2" customFormat="1" ht="16.5" customHeight="1">
      <c r="A1000" s="39"/>
      <c r="B1000" s="40"/>
      <c r="C1000" s="228" t="s">
        <v>1269</v>
      </c>
      <c r="D1000" s="228" t="s">
        <v>183</v>
      </c>
      <c r="E1000" s="229" t="s">
        <v>1487</v>
      </c>
      <c r="F1000" s="230" t="s">
        <v>1488</v>
      </c>
      <c r="G1000" s="231" t="s">
        <v>186</v>
      </c>
      <c r="H1000" s="232">
        <v>134.584</v>
      </c>
      <c r="I1000" s="233"/>
      <c r="J1000" s="234">
        <f>ROUND(I1000*H1000,2)</f>
        <v>0</v>
      </c>
      <c r="K1000" s="235"/>
      <c r="L1000" s="45"/>
      <c r="M1000" s="236" t="s">
        <v>1</v>
      </c>
      <c r="N1000" s="237" t="s">
        <v>43</v>
      </c>
      <c r="O1000" s="92"/>
      <c r="P1000" s="238">
        <f>O1000*H1000</f>
        <v>0</v>
      </c>
      <c r="Q1000" s="238">
        <v>0</v>
      </c>
      <c r="R1000" s="238">
        <f>Q1000*H1000</f>
        <v>0</v>
      </c>
      <c r="S1000" s="238">
        <v>0</v>
      </c>
      <c r="T1000" s="239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40" t="s">
        <v>278</v>
      </c>
      <c r="AT1000" s="240" t="s">
        <v>183</v>
      </c>
      <c r="AU1000" s="240" t="s">
        <v>86</v>
      </c>
      <c r="AY1000" s="18" t="s">
        <v>181</v>
      </c>
      <c r="BE1000" s="241">
        <f>IF(N1000="základní",J1000,0)</f>
        <v>0</v>
      </c>
      <c r="BF1000" s="241">
        <f>IF(N1000="snížená",J1000,0)</f>
        <v>0</v>
      </c>
      <c r="BG1000" s="241">
        <f>IF(N1000="zákl. přenesená",J1000,0)</f>
        <v>0</v>
      </c>
      <c r="BH1000" s="241">
        <f>IF(N1000="sníž. přenesená",J1000,0)</f>
        <v>0</v>
      </c>
      <c r="BI1000" s="241">
        <f>IF(N1000="nulová",J1000,0)</f>
        <v>0</v>
      </c>
      <c r="BJ1000" s="18" t="s">
        <v>84</v>
      </c>
      <c r="BK1000" s="241">
        <f>ROUND(I1000*H1000,2)</f>
        <v>0</v>
      </c>
      <c r="BL1000" s="18" t="s">
        <v>278</v>
      </c>
      <c r="BM1000" s="240" t="s">
        <v>2914</v>
      </c>
    </row>
    <row r="1001" s="14" customFormat="1">
      <c r="A1001" s="14"/>
      <c r="B1001" s="254"/>
      <c r="C1001" s="255"/>
      <c r="D1001" s="244" t="s">
        <v>189</v>
      </c>
      <c r="E1001" s="256" t="s">
        <v>1</v>
      </c>
      <c r="F1001" s="257" t="s">
        <v>543</v>
      </c>
      <c r="G1001" s="255"/>
      <c r="H1001" s="256" t="s">
        <v>1</v>
      </c>
      <c r="I1001" s="258"/>
      <c r="J1001" s="255"/>
      <c r="K1001" s="255"/>
      <c r="L1001" s="259"/>
      <c r="M1001" s="260"/>
      <c r="N1001" s="261"/>
      <c r="O1001" s="261"/>
      <c r="P1001" s="261"/>
      <c r="Q1001" s="261"/>
      <c r="R1001" s="261"/>
      <c r="S1001" s="261"/>
      <c r="T1001" s="26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3" t="s">
        <v>189</v>
      </c>
      <c r="AU1001" s="263" t="s">
        <v>86</v>
      </c>
      <c r="AV1001" s="14" t="s">
        <v>84</v>
      </c>
      <c r="AW1001" s="14" t="s">
        <v>33</v>
      </c>
      <c r="AX1001" s="14" t="s">
        <v>78</v>
      </c>
      <c r="AY1001" s="263" t="s">
        <v>181</v>
      </c>
    </row>
    <row r="1002" s="13" customFormat="1">
      <c r="A1002" s="13"/>
      <c r="B1002" s="242"/>
      <c r="C1002" s="243"/>
      <c r="D1002" s="244" t="s">
        <v>189</v>
      </c>
      <c r="E1002" s="245" t="s">
        <v>1</v>
      </c>
      <c r="F1002" s="246" t="s">
        <v>2462</v>
      </c>
      <c r="G1002" s="243"/>
      <c r="H1002" s="247">
        <v>6.8239999999999998</v>
      </c>
      <c r="I1002" s="248"/>
      <c r="J1002" s="243"/>
      <c r="K1002" s="243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3" t="s">
        <v>189</v>
      </c>
      <c r="AU1002" s="253" t="s">
        <v>86</v>
      </c>
      <c r="AV1002" s="13" t="s">
        <v>86</v>
      </c>
      <c r="AW1002" s="13" t="s">
        <v>33</v>
      </c>
      <c r="AX1002" s="13" t="s">
        <v>78</v>
      </c>
      <c r="AY1002" s="253" t="s">
        <v>181</v>
      </c>
    </row>
    <row r="1003" s="13" customFormat="1">
      <c r="A1003" s="13"/>
      <c r="B1003" s="242"/>
      <c r="C1003" s="243"/>
      <c r="D1003" s="244" t="s">
        <v>189</v>
      </c>
      <c r="E1003" s="245" t="s">
        <v>1</v>
      </c>
      <c r="F1003" s="246" t="s">
        <v>2463</v>
      </c>
      <c r="G1003" s="243"/>
      <c r="H1003" s="247">
        <v>4.2679999999999998</v>
      </c>
      <c r="I1003" s="248"/>
      <c r="J1003" s="243"/>
      <c r="K1003" s="243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3" t="s">
        <v>189</v>
      </c>
      <c r="AU1003" s="253" t="s">
        <v>86</v>
      </c>
      <c r="AV1003" s="13" t="s">
        <v>86</v>
      </c>
      <c r="AW1003" s="13" t="s">
        <v>33</v>
      </c>
      <c r="AX1003" s="13" t="s">
        <v>78</v>
      </c>
      <c r="AY1003" s="253" t="s">
        <v>181</v>
      </c>
    </row>
    <row r="1004" s="13" customFormat="1">
      <c r="A1004" s="13"/>
      <c r="B1004" s="242"/>
      <c r="C1004" s="243"/>
      <c r="D1004" s="244" t="s">
        <v>189</v>
      </c>
      <c r="E1004" s="245" t="s">
        <v>1</v>
      </c>
      <c r="F1004" s="246" t="s">
        <v>2464</v>
      </c>
      <c r="G1004" s="243"/>
      <c r="H1004" s="247">
        <v>2.7749999999999999</v>
      </c>
      <c r="I1004" s="248"/>
      <c r="J1004" s="243"/>
      <c r="K1004" s="243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3" t="s">
        <v>189</v>
      </c>
      <c r="AU1004" s="253" t="s">
        <v>86</v>
      </c>
      <c r="AV1004" s="13" t="s">
        <v>86</v>
      </c>
      <c r="AW1004" s="13" t="s">
        <v>33</v>
      </c>
      <c r="AX1004" s="13" t="s">
        <v>78</v>
      </c>
      <c r="AY1004" s="253" t="s">
        <v>181</v>
      </c>
    </row>
    <row r="1005" s="13" customFormat="1">
      <c r="A1005" s="13"/>
      <c r="B1005" s="242"/>
      <c r="C1005" s="243"/>
      <c r="D1005" s="244" t="s">
        <v>189</v>
      </c>
      <c r="E1005" s="245" t="s">
        <v>1</v>
      </c>
      <c r="F1005" s="246" t="s">
        <v>2773</v>
      </c>
      <c r="G1005" s="243"/>
      <c r="H1005" s="247">
        <v>37.347000000000001</v>
      </c>
      <c r="I1005" s="248"/>
      <c r="J1005" s="243"/>
      <c r="K1005" s="243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3" t="s">
        <v>189</v>
      </c>
      <c r="AU1005" s="253" t="s">
        <v>86</v>
      </c>
      <c r="AV1005" s="13" t="s">
        <v>86</v>
      </c>
      <c r="AW1005" s="13" t="s">
        <v>33</v>
      </c>
      <c r="AX1005" s="13" t="s">
        <v>78</v>
      </c>
      <c r="AY1005" s="253" t="s">
        <v>181</v>
      </c>
    </row>
    <row r="1006" s="13" customFormat="1">
      <c r="A1006" s="13"/>
      <c r="B1006" s="242"/>
      <c r="C1006" s="243"/>
      <c r="D1006" s="244" t="s">
        <v>189</v>
      </c>
      <c r="E1006" s="245" t="s">
        <v>1</v>
      </c>
      <c r="F1006" s="246" t="s">
        <v>2897</v>
      </c>
      <c r="G1006" s="243"/>
      <c r="H1006" s="247">
        <v>39.908000000000001</v>
      </c>
      <c r="I1006" s="248"/>
      <c r="J1006" s="243"/>
      <c r="K1006" s="243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3" t="s">
        <v>189</v>
      </c>
      <c r="AU1006" s="253" t="s">
        <v>86</v>
      </c>
      <c r="AV1006" s="13" t="s">
        <v>86</v>
      </c>
      <c r="AW1006" s="13" t="s">
        <v>33</v>
      </c>
      <c r="AX1006" s="13" t="s">
        <v>78</v>
      </c>
      <c r="AY1006" s="253" t="s">
        <v>181</v>
      </c>
    </row>
    <row r="1007" s="13" customFormat="1">
      <c r="A1007" s="13"/>
      <c r="B1007" s="242"/>
      <c r="C1007" s="243"/>
      <c r="D1007" s="244" t="s">
        <v>189</v>
      </c>
      <c r="E1007" s="245" t="s">
        <v>1</v>
      </c>
      <c r="F1007" s="246" t="s">
        <v>2168</v>
      </c>
      <c r="G1007" s="243"/>
      <c r="H1007" s="247">
        <v>23.486999999999998</v>
      </c>
      <c r="I1007" s="248"/>
      <c r="J1007" s="243"/>
      <c r="K1007" s="243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3" t="s">
        <v>189</v>
      </c>
      <c r="AU1007" s="253" t="s">
        <v>86</v>
      </c>
      <c r="AV1007" s="13" t="s">
        <v>86</v>
      </c>
      <c r="AW1007" s="13" t="s">
        <v>33</v>
      </c>
      <c r="AX1007" s="13" t="s">
        <v>78</v>
      </c>
      <c r="AY1007" s="253" t="s">
        <v>181</v>
      </c>
    </row>
    <row r="1008" s="13" customFormat="1">
      <c r="A1008" s="13"/>
      <c r="B1008" s="242"/>
      <c r="C1008" s="243"/>
      <c r="D1008" s="244" t="s">
        <v>189</v>
      </c>
      <c r="E1008" s="245" t="s">
        <v>1</v>
      </c>
      <c r="F1008" s="246" t="s">
        <v>2772</v>
      </c>
      <c r="G1008" s="243"/>
      <c r="H1008" s="247">
        <v>16.542000000000002</v>
      </c>
      <c r="I1008" s="248"/>
      <c r="J1008" s="243"/>
      <c r="K1008" s="243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3" t="s">
        <v>189</v>
      </c>
      <c r="AU1008" s="253" t="s">
        <v>86</v>
      </c>
      <c r="AV1008" s="13" t="s">
        <v>86</v>
      </c>
      <c r="AW1008" s="13" t="s">
        <v>33</v>
      </c>
      <c r="AX1008" s="13" t="s">
        <v>78</v>
      </c>
      <c r="AY1008" s="253" t="s">
        <v>181</v>
      </c>
    </row>
    <row r="1009" s="13" customFormat="1">
      <c r="A1009" s="13"/>
      <c r="B1009" s="242"/>
      <c r="C1009" s="243"/>
      <c r="D1009" s="244" t="s">
        <v>189</v>
      </c>
      <c r="E1009" s="245" t="s">
        <v>1</v>
      </c>
      <c r="F1009" s="246" t="s">
        <v>2898</v>
      </c>
      <c r="G1009" s="243"/>
      <c r="H1009" s="247">
        <v>3.4329999999999998</v>
      </c>
      <c r="I1009" s="248"/>
      <c r="J1009" s="243"/>
      <c r="K1009" s="243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3" t="s">
        <v>189</v>
      </c>
      <c r="AU1009" s="253" t="s">
        <v>86</v>
      </c>
      <c r="AV1009" s="13" t="s">
        <v>86</v>
      </c>
      <c r="AW1009" s="13" t="s">
        <v>33</v>
      </c>
      <c r="AX1009" s="13" t="s">
        <v>78</v>
      </c>
      <c r="AY1009" s="253" t="s">
        <v>181</v>
      </c>
    </row>
    <row r="1010" s="15" customFormat="1">
      <c r="A1010" s="15"/>
      <c r="B1010" s="264"/>
      <c r="C1010" s="265"/>
      <c r="D1010" s="244" t="s">
        <v>189</v>
      </c>
      <c r="E1010" s="266" t="s">
        <v>1</v>
      </c>
      <c r="F1010" s="267" t="s">
        <v>206</v>
      </c>
      <c r="G1010" s="265"/>
      <c r="H1010" s="268">
        <v>134.584</v>
      </c>
      <c r="I1010" s="269"/>
      <c r="J1010" s="265"/>
      <c r="K1010" s="265"/>
      <c r="L1010" s="270"/>
      <c r="M1010" s="271"/>
      <c r="N1010" s="272"/>
      <c r="O1010" s="272"/>
      <c r="P1010" s="272"/>
      <c r="Q1010" s="272"/>
      <c r="R1010" s="272"/>
      <c r="S1010" s="272"/>
      <c r="T1010" s="273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4" t="s">
        <v>189</v>
      </c>
      <c r="AU1010" s="274" t="s">
        <v>86</v>
      </c>
      <c r="AV1010" s="15" t="s">
        <v>187</v>
      </c>
      <c r="AW1010" s="15" t="s">
        <v>33</v>
      </c>
      <c r="AX1010" s="15" t="s">
        <v>84</v>
      </c>
      <c r="AY1010" s="274" t="s">
        <v>181</v>
      </c>
    </row>
    <row r="1011" s="2" customFormat="1" ht="24.15" customHeight="1">
      <c r="A1011" s="39"/>
      <c r="B1011" s="40"/>
      <c r="C1011" s="275" t="s">
        <v>1274</v>
      </c>
      <c r="D1011" s="275" t="s">
        <v>363</v>
      </c>
      <c r="E1011" s="276" t="s">
        <v>1491</v>
      </c>
      <c r="F1011" s="277" t="s">
        <v>1492</v>
      </c>
      <c r="G1011" s="278" t="s">
        <v>186</v>
      </c>
      <c r="H1011" s="279">
        <v>149.523</v>
      </c>
      <c r="I1011" s="280"/>
      <c r="J1011" s="281">
        <f>ROUND(I1011*H1011,2)</f>
        <v>0</v>
      </c>
      <c r="K1011" s="282"/>
      <c r="L1011" s="283"/>
      <c r="M1011" s="284" t="s">
        <v>1</v>
      </c>
      <c r="N1011" s="285" t="s">
        <v>43</v>
      </c>
      <c r="O1011" s="92"/>
      <c r="P1011" s="238">
        <f>O1011*H1011</f>
        <v>0</v>
      </c>
      <c r="Q1011" s="238">
        <v>0.00014999999999999999</v>
      </c>
      <c r="R1011" s="238">
        <f>Q1011*H1011</f>
        <v>0.022428449999999999</v>
      </c>
      <c r="S1011" s="238">
        <v>0</v>
      </c>
      <c r="T1011" s="239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40" t="s">
        <v>369</v>
      </c>
      <c r="AT1011" s="240" t="s">
        <v>363</v>
      </c>
      <c r="AU1011" s="240" t="s">
        <v>86</v>
      </c>
      <c r="AY1011" s="18" t="s">
        <v>181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8" t="s">
        <v>84</v>
      </c>
      <c r="BK1011" s="241">
        <f>ROUND(I1011*H1011,2)</f>
        <v>0</v>
      </c>
      <c r="BL1011" s="18" t="s">
        <v>278</v>
      </c>
      <c r="BM1011" s="240" t="s">
        <v>2915</v>
      </c>
    </row>
    <row r="1012" s="13" customFormat="1">
      <c r="A1012" s="13"/>
      <c r="B1012" s="242"/>
      <c r="C1012" s="243"/>
      <c r="D1012" s="244" t="s">
        <v>189</v>
      </c>
      <c r="E1012" s="245" t="s">
        <v>1</v>
      </c>
      <c r="F1012" s="246" t="s">
        <v>2916</v>
      </c>
      <c r="G1012" s="243"/>
      <c r="H1012" s="247">
        <v>149.523</v>
      </c>
      <c r="I1012" s="248"/>
      <c r="J1012" s="243"/>
      <c r="K1012" s="243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3" t="s">
        <v>189</v>
      </c>
      <c r="AU1012" s="253" t="s">
        <v>86</v>
      </c>
      <c r="AV1012" s="13" t="s">
        <v>86</v>
      </c>
      <c r="AW1012" s="13" t="s">
        <v>33</v>
      </c>
      <c r="AX1012" s="13" t="s">
        <v>84</v>
      </c>
      <c r="AY1012" s="253" t="s">
        <v>181</v>
      </c>
    </row>
    <row r="1013" s="2" customFormat="1" ht="24.15" customHeight="1">
      <c r="A1013" s="39"/>
      <c r="B1013" s="40"/>
      <c r="C1013" s="228" t="s">
        <v>1279</v>
      </c>
      <c r="D1013" s="228" t="s">
        <v>183</v>
      </c>
      <c r="E1013" s="229" t="s">
        <v>2498</v>
      </c>
      <c r="F1013" s="230" t="s">
        <v>2499</v>
      </c>
      <c r="G1013" s="231" t="s">
        <v>186</v>
      </c>
      <c r="H1013" s="232">
        <v>1.875</v>
      </c>
      <c r="I1013" s="233"/>
      <c r="J1013" s="234">
        <f>ROUND(I1013*H1013,2)</f>
        <v>0</v>
      </c>
      <c r="K1013" s="235"/>
      <c r="L1013" s="45"/>
      <c r="M1013" s="236" t="s">
        <v>1</v>
      </c>
      <c r="N1013" s="237" t="s">
        <v>43</v>
      </c>
      <c r="O1013" s="92"/>
      <c r="P1013" s="238">
        <f>O1013*H1013</f>
        <v>0</v>
      </c>
      <c r="Q1013" s="238">
        <v>0.00025000000000000001</v>
      </c>
      <c r="R1013" s="238">
        <f>Q1013*H1013</f>
        <v>0.00046874999999999998</v>
      </c>
      <c r="S1013" s="238">
        <v>0</v>
      </c>
      <c r="T1013" s="239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40" t="s">
        <v>278</v>
      </c>
      <c r="AT1013" s="240" t="s">
        <v>183</v>
      </c>
      <c r="AU1013" s="240" t="s">
        <v>86</v>
      </c>
      <c r="AY1013" s="18" t="s">
        <v>181</v>
      </c>
      <c r="BE1013" s="241">
        <f>IF(N1013="základní",J1013,0)</f>
        <v>0</v>
      </c>
      <c r="BF1013" s="241">
        <f>IF(N1013="snížená",J1013,0)</f>
        <v>0</v>
      </c>
      <c r="BG1013" s="241">
        <f>IF(N1013="zákl. přenesená",J1013,0)</f>
        <v>0</v>
      </c>
      <c r="BH1013" s="241">
        <f>IF(N1013="sníž. přenesená",J1013,0)</f>
        <v>0</v>
      </c>
      <c r="BI1013" s="241">
        <f>IF(N1013="nulová",J1013,0)</f>
        <v>0</v>
      </c>
      <c r="BJ1013" s="18" t="s">
        <v>84</v>
      </c>
      <c r="BK1013" s="241">
        <f>ROUND(I1013*H1013,2)</f>
        <v>0</v>
      </c>
      <c r="BL1013" s="18" t="s">
        <v>278</v>
      </c>
      <c r="BM1013" s="240" t="s">
        <v>2917</v>
      </c>
    </row>
    <row r="1014" s="14" customFormat="1">
      <c r="A1014" s="14"/>
      <c r="B1014" s="254"/>
      <c r="C1014" s="255"/>
      <c r="D1014" s="244" t="s">
        <v>189</v>
      </c>
      <c r="E1014" s="256" t="s">
        <v>1</v>
      </c>
      <c r="F1014" s="257" t="s">
        <v>1534</v>
      </c>
      <c r="G1014" s="255"/>
      <c r="H1014" s="256" t="s">
        <v>1</v>
      </c>
      <c r="I1014" s="258"/>
      <c r="J1014" s="255"/>
      <c r="K1014" s="255"/>
      <c r="L1014" s="259"/>
      <c r="M1014" s="260"/>
      <c r="N1014" s="261"/>
      <c r="O1014" s="261"/>
      <c r="P1014" s="261"/>
      <c r="Q1014" s="261"/>
      <c r="R1014" s="261"/>
      <c r="S1014" s="261"/>
      <c r="T1014" s="26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3" t="s">
        <v>189</v>
      </c>
      <c r="AU1014" s="263" t="s">
        <v>86</v>
      </c>
      <c r="AV1014" s="14" t="s">
        <v>84</v>
      </c>
      <c r="AW1014" s="14" t="s">
        <v>33</v>
      </c>
      <c r="AX1014" s="14" t="s">
        <v>78</v>
      </c>
      <c r="AY1014" s="263" t="s">
        <v>181</v>
      </c>
    </row>
    <row r="1015" s="13" customFormat="1">
      <c r="A1015" s="13"/>
      <c r="B1015" s="242"/>
      <c r="C1015" s="243"/>
      <c r="D1015" s="244" t="s">
        <v>189</v>
      </c>
      <c r="E1015" s="245" t="s">
        <v>1</v>
      </c>
      <c r="F1015" s="246" t="s">
        <v>2505</v>
      </c>
      <c r="G1015" s="243"/>
      <c r="H1015" s="247">
        <v>1.875</v>
      </c>
      <c r="I1015" s="248"/>
      <c r="J1015" s="243"/>
      <c r="K1015" s="243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3" t="s">
        <v>189</v>
      </c>
      <c r="AU1015" s="253" t="s">
        <v>86</v>
      </c>
      <c r="AV1015" s="13" t="s">
        <v>86</v>
      </c>
      <c r="AW1015" s="13" t="s">
        <v>33</v>
      </c>
      <c r="AX1015" s="13" t="s">
        <v>84</v>
      </c>
      <c r="AY1015" s="253" t="s">
        <v>181</v>
      </c>
    </row>
    <row r="1016" s="2" customFormat="1" ht="16.5" customHeight="1">
      <c r="A1016" s="39"/>
      <c r="B1016" s="40"/>
      <c r="C1016" s="275" t="s">
        <v>1284</v>
      </c>
      <c r="D1016" s="275" t="s">
        <v>363</v>
      </c>
      <c r="E1016" s="276" t="s">
        <v>2502</v>
      </c>
      <c r="F1016" s="277" t="s">
        <v>2503</v>
      </c>
      <c r="G1016" s="278" t="s">
        <v>186</v>
      </c>
      <c r="H1016" s="279">
        <v>1.875</v>
      </c>
      <c r="I1016" s="280"/>
      <c r="J1016" s="281">
        <f>ROUND(I1016*H1016,2)</f>
        <v>0</v>
      </c>
      <c r="K1016" s="282"/>
      <c r="L1016" s="283"/>
      <c r="M1016" s="284" t="s">
        <v>1</v>
      </c>
      <c r="N1016" s="285" t="s">
        <v>43</v>
      </c>
      <c r="O1016" s="92"/>
      <c r="P1016" s="238">
        <f>O1016*H1016</f>
        <v>0</v>
      </c>
      <c r="Q1016" s="238">
        <v>0.035650000000000001</v>
      </c>
      <c r="R1016" s="238">
        <f>Q1016*H1016</f>
        <v>0.066843750000000007</v>
      </c>
      <c r="S1016" s="238">
        <v>0</v>
      </c>
      <c r="T1016" s="239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40" t="s">
        <v>369</v>
      </c>
      <c r="AT1016" s="240" t="s">
        <v>363</v>
      </c>
      <c r="AU1016" s="240" t="s">
        <v>86</v>
      </c>
      <c r="AY1016" s="18" t="s">
        <v>181</v>
      </c>
      <c r="BE1016" s="241">
        <f>IF(N1016="základní",J1016,0)</f>
        <v>0</v>
      </c>
      <c r="BF1016" s="241">
        <f>IF(N1016="snížená",J1016,0)</f>
        <v>0</v>
      </c>
      <c r="BG1016" s="241">
        <f>IF(N1016="zákl. přenesená",J1016,0)</f>
        <v>0</v>
      </c>
      <c r="BH1016" s="241">
        <f>IF(N1016="sníž. přenesená",J1016,0)</f>
        <v>0</v>
      </c>
      <c r="BI1016" s="241">
        <f>IF(N1016="nulová",J1016,0)</f>
        <v>0</v>
      </c>
      <c r="BJ1016" s="18" t="s">
        <v>84</v>
      </c>
      <c r="BK1016" s="241">
        <f>ROUND(I1016*H1016,2)</f>
        <v>0</v>
      </c>
      <c r="BL1016" s="18" t="s">
        <v>278</v>
      </c>
      <c r="BM1016" s="240" t="s">
        <v>2918</v>
      </c>
    </row>
    <row r="1017" s="14" customFormat="1">
      <c r="A1017" s="14"/>
      <c r="B1017" s="254"/>
      <c r="C1017" s="255"/>
      <c r="D1017" s="244" t="s">
        <v>189</v>
      </c>
      <c r="E1017" s="256" t="s">
        <v>1</v>
      </c>
      <c r="F1017" s="257" t="s">
        <v>1534</v>
      </c>
      <c r="G1017" s="255"/>
      <c r="H1017" s="256" t="s">
        <v>1</v>
      </c>
      <c r="I1017" s="258"/>
      <c r="J1017" s="255"/>
      <c r="K1017" s="255"/>
      <c r="L1017" s="259"/>
      <c r="M1017" s="260"/>
      <c r="N1017" s="261"/>
      <c r="O1017" s="261"/>
      <c r="P1017" s="261"/>
      <c r="Q1017" s="261"/>
      <c r="R1017" s="261"/>
      <c r="S1017" s="261"/>
      <c r="T1017" s="26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3" t="s">
        <v>189</v>
      </c>
      <c r="AU1017" s="263" t="s">
        <v>86</v>
      </c>
      <c r="AV1017" s="14" t="s">
        <v>84</v>
      </c>
      <c r="AW1017" s="14" t="s">
        <v>33</v>
      </c>
      <c r="AX1017" s="14" t="s">
        <v>78</v>
      </c>
      <c r="AY1017" s="263" t="s">
        <v>181</v>
      </c>
    </row>
    <row r="1018" s="13" customFormat="1">
      <c r="A1018" s="13"/>
      <c r="B1018" s="242"/>
      <c r="C1018" s="243"/>
      <c r="D1018" s="244" t="s">
        <v>189</v>
      </c>
      <c r="E1018" s="245" t="s">
        <v>1</v>
      </c>
      <c r="F1018" s="246" t="s">
        <v>2505</v>
      </c>
      <c r="G1018" s="243"/>
      <c r="H1018" s="247">
        <v>1.875</v>
      </c>
      <c r="I1018" s="248"/>
      <c r="J1018" s="243"/>
      <c r="K1018" s="243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3" t="s">
        <v>189</v>
      </c>
      <c r="AU1018" s="253" t="s">
        <v>86</v>
      </c>
      <c r="AV1018" s="13" t="s">
        <v>86</v>
      </c>
      <c r="AW1018" s="13" t="s">
        <v>33</v>
      </c>
      <c r="AX1018" s="13" t="s">
        <v>84</v>
      </c>
      <c r="AY1018" s="253" t="s">
        <v>181</v>
      </c>
    </row>
    <row r="1019" s="14" customFormat="1">
      <c r="A1019" s="14"/>
      <c r="B1019" s="254"/>
      <c r="C1019" s="255"/>
      <c r="D1019" s="244" t="s">
        <v>189</v>
      </c>
      <c r="E1019" s="256" t="s">
        <v>1</v>
      </c>
      <c r="F1019" s="257" t="s">
        <v>1513</v>
      </c>
      <c r="G1019" s="255"/>
      <c r="H1019" s="256" t="s">
        <v>1</v>
      </c>
      <c r="I1019" s="258"/>
      <c r="J1019" s="255"/>
      <c r="K1019" s="255"/>
      <c r="L1019" s="259"/>
      <c r="M1019" s="260"/>
      <c r="N1019" s="261"/>
      <c r="O1019" s="261"/>
      <c r="P1019" s="261"/>
      <c r="Q1019" s="261"/>
      <c r="R1019" s="261"/>
      <c r="S1019" s="261"/>
      <c r="T1019" s="26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63" t="s">
        <v>189</v>
      </c>
      <c r="AU1019" s="263" t="s">
        <v>86</v>
      </c>
      <c r="AV1019" s="14" t="s">
        <v>84</v>
      </c>
      <c r="AW1019" s="14" t="s">
        <v>33</v>
      </c>
      <c r="AX1019" s="14" t="s">
        <v>78</v>
      </c>
      <c r="AY1019" s="263" t="s">
        <v>181</v>
      </c>
    </row>
    <row r="1020" s="14" customFormat="1">
      <c r="A1020" s="14"/>
      <c r="B1020" s="254"/>
      <c r="C1020" s="255"/>
      <c r="D1020" s="244" t="s">
        <v>189</v>
      </c>
      <c r="E1020" s="256" t="s">
        <v>1</v>
      </c>
      <c r="F1020" s="257" t="s">
        <v>1514</v>
      </c>
      <c r="G1020" s="255"/>
      <c r="H1020" s="256" t="s">
        <v>1</v>
      </c>
      <c r="I1020" s="258"/>
      <c r="J1020" s="255"/>
      <c r="K1020" s="255"/>
      <c r="L1020" s="259"/>
      <c r="M1020" s="260"/>
      <c r="N1020" s="261"/>
      <c r="O1020" s="261"/>
      <c r="P1020" s="261"/>
      <c r="Q1020" s="261"/>
      <c r="R1020" s="261"/>
      <c r="S1020" s="261"/>
      <c r="T1020" s="26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3" t="s">
        <v>189</v>
      </c>
      <c r="AU1020" s="263" t="s">
        <v>86</v>
      </c>
      <c r="AV1020" s="14" t="s">
        <v>84</v>
      </c>
      <c r="AW1020" s="14" t="s">
        <v>33</v>
      </c>
      <c r="AX1020" s="14" t="s">
        <v>78</v>
      </c>
      <c r="AY1020" s="263" t="s">
        <v>181</v>
      </c>
    </row>
    <row r="1021" s="14" customFormat="1">
      <c r="A1021" s="14"/>
      <c r="B1021" s="254"/>
      <c r="C1021" s="255"/>
      <c r="D1021" s="244" t="s">
        <v>189</v>
      </c>
      <c r="E1021" s="256" t="s">
        <v>1</v>
      </c>
      <c r="F1021" s="257" t="s">
        <v>1515</v>
      </c>
      <c r="G1021" s="255"/>
      <c r="H1021" s="256" t="s">
        <v>1</v>
      </c>
      <c r="I1021" s="258"/>
      <c r="J1021" s="255"/>
      <c r="K1021" s="255"/>
      <c r="L1021" s="259"/>
      <c r="M1021" s="260"/>
      <c r="N1021" s="261"/>
      <c r="O1021" s="261"/>
      <c r="P1021" s="261"/>
      <c r="Q1021" s="261"/>
      <c r="R1021" s="261"/>
      <c r="S1021" s="261"/>
      <c r="T1021" s="26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3" t="s">
        <v>189</v>
      </c>
      <c r="AU1021" s="263" t="s">
        <v>86</v>
      </c>
      <c r="AV1021" s="14" t="s">
        <v>84</v>
      </c>
      <c r="AW1021" s="14" t="s">
        <v>33</v>
      </c>
      <c r="AX1021" s="14" t="s">
        <v>78</v>
      </c>
      <c r="AY1021" s="263" t="s">
        <v>181</v>
      </c>
    </row>
    <row r="1022" s="14" customFormat="1">
      <c r="A1022" s="14"/>
      <c r="B1022" s="254"/>
      <c r="C1022" s="255"/>
      <c r="D1022" s="244" t="s">
        <v>189</v>
      </c>
      <c r="E1022" s="256" t="s">
        <v>1</v>
      </c>
      <c r="F1022" s="257" t="s">
        <v>1516</v>
      </c>
      <c r="G1022" s="255"/>
      <c r="H1022" s="256" t="s">
        <v>1</v>
      </c>
      <c r="I1022" s="258"/>
      <c r="J1022" s="255"/>
      <c r="K1022" s="255"/>
      <c r="L1022" s="259"/>
      <c r="M1022" s="260"/>
      <c r="N1022" s="261"/>
      <c r="O1022" s="261"/>
      <c r="P1022" s="261"/>
      <c r="Q1022" s="261"/>
      <c r="R1022" s="261"/>
      <c r="S1022" s="261"/>
      <c r="T1022" s="26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3" t="s">
        <v>189</v>
      </c>
      <c r="AU1022" s="263" t="s">
        <v>86</v>
      </c>
      <c r="AV1022" s="14" t="s">
        <v>84</v>
      </c>
      <c r="AW1022" s="14" t="s">
        <v>33</v>
      </c>
      <c r="AX1022" s="14" t="s">
        <v>78</v>
      </c>
      <c r="AY1022" s="263" t="s">
        <v>181</v>
      </c>
    </row>
    <row r="1023" s="14" customFormat="1">
      <c r="A1023" s="14"/>
      <c r="B1023" s="254"/>
      <c r="C1023" s="255"/>
      <c r="D1023" s="244" t="s">
        <v>189</v>
      </c>
      <c r="E1023" s="256" t="s">
        <v>1</v>
      </c>
      <c r="F1023" s="257" t="s">
        <v>1517</v>
      </c>
      <c r="G1023" s="255"/>
      <c r="H1023" s="256" t="s">
        <v>1</v>
      </c>
      <c r="I1023" s="258"/>
      <c r="J1023" s="255"/>
      <c r="K1023" s="255"/>
      <c r="L1023" s="259"/>
      <c r="M1023" s="260"/>
      <c r="N1023" s="261"/>
      <c r="O1023" s="261"/>
      <c r="P1023" s="261"/>
      <c r="Q1023" s="261"/>
      <c r="R1023" s="261"/>
      <c r="S1023" s="261"/>
      <c r="T1023" s="26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3" t="s">
        <v>189</v>
      </c>
      <c r="AU1023" s="263" t="s">
        <v>86</v>
      </c>
      <c r="AV1023" s="14" t="s">
        <v>84</v>
      </c>
      <c r="AW1023" s="14" t="s">
        <v>33</v>
      </c>
      <c r="AX1023" s="14" t="s">
        <v>78</v>
      </c>
      <c r="AY1023" s="263" t="s">
        <v>181</v>
      </c>
    </row>
    <row r="1024" s="2" customFormat="1" ht="24.15" customHeight="1">
      <c r="A1024" s="39"/>
      <c r="B1024" s="40"/>
      <c r="C1024" s="228" t="s">
        <v>1292</v>
      </c>
      <c r="D1024" s="228" t="s">
        <v>183</v>
      </c>
      <c r="E1024" s="229" t="s">
        <v>2919</v>
      </c>
      <c r="F1024" s="230" t="s">
        <v>2920</v>
      </c>
      <c r="G1024" s="231" t="s">
        <v>186</v>
      </c>
      <c r="H1024" s="232">
        <v>2.3149999999999999</v>
      </c>
      <c r="I1024" s="233"/>
      <c r="J1024" s="234">
        <f>ROUND(I1024*H1024,2)</f>
        <v>0</v>
      </c>
      <c r="K1024" s="235"/>
      <c r="L1024" s="45"/>
      <c r="M1024" s="236" t="s">
        <v>1</v>
      </c>
      <c r="N1024" s="237" t="s">
        <v>43</v>
      </c>
      <c r="O1024" s="92"/>
      <c r="P1024" s="238">
        <f>O1024*H1024</f>
        <v>0</v>
      </c>
      <c r="Q1024" s="238">
        <v>0.00025000000000000001</v>
      </c>
      <c r="R1024" s="238">
        <f>Q1024*H1024</f>
        <v>0.00057874999999999995</v>
      </c>
      <c r="S1024" s="238">
        <v>0</v>
      </c>
      <c r="T1024" s="239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40" t="s">
        <v>278</v>
      </c>
      <c r="AT1024" s="240" t="s">
        <v>183</v>
      </c>
      <c r="AU1024" s="240" t="s">
        <v>86</v>
      </c>
      <c r="AY1024" s="18" t="s">
        <v>181</v>
      </c>
      <c r="BE1024" s="241">
        <f>IF(N1024="základní",J1024,0)</f>
        <v>0</v>
      </c>
      <c r="BF1024" s="241">
        <f>IF(N1024="snížená",J1024,0)</f>
        <v>0</v>
      </c>
      <c r="BG1024" s="241">
        <f>IF(N1024="zákl. přenesená",J1024,0)</f>
        <v>0</v>
      </c>
      <c r="BH1024" s="241">
        <f>IF(N1024="sníž. přenesená",J1024,0)</f>
        <v>0</v>
      </c>
      <c r="BI1024" s="241">
        <f>IF(N1024="nulová",J1024,0)</f>
        <v>0</v>
      </c>
      <c r="BJ1024" s="18" t="s">
        <v>84</v>
      </c>
      <c r="BK1024" s="241">
        <f>ROUND(I1024*H1024,2)</f>
        <v>0</v>
      </c>
      <c r="BL1024" s="18" t="s">
        <v>278</v>
      </c>
      <c r="BM1024" s="240" t="s">
        <v>2921</v>
      </c>
    </row>
    <row r="1025" s="14" customFormat="1">
      <c r="A1025" s="14"/>
      <c r="B1025" s="254"/>
      <c r="C1025" s="255"/>
      <c r="D1025" s="244" t="s">
        <v>189</v>
      </c>
      <c r="E1025" s="256" t="s">
        <v>1</v>
      </c>
      <c r="F1025" s="257" t="s">
        <v>2527</v>
      </c>
      <c r="G1025" s="255"/>
      <c r="H1025" s="256" t="s">
        <v>1</v>
      </c>
      <c r="I1025" s="258"/>
      <c r="J1025" s="255"/>
      <c r="K1025" s="255"/>
      <c r="L1025" s="259"/>
      <c r="M1025" s="260"/>
      <c r="N1025" s="261"/>
      <c r="O1025" s="261"/>
      <c r="P1025" s="261"/>
      <c r="Q1025" s="261"/>
      <c r="R1025" s="261"/>
      <c r="S1025" s="261"/>
      <c r="T1025" s="26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3" t="s">
        <v>189</v>
      </c>
      <c r="AU1025" s="263" t="s">
        <v>86</v>
      </c>
      <c r="AV1025" s="14" t="s">
        <v>84</v>
      </c>
      <c r="AW1025" s="14" t="s">
        <v>33</v>
      </c>
      <c r="AX1025" s="14" t="s">
        <v>78</v>
      </c>
      <c r="AY1025" s="263" t="s">
        <v>181</v>
      </c>
    </row>
    <row r="1026" s="13" customFormat="1">
      <c r="A1026" s="13"/>
      <c r="B1026" s="242"/>
      <c r="C1026" s="243"/>
      <c r="D1026" s="244" t="s">
        <v>189</v>
      </c>
      <c r="E1026" s="245" t="s">
        <v>1</v>
      </c>
      <c r="F1026" s="246" t="s">
        <v>2528</v>
      </c>
      <c r="G1026" s="243"/>
      <c r="H1026" s="247">
        <v>2.3149999999999999</v>
      </c>
      <c r="I1026" s="248"/>
      <c r="J1026" s="243"/>
      <c r="K1026" s="243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3" t="s">
        <v>189</v>
      </c>
      <c r="AU1026" s="253" t="s">
        <v>86</v>
      </c>
      <c r="AV1026" s="13" t="s">
        <v>86</v>
      </c>
      <c r="AW1026" s="13" t="s">
        <v>33</v>
      </c>
      <c r="AX1026" s="13" t="s">
        <v>84</v>
      </c>
      <c r="AY1026" s="253" t="s">
        <v>181</v>
      </c>
    </row>
    <row r="1027" s="2" customFormat="1" ht="16.5" customHeight="1">
      <c r="A1027" s="39"/>
      <c r="B1027" s="40"/>
      <c r="C1027" s="275" t="s">
        <v>1299</v>
      </c>
      <c r="D1027" s="275" t="s">
        <v>363</v>
      </c>
      <c r="E1027" s="276" t="s">
        <v>2922</v>
      </c>
      <c r="F1027" s="277" t="s">
        <v>2923</v>
      </c>
      <c r="G1027" s="278" t="s">
        <v>186</v>
      </c>
      <c r="H1027" s="279">
        <v>2.3149999999999999</v>
      </c>
      <c r="I1027" s="280"/>
      <c r="J1027" s="281">
        <f>ROUND(I1027*H1027,2)</f>
        <v>0</v>
      </c>
      <c r="K1027" s="282"/>
      <c r="L1027" s="283"/>
      <c r="M1027" s="284" t="s">
        <v>1</v>
      </c>
      <c r="N1027" s="285" t="s">
        <v>43</v>
      </c>
      <c r="O1027" s="92"/>
      <c r="P1027" s="238">
        <f>O1027*H1027</f>
        <v>0</v>
      </c>
      <c r="Q1027" s="238">
        <v>0.035650000000000001</v>
      </c>
      <c r="R1027" s="238">
        <f>Q1027*H1027</f>
        <v>0.082529749999999999</v>
      </c>
      <c r="S1027" s="238">
        <v>0</v>
      </c>
      <c r="T1027" s="239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40" t="s">
        <v>369</v>
      </c>
      <c r="AT1027" s="240" t="s">
        <v>363</v>
      </c>
      <c r="AU1027" s="240" t="s">
        <v>86</v>
      </c>
      <c r="AY1027" s="18" t="s">
        <v>181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8" t="s">
        <v>84</v>
      </c>
      <c r="BK1027" s="241">
        <f>ROUND(I1027*H1027,2)</f>
        <v>0</v>
      </c>
      <c r="BL1027" s="18" t="s">
        <v>278</v>
      </c>
      <c r="BM1027" s="240" t="s">
        <v>2924</v>
      </c>
    </row>
    <row r="1028" s="14" customFormat="1">
      <c r="A1028" s="14"/>
      <c r="B1028" s="254"/>
      <c r="C1028" s="255"/>
      <c r="D1028" s="244" t="s">
        <v>189</v>
      </c>
      <c r="E1028" s="256" t="s">
        <v>1</v>
      </c>
      <c r="F1028" s="257" t="s">
        <v>2527</v>
      </c>
      <c r="G1028" s="255"/>
      <c r="H1028" s="256" t="s">
        <v>1</v>
      </c>
      <c r="I1028" s="258"/>
      <c r="J1028" s="255"/>
      <c r="K1028" s="255"/>
      <c r="L1028" s="259"/>
      <c r="M1028" s="260"/>
      <c r="N1028" s="261"/>
      <c r="O1028" s="261"/>
      <c r="P1028" s="261"/>
      <c r="Q1028" s="261"/>
      <c r="R1028" s="261"/>
      <c r="S1028" s="261"/>
      <c r="T1028" s="26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3" t="s">
        <v>189</v>
      </c>
      <c r="AU1028" s="263" t="s">
        <v>86</v>
      </c>
      <c r="AV1028" s="14" t="s">
        <v>84</v>
      </c>
      <c r="AW1028" s="14" t="s">
        <v>33</v>
      </c>
      <c r="AX1028" s="14" t="s">
        <v>78</v>
      </c>
      <c r="AY1028" s="263" t="s">
        <v>181</v>
      </c>
    </row>
    <row r="1029" s="13" customFormat="1">
      <c r="A1029" s="13"/>
      <c r="B1029" s="242"/>
      <c r="C1029" s="243"/>
      <c r="D1029" s="244" t="s">
        <v>189</v>
      </c>
      <c r="E1029" s="245" t="s">
        <v>1</v>
      </c>
      <c r="F1029" s="246" t="s">
        <v>2528</v>
      </c>
      <c r="G1029" s="243"/>
      <c r="H1029" s="247">
        <v>2.3149999999999999</v>
      </c>
      <c r="I1029" s="248"/>
      <c r="J1029" s="243"/>
      <c r="K1029" s="243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3" t="s">
        <v>189</v>
      </c>
      <c r="AU1029" s="253" t="s">
        <v>86</v>
      </c>
      <c r="AV1029" s="13" t="s">
        <v>86</v>
      </c>
      <c r="AW1029" s="13" t="s">
        <v>33</v>
      </c>
      <c r="AX1029" s="13" t="s">
        <v>84</v>
      </c>
      <c r="AY1029" s="253" t="s">
        <v>181</v>
      </c>
    </row>
    <row r="1030" s="14" customFormat="1">
      <c r="A1030" s="14"/>
      <c r="B1030" s="254"/>
      <c r="C1030" s="255"/>
      <c r="D1030" s="244" t="s">
        <v>189</v>
      </c>
      <c r="E1030" s="256" t="s">
        <v>1</v>
      </c>
      <c r="F1030" s="257" t="s">
        <v>1513</v>
      </c>
      <c r="G1030" s="255"/>
      <c r="H1030" s="256" t="s">
        <v>1</v>
      </c>
      <c r="I1030" s="258"/>
      <c r="J1030" s="255"/>
      <c r="K1030" s="255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189</v>
      </c>
      <c r="AU1030" s="263" t="s">
        <v>86</v>
      </c>
      <c r="AV1030" s="14" t="s">
        <v>84</v>
      </c>
      <c r="AW1030" s="14" t="s">
        <v>33</v>
      </c>
      <c r="AX1030" s="14" t="s">
        <v>78</v>
      </c>
      <c r="AY1030" s="263" t="s">
        <v>181</v>
      </c>
    </row>
    <row r="1031" s="14" customFormat="1">
      <c r="A1031" s="14"/>
      <c r="B1031" s="254"/>
      <c r="C1031" s="255"/>
      <c r="D1031" s="244" t="s">
        <v>189</v>
      </c>
      <c r="E1031" s="256" t="s">
        <v>1</v>
      </c>
      <c r="F1031" s="257" t="s">
        <v>1514</v>
      </c>
      <c r="G1031" s="255"/>
      <c r="H1031" s="256" t="s">
        <v>1</v>
      </c>
      <c r="I1031" s="258"/>
      <c r="J1031" s="255"/>
      <c r="K1031" s="255"/>
      <c r="L1031" s="259"/>
      <c r="M1031" s="260"/>
      <c r="N1031" s="261"/>
      <c r="O1031" s="261"/>
      <c r="P1031" s="261"/>
      <c r="Q1031" s="261"/>
      <c r="R1031" s="261"/>
      <c r="S1031" s="261"/>
      <c r="T1031" s="26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3" t="s">
        <v>189</v>
      </c>
      <c r="AU1031" s="263" t="s">
        <v>86</v>
      </c>
      <c r="AV1031" s="14" t="s">
        <v>84</v>
      </c>
      <c r="AW1031" s="14" t="s">
        <v>33</v>
      </c>
      <c r="AX1031" s="14" t="s">
        <v>78</v>
      </c>
      <c r="AY1031" s="263" t="s">
        <v>181</v>
      </c>
    </row>
    <row r="1032" s="14" customFormat="1">
      <c r="A1032" s="14"/>
      <c r="B1032" s="254"/>
      <c r="C1032" s="255"/>
      <c r="D1032" s="244" t="s">
        <v>189</v>
      </c>
      <c r="E1032" s="256" t="s">
        <v>1</v>
      </c>
      <c r="F1032" s="257" t="s">
        <v>1515</v>
      </c>
      <c r="G1032" s="255"/>
      <c r="H1032" s="256" t="s">
        <v>1</v>
      </c>
      <c r="I1032" s="258"/>
      <c r="J1032" s="255"/>
      <c r="K1032" s="255"/>
      <c r="L1032" s="259"/>
      <c r="M1032" s="260"/>
      <c r="N1032" s="261"/>
      <c r="O1032" s="261"/>
      <c r="P1032" s="261"/>
      <c r="Q1032" s="261"/>
      <c r="R1032" s="261"/>
      <c r="S1032" s="261"/>
      <c r="T1032" s="26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63" t="s">
        <v>189</v>
      </c>
      <c r="AU1032" s="263" t="s">
        <v>86</v>
      </c>
      <c r="AV1032" s="14" t="s">
        <v>84</v>
      </c>
      <c r="AW1032" s="14" t="s">
        <v>33</v>
      </c>
      <c r="AX1032" s="14" t="s">
        <v>78</v>
      </c>
      <c r="AY1032" s="263" t="s">
        <v>181</v>
      </c>
    </row>
    <row r="1033" s="14" customFormat="1">
      <c r="A1033" s="14"/>
      <c r="B1033" s="254"/>
      <c r="C1033" s="255"/>
      <c r="D1033" s="244" t="s">
        <v>189</v>
      </c>
      <c r="E1033" s="256" t="s">
        <v>1</v>
      </c>
      <c r="F1033" s="257" t="s">
        <v>1516</v>
      </c>
      <c r="G1033" s="255"/>
      <c r="H1033" s="256" t="s">
        <v>1</v>
      </c>
      <c r="I1033" s="258"/>
      <c r="J1033" s="255"/>
      <c r="K1033" s="255"/>
      <c r="L1033" s="259"/>
      <c r="M1033" s="260"/>
      <c r="N1033" s="261"/>
      <c r="O1033" s="261"/>
      <c r="P1033" s="261"/>
      <c r="Q1033" s="261"/>
      <c r="R1033" s="261"/>
      <c r="S1033" s="261"/>
      <c r="T1033" s="262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3" t="s">
        <v>189</v>
      </c>
      <c r="AU1033" s="263" t="s">
        <v>86</v>
      </c>
      <c r="AV1033" s="14" t="s">
        <v>84</v>
      </c>
      <c r="AW1033" s="14" t="s">
        <v>33</v>
      </c>
      <c r="AX1033" s="14" t="s">
        <v>78</v>
      </c>
      <c r="AY1033" s="263" t="s">
        <v>181</v>
      </c>
    </row>
    <row r="1034" s="14" customFormat="1">
      <c r="A1034" s="14"/>
      <c r="B1034" s="254"/>
      <c r="C1034" s="255"/>
      <c r="D1034" s="244" t="s">
        <v>189</v>
      </c>
      <c r="E1034" s="256" t="s">
        <v>1</v>
      </c>
      <c r="F1034" s="257" t="s">
        <v>1529</v>
      </c>
      <c r="G1034" s="255"/>
      <c r="H1034" s="256" t="s">
        <v>1</v>
      </c>
      <c r="I1034" s="258"/>
      <c r="J1034" s="255"/>
      <c r="K1034" s="255"/>
      <c r="L1034" s="259"/>
      <c r="M1034" s="260"/>
      <c r="N1034" s="261"/>
      <c r="O1034" s="261"/>
      <c r="P1034" s="261"/>
      <c r="Q1034" s="261"/>
      <c r="R1034" s="261"/>
      <c r="S1034" s="261"/>
      <c r="T1034" s="262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3" t="s">
        <v>189</v>
      </c>
      <c r="AU1034" s="263" t="s">
        <v>86</v>
      </c>
      <c r="AV1034" s="14" t="s">
        <v>84</v>
      </c>
      <c r="AW1034" s="14" t="s">
        <v>33</v>
      </c>
      <c r="AX1034" s="14" t="s">
        <v>78</v>
      </c>
      <c r="AY1034" s="263" t="s">
        <v>181</v>
      </c>
    </row>
    <row r="1035" s="2" customFormat="1" ht="24.15" customHeight="1">
      <c r="A1035" s="39"/>
      <c r="B1035" s="40"/>
      <c r="C1035" s="228" t="s">
        <v>1304</v>
      </c>
      <c r="D1035" s="228" t="s">
        <v>183</v>
      </c>
      <c r="E1035" s="229" t="s">
        <v>1531</v>
      </c>
      <c r="F1035" s="230" t="s">
        <v>1532</v>
      </c>
      <c r="G1035" s="231" t="s">
        <v>186</v>
      </c>
      <c r="H1035" s="232">
        <v>32.716999999999999</v>
      </c>
      <c r="I1035" s="233"/>
      <c r="J1035" s="234">
        <f>ROUND(I1035*H1035,2)</f>
        <v>0</v>
      </c>
      <c r="K1035" s="235"/>
      <c r="L1035" s="45"/>
      <c r="M1035" s="236" t="s">
        <v>1</v>
      </c>
      <c r="N1035" s="237" t="s">
        <v>43</v>
      </c>
      <c r="O1035" s="92"/>
      <c r="P1035" s="238">
        <f>O1035*H1035</f>
        <v>0</v>
      </c>
      <c r="Q1035" s="238">
        <v>0.00025000000000000001</v>
      </c>
      <c r="R1035" s="238">
        <f>Q1035*H1035</f>
        <v>0.008179249999999999</v>
      </c>
      <c r="S1035" s="238">
        <v>0</v>
      </c>
      <c r="T1035" s="239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40" t="s">
        <v>278</v>
      </c>
      <c r="AT1035" s="240" t="s">
        <v>183</v>
      </c>
      <c r="AU1035" s="240" t="s">
        <v>86</v>
      </c>
      <c r="AY1035" s="18" t="s">
        <v>181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8" t="s">
        <v>84</v>
      </c>
      <c r="BK1035" s="241">
        <f>ROUND(I1035*H1035,2)</f>
        <v>0</v>
      </c>
      <c r="BL1035" s="18" t="s">
        <v>278</v>
      </c>
      <c r="BM1035" s="240" t="s">
        <v>2925</v>
      </c>
    </row>
    <row r="1036" s="14" customFormat="1">
      <c r="A1036" s="14"/>
      <c r="B1036" s="254"/>
      <c r="C1036" s="255"/>
      <c r="D1036" s="244" t="s">
        <v>189</v>
      </c>
      <c r="E1036" s="256" t="s">
        <v>1</v>
      </c>
      <c r="F1036" s="257" t="s">
        <v>1522</v>
      </c>
      <c r="G1036" s="255"/>
      <c r="H1036" s="256" t="s">
        <v>1</v>
      </c>
      <c r="I1036" s="258"/>
      <c r="J1036" s="255"/>
      <c r="K1036" s="255"/>
      <c r="L1036" s="259"/>
      <c r="M1036" s="260"/>
      <c r="N1036" s="261"/>
      <c r="O1036" s="261"/>
      <c r="P1036" s="261"/>
      <c r="Q1036" s="261"/>
      <c r="R1036" s="261"/>
      <c r="S1036" s="261"/>
      <c r="T1036" s="26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3" t="s">
        <v>189</v>
      </c>
      <c r="AU1036" s="263" t="s">
        <v>86</v>
      </c>
      <c r="AV1036" s="14" t="s">
        <v>84</v>
      </c>
      <c r="AW1036" s="14" t="s">
        <v>33</v>
      </c>
      <c r="AX1036" s="14" t="s">
        <v>78</v>
      </c>
      <c r="AY1036" s="263" t="s">
        <v>181</v>
      </c>
    </row>
    <row r="1037" s="13" customFormat="1">
      <c r="A1037" s="13"/>
      <c r="B1037" s="242"/>
      <c r="C1037" s="243"/>
      <c r="D1037" s="244" t="s">
        <v>189</v>
      </c>
      <c r="E1037" s="245" t="s">
        <v>1</v>
      </c>
      <c r="F1037" s="246" t="s">
        <v>2507</v>
      </c>
      <c r="G1037" s="243"/>
      <c r="H1037" s="247">
        <v>7.8310000000000004</v>
      </c>
      <c r="I1037" s="248"/>
      <c r="J1037" s="243"/>
      <c r="K1037" s="243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3" t="s">
        <v>189</v>
      </c>
      <c r="AU1037" s="253" t="s">
        <v>86</v>
      </c>
      <c r="AV1037" s="13" t="s">
        <v>86</v>
      </c>
      <c r="AW1037" s="13" t="s">
        <v>33</v>
      </c>
      <c r="AX1037" s="13" t="s">
        <v>78</v>
      </c>
      <c r="AY1037" s="253" t="s">
        <v>181</v>
      </c>
    </row>
    <row r="1038" s="14" customFormat="1">
      <c r="A1038" s="14"/>
      <c r="B1038" s="254"/>
      <c r="C1038" s="255"/>
      <c r="D1038" s="244" t="s">
        <v>189</v>
      </c>
      <c r="E1038" s="256" t="s">
        <v>1</v>
      </c>
      <c r="F1038" s="257" t="s">
        <v>1536</v>
      </c>
      <c r="G1038" s="255"/>
      <c r="H1038" s="256" t="s">
        <v>1</v>
      </c>
      <c r="I1038" s="258"/>
      <c r="J1038" s="255"/>
      <c r="K1038" s="255"/>
      <c r="L1038" s="259"/>
      <c r="M1038" s="260"/>
      <c r="N1038" s="261"/>
      <c r="O1038" s="261"/>
      <c r="P1038" s="261"/>
      <c r="Q1038" s="261"/>
      <c r="R1038" s="261"/>
      <c r="S1038" s="261"/>
      <c r="T1038" s="26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3" t="s">
        <v>189</v>
      </c>
      <c r="AU1038" s="263" t="s">
        <v>86</v>
      </c>
      <c r="AV1038" s="14" t="s">
        <v>84</v>
      </c>
      <c r="AW1038" s="14" t="s">
        <v>33</v>
      </c>
      <c r="AX1038" s="14" t="s">
        <v>78</v>
      </c>
      <c r="AY1038" s="263" t="s">
        <v>181</v>
      </c>
    </row>
    <row r="1039" s="13" customFormat="1">
      <c r="A1039" s="13"/>
      <c r="B1039" s="242"/>
      <c r="C1039" s="243"/>
      <c r="D1039" s="244" t="s">
        <v>189</v>
      </c>
      <c r="E1039" s="245" t="s">
        <v>1</v>
      </c>
      <c r="F1039" s="246" t="s">
        <v>2508</v>
      </c>
      <c r="G1039" s="243"/>
      <c r="H1039" s="247">
        <v>9.2599999999999998</v>
      </c>
      <c r="I1039" s="248"/>
      <c r="J1039" s="243"/>
      <c r="K1039" s="243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3" t="s">
        <v>189</v>
      </c>
      <c r="AU1039" s="253" t="s">
        <v>86</v>
      </c>
      <c r="AV1039" s="13" t="s">
        <v>86</v>
      </c>
      <c r="AW1039" s="13" t="s">
        <v>33</v>
      </c>
      <c r="AX1039" s="13" t="s">
        <v>78</v>
      </c>
      <c r="AY1039" s="253" t="s">
        <v>181</v>
      </c>
    </row>
    <row r="1040" s="14" customFormat="1">
      <c r="A1040" s="14"/>
      <c r="B1040" s="254"/>
      <c r="C1040" s="255"/>
      <c r="D1040" s="244" t="s">
        <v>189</v>
      </c>
      <c r="E1040" s="256" t="s">
        <v>1</v>
      </c>
      <c r="F1040" s="257" t="s">
        <v>1538</v>
      </c>
      <c r="G1040" s="255"/>
      <c r="H1040" s="256" t="s">
        <v>1</v>
      </c>
      <c r="I1040" s="258"/>
      <c r="J1040" s="255"/>
      <c r="K1040" s="255"/>
      <c r="L1040" s="259"/>
      <c r="M1040" s="260"/>
      <c r="N1040" s="261"/>
      <c r="O1040" s="261"/>
      <c r="P1040" s="261"/>
      <c r="Q1040" s="261"/>
      <c r="R1040" s="261"/>
      <c r="S1040" s="261"/>
      <c r="T1040" s="26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3" t="s">
        <v>189</v>
      </c>
      <c r="AU1040" s="263" t="s">
        <v>86</v>
      </c>
      <c r="AV1040" s="14" t="s">
        <v>84</v>
      </c>
      <c r="AW1040" s="14" t="s">
        <v>33</v>
      </c>
      <c r="AX1040" s="14" t="s">
        <v>78</v>
      </c>
      <c r="AY1040" s="263" t="s">
        <v>181</v>
      </c>
    </row>
    <row r="1041" s="13" customFormat="1">
      <c r="A1041" s="13"/>
      <c r="B1041" s="242"/>
      <c r="C1041" s="243"/>
      <c r="D1041" s="244" t="s">
        <v>189</v>
      </c>
      <c r="E1041" s="245" t="s">
        <v>1</v>
      </c>
      <c r="F1041" s="246" t="s">
        <v>2508</v>
      </c>
      <c r="G1041" s="243"/>
      <c r="H1041" s="247">
        <v>9.2599999999999998</v>
      </c>
      <c r="I1041" s="248"/>
      <c r="J1041" s="243"/>
      <c r="K1041" s="243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3" t="s">
        <v>189</v>
      </c>
      <c r="AU1041" s="253" t="s">
        <v>86</v>
      </c>
      <c r="AV1041" s="13" t="s">
        <v>86</v>
      </c>
      <c r="AW1041" s="13" t="s">
        <v>33</v>
      </c>
      <c r="AX1041" s="13" t="s">
        <v>78</v>
      </c>
      <c r="AY1041" s="253" t="s">
        <v>181</v>
      </c>
    </row>
    <row r="1042" s="14" customFormat="1">
      <c r="A1042" s="14"/>
      <c r="B1042" s="254"/>
      <c r="C1042" s="255"/>
      <c r="D1042" s="244" t="s">
        <v>189</v>
      </c>
      <c r="E1042" s="256" t="s">
        <v>1</v>
      </c>
      <c r="F1042" s="257" t="s">
        <v>1558</v>
      </c>
      <c r="G1042" s="255"/>
      <c r="H1042" s="256" t="s">
        <v>1</v>
      </c>
      <c r="I1042" s="258"/>
      <c r="J1042" s="255"/>
      <c r="K1042" s="255"/>
      <c r="L1042" s="259"/>
      <c r="M1042" s="260"/>
      <c r="N1042" s="261"/>
      <c r="O1042" s="261"/>
      <c r="P1042" s="261"/>
      <c r="Q1042" s="261"/>
      <c r="R1042" s="261"/>
      <c r="S1042" s="261"/>
      <c r="T1042" s="26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3" t="s">
        <v>189</v>
      </c>
      <c r="AU1042" s="263" t="s">
        <v>86</v>
      </c>
      <c r="AV1042" s="14" t="s">
        <v>84</v>
      </c>
      <c r="AW1042" s="14" t="s">
        <v>33</v>
      </c>
      <c r="AX1042" s="14" t="s">
        <v>78</v>
      </c>
      <c r="AY1042" s="263" t="s">
        <v>181</v>
      </c>
    </row>
    <row r="1043" s="13" customFormat="1">
      <c r="A1043" s="13"/>
      <c r="B1043" s="242"/>
      <c r="C1043" s="243"/>
      <c r="D1043" s="244" t="s">
        <v>189</v>
      </c>
      <c r="E1043" s="245" t="s">
        <v>1</v>
      </c>
      <c r="F1043" s="246" t="s">
        <v>2926</v>
      </c>
      <c r="G1043" s="243"/>
      <c r="H1043" s="247">
        <v>6.3659999999999997</v>
      </c>
      <c r="I1043" s="248"/>
      <c r="J1043" s="243"/>
      <c r="K1043" s="243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3" t="s">
        <v>189</v>
      </c>
      <c r="AU1043" s="253" t="s">
        <v>86</v>
      </c>
      <c r="AV1043" s="13" t="s">
        <v>86</v>
      </c>
      <c r="AW1043" s="13" t="s">
        <v>33</v>
      </c>
      <c r="AX1043" s="13" t="s">
        <v>78</v>
      </c>
      <c r="AY1043" s="253" t="s">
        <v>181</v>
      </c>
    </row>
    <row r="1044" s="15" customFormat="1">
      <c r="A1044" s="15"/>
      <c r="B1044" s="264"/>
      <c r="C1044" s="265"/>
      <c r="D1044" s="244" t="s">
        <v>189</v>
      </c>
      <c r="E1044" s="266" t="s">
        <v>1</v>
      </c>
      <c r="F1044" s="267" t="s">
        <v>206</v>
      </c>
      <c r="G1044" s="265"/>
      <c r="H1044" s="268">
        <v>32.716999999999999</v>
      </c>
      <c r="I1044" s="269"/>
      <c r="J1044" s="265"/>
      <c r="K1044" s="265"/>
      <c r="L1044" s="270"/>
      <c r="M1044" s="271"/>
      <c r="N1044" s="272"/>
      <c r="O1044" s="272"/>
      <c r="P1044" s="272"/>
      <c r="Q1044" s="272"/>
      <c r="R1044" s="272"/>
      <c r="S1044" s="272"/>
      <c r="T1044" s="273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74" t="s">
        <v>189</v>
      </c>
      <c r="AU1044" s="274" t="s">
        <v>86</v>
      </c>
      <c r="AV1044" s="15" t="s">
        <v>187</v>
      </c>
      <c r="AW1044" s="15" t="s">
        <v>33</v>
      </c>
      <c r="AX1044" s="15" t="s">
        <v>84</v>
      </c>
      <c r="AY1044" s="274" t="s">
        <v>181</v>
      </c>
    </row>
    <row r="1045" s="2" customFormat="1" ht="16.5" customHeight="1">
      <c r="A1045" s="39"/>
      <c r="B1045" s="40"/>
      <c r="C1045" s="275" t="s">
        <v>1309</v>
      </c>
      <c r="D1045" s="275" t="s">
        <v>363</v>
      </c>
      <c r="E1045" s="276" t="s">
        <v>1541</v>
      </c>
      <c r="F1045" s="277" t="s">
        <v>2511</v>
      </c>
      <c r="G1045" s="278" t="s">
        <v>186</v>
      </c>
      <c r="H1045" s="279">
        <v>7.8310000000000004</v>
      </c>
      <c r="I1045" s="280"/>
      <c r="J1045" s="281">
        <f>ROUND(I1045*H1045,2)</f>
        <v>0</v>
      </c>
      <c r="K1045" s="282"/>
      <c r="L1045" s="283"/>
      <c r="M1045" s="284" t="s">
        <v>1</v>
      </c>
      <c r="N1045" s="285" t="s">
        <v>43</v>
      </c>
      <c r="O1045" s="92"/>
      <c r="P1045" s="238">
        <f>O1045*H1045</f>
        <v>0</v>
      </c>
      <c r="Q1045" s="238">
        <v>0.037960000000000001</v>
      </c>
      <c r="R1045" s="238">
        <f>Q1045*H1045</f>
        <v>0.29726476000000002</v>
      </c>
      <c r="S1045" s="238">
        <v>0</v>
      </c>
      <c r="T1045" s="239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40" t="s">
        <v>369</v>
      </c>
      <c r="AT1045" s="240" t="s">
        <v>363</v>
      </c>
      <c r="AU1045" s="240" t="s">
        <v>86</v>
      </c>
      <c r="AY1045" s="18" t="s">
        <v>181</v>
      </c>
      <c r="BE1045" s="241">
        <f>IF(N1045="základní",J1045,0)</f>
        <v>0</v>
      </c>
      <c r="BF1045" s="241">
        <f>IF(N1045="snížená",J1045,0)</f>
        <v>0</v>
      </c>
      <c r="BG1045" s="241">
        <f>IF(N1045="zákl. přenesená",J1045,0)</f>
        <v>0</v>
      </c>
      <c r="BH1045" s="241">
        <f>IF(N1045="sníž. přenesená",J1045,0)</f>
        <v>0</v>
      </c>
      <c r="BI1045" s="241">
        <f>IF(N1045="nulová",J1045,0)</f>
        <v>0</v>
      </c>
      <c r="BJ1045" s="18" t="s">
        <v>84</v>
      </c>
      <c r="BK1045" s="241">
        <f>ROUND(I1045*H1045,2)</f>
        <v>0</v>
      </c>
      <c r="BL1045" s="18" t="s">
        <v>278</v>
      </c>
      <c r="BM1045" s="240" t="s">
        <v>2927</v>
      </c>
    </row>
    <row r="1046" s="14" customFormat="1">
      <c r="A1046" s="14"/>
      <c r="B1046" s="254"/>
      <c r="C1046" s="255"/>
      <c r="D1046" s="244" t="s">
        <v>189</v>
      </c>
      <c r="E1046" s="256" t="s">
        <v>1</v>
      </c>
      <c r="F1046" s="257" t="s">
        <v>1522</v>
      </c>
      <c r="G1046" s="255"/>
      <c r="H1046" s="256" t="s">
        <v>1</v>
      </c>
      <c r="I1046" s="258"/>
      <c r="J1046" s="255"/>
      <c r="K1046" s="255"/>
      <c r="L1046" s="259"/>
      <c r="M1046" s="260"/>
      <c r="N1046" s="261"/>
      <c r="O1046" s="261"/>
      <c r="P1046" s="261"/>
      <c r="Q1046" s="261"/>
      <c r="R1046" s="261"/>
      <c r="S1046" s="261"/>
      <c r="T1046" s="26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3" t="s">
        <v>189</v>
      </c>
      <c r="AU1046" s="263" t="s">
        <v>86</v>
      </c>
      <c r="AV1046" s="14" t="s">
        <v>84</v>
      </c>
      <c r="AW1046" s="14" t="s">
        <v>33</v>
      </c>
      <c r="AX1046" s="14" t="s">
        <v>78</v>
      </c>
      <c r="AY1046" s="263" t="s">
        <v>181</v>
      </c>
    </row>
    <row r="1047" s="13" customFormat="1">
      <c r="A1047" s="13"/>
      <c r="B1047" s="242"/>
      <c r="C1047" s="243"/>
      <c r="D1047" s="244" t="s">
        <v>189</v>
      </c>
      <c r="E1047" s="245" t="s">
        <v>1</v>
      </c>
      <c r="F1047" s="246" t="s">
        <v>2507</v>
      </c>
      <c r="G1047" s="243"/>
      <c r="H1047" s="247">
        <v>7.8310000000000004</v>
      </c>
      <c r="I1047" s="248"/>
      <c r="J1047" s="243"/>
      <c r="K1047" s="243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3" t="s">
        <v>189</v>
      </c>
      <c r="AU1047" s="253" t="s">
        <v>86</v>
      </c>
      <c r="AV1047" s="13" t="s">
        <v>86</v>
      </c>
      <c r="AW1047" s="13" t="s">
        <v>33</v>
      </c>
      <c r="AX1047" s="13" t="s">
        <v>84</v>
      </c>
      <c r="AY1047" s="253" t="s">
        <v>181</v>
      </c>
    </row>
    <row r="1048" s="14" customFormat="1">
      <c r="A1048" s="14"/>
      <c r="B1048" s="254"/>
      <c r="C1048" s="255"/>
      <c r="D1048" s="244" t="s">
        <v>189</v>
      </c>
      <c r="E1048" s="256" t="s">
        <v>1</v>
      </c>
      <c r="F1048" s="257" t="s">
        <v>1513</v>
      </c>
      <c r="G1048" s="255"/>
      <c r="H1048" s="256" t="s">
        <v>1</v>
      </c>
      <c r="I1048" s="258"/>
      <c r="J1048" s="255"/>
      <c r="K1048" s="255"/>
      <c r="L1048" s="259"/>
      <c r="M1048" s="260"/>
      <c r="N1048" s="261"/>
      <c r="O1048" s="261"/>
      <c r="P1048" s="261"/>
      <c r="Q1048" s="261"/>
      <c r="R1048" s="261"/>
      <c r="S1048" s="261"/>
      <c r="T1048" s="26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3" t="s">
        <v>189</v>
      </c>
      <c r="AU1048" s="263" t="s">
        <v>86</v>
      </c>
      <c r="AV1048" s="14" t="s">
        <v>84</v>
      </c>
      <c r="AW1048" s="14" t="s">
        <v>33</v>
      </c>
      <c r="AX1048" s="14" t="s">
        <v>78</v>
      </c>
      <c r="AY1048" s="263" t="s">
        <v>181</v>
      </c>
    </row>
    <row r="1049" s="14" customFormat="1">
      <c r="A1049" s="14"/>
      <c r="B1049" s="254"/>
      <c r="C1049" s="255"/>
      <c r="D1049" s="244" t="s">
        <v>189</v>
      </c>
      <c r="E1049" s="256" t="s">
        <v>1</v>
      </c>
      <c r="F1049" s="257" t="s">
        <v>2513</v>
      </c>
      <c r="G1049" s="255"/>
      <c r="H1049" s="256" t="s">
        <v>1</v>
      </c>
      <c r="I1049" s="258"/>
      <c r="J1049" s="255"/>
      <c r="K1049" s="255"/>
      <c r="L1049" s="259"/>
      <c r="M1049" s="260"/>
      <c r="N1049" s="261"/>
      <c r="O1049" s="261"/>
      <c r="P1049" s="261"/>
      <c r="Q1049" s="261"/>
      <c r="R1049" s="261"/>
      <c r="S1049" s="261"/>
      <c r="T1049" s="26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3" t="s">
        <v>189</v>
      </c>
      <c r="AU1049" s="263" t="s">
        <v>86</v>
      </c>
      <c r="AV1049" s="14" t="s">
        <v>84</v>
      </c>
      <c r="AW1049" s="14" t="s">
        <v>33</v>
      </c>
      <c r="AX1049" s="14" t="s">
        <v>78</v>
      </c>
      <c r="AY1049" s="263" t="s">
        <v>181</v>
      </c>
    </row>
    <row r="1050" s="14" customFormat="1">
      <c r="A1050" s="14"/>
      <c r="B1050" s="254"/>
      <c r="C1050" s="255"/>
      <c r="D1050" s="244" t="s">
        <v>189</v>
      </c>
      <c r="E1050" s="256" t="s">
        <v>1</v>
      </c>
      <c r="F1050" s="257" t="s">
        <v>1515</v>
      </c>
      <c r="G1050" s="255"/>
      <c r="H1050" s="256" t="s">
        <v>1</v>
      </c>
      <c r="I1050" s="258"/>
      <c r="J1050" s="255"/>
      <c r="K1050" s="255"/>
      <c r="L1050" s="259"/>
      <c r="M1050" s="260"/>
      <c r="N1050" s="261"/>
      <c r="O1050" s="261"/>
      <c r="P1050" s="261"/>
      <c r="Q1050" s="261"/>
      <c r="R1050" s="261"/>
      <c r="S1050" s="261"/>
      <c r="T1050" s="26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3" t="s">
        <v>189</v>
      </c>
      <c r="AU1050" s="263" t="s">
        <v>86</v>
      </c>
      <c r="AV1050" s="14" t="s">
        <v>84</v>
      </c>
      <c r="AW1050" s="14" t="s">
        <v>33</v>
      </c>
      <c r="AX1050" s="14" t="s">
        <v>78</v>
      </c>
      <c r="AY1050" s="263" t="s">
        <v>181</v>
      </c>
    </row>
    <row r="1051" s="14" customFormat="1">
      <c r="A1051" s="14"/>
      <c r="B1051" s="254"/>
      <c r="C1051" s="255"/>
      <c r="D1051" s="244" t="s">
        <v>189</v>
      </c>
      <c r="E1051" s="256" t="s">
        <v>1</v>
      </c>
      <c r="F1051" s="257" t="s">
        <v>1516</v>
      </c>
      <c r="G1051" s="255"/>
      <c r="H1051" s="256" t="s">
        <v>1</v>
      </c>
      <c r="I1051" s="258"/>
      <c r="J1051" s="255"/>
      <c r="K1051" s="255"/>
      <c r="L1051" s="259"/>
      <c r="M1051" s="260"/>
      <c r="N1051" s="261"/>
      <c r="O1051" s="261"/>
      <c r="P1051" s="261"/>
      <c r="Q1051" s="261"/>
      <c r="R1051" s="261"/>
      <c r="S1051" s="261"/>
      <c r="T1051" s="26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3" t="s">
        <v>189</v>
      </c>
      <c r="AU1051" s="263" t="s">
        <v>86</v>
      </c>
      <c r="AV1051" s="14" t="s">
        <v>84</v>
      </c>
      <c r="AW1051" s="14" t="s">
        <v>33</v>
      </c>
      <c r="AX1051" s="14" t="s">
        <v>78</v>
      </c>
      <c r="AY1051" s="263" t="s">
        <v>181</v>
      </c>
    </row>
    <row r="1052" s="14" customFormat="1">
      <c r="A1052" s="14"/>
      <c r="B1052" s="254"/>
      <c r="C1052" s="255"/>
      <c r="D1052" s="244" t="s">
        <v>189</v>
      </c>
      <c r="E1052" s="256" t="s">
        <v>1</v>
      </c>
      <c r="F1052" s="257" t="s">
        <v>1529</v>
      </c>
      <c r="G1052" s="255"/>
      <c r="H1052" s="256" t="s">
        <v>1</v>
      </c>
      <c r="I1052" s="258"/>
      <c r="J1052" s="255"/>
      <c r="K1052" s="255"/>
      <c r="L1052" s="259"/>
      <c r="M1052" s="260"/>
      <c r="N1052" s="261"/>
      <c r="O1052" s="261"/>
      <c r="P1052" s="261"/>
      <c r="Q1052" s="261"/>
      <c r="R1052" s="261"/>
      <c r="S1052" s="261"/>
      <c r="T1052" s="26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3" t="s">
        <v>189</v>
      </c>
      <c r="AU1052" s="263" t="s">
        <v>86</v>
      </c>
      <c r="AV1052" s="14" t="s">
        <v>84</v>
      </c>
      <c r="AW1052" s="14" t="s">
        <v>33</v>
      </c>
      <c r="AX1052" s="14" t="s">
        <v>78</v>
      </c>
      <c r="AY1052" s="263" t="s">
        <v>181</v>
      </c>
    </row>
    <row r="1053" s="2" customFormat="1" ht="16.5" customHeight="1">
      <c r="A1053" s="39"/>
      <c r="B1053" s="40"/>
      <c r="C1053" s="275" t="s">
        <v>1313</v>
      </c>
      <c r="D1053" s="275" t="s">
        <v>363</v>
      </c>
      <c r="E1053" s="276" t="s">
        <v>1546</v>
      </c>
      <c r="F1053" s="277" t="s">
        <v>1547</v>
      </c>
      <c r="G1053" s="278" t="s">
        <v>186</v>
      </c>
      <c r="H1053" s="279">
        <v>9.2599999999999998</v>
      </c>
      <c r="I1053" s="280"/>
      <c r="J1053" s="281">
        <f>ROUND(I1053*H1053,2)</f>
        <v>0</v>
      </c>
      <c r="K1053" s="282"/>
      <c r="L1053" s="283"/>
      <c r="M1053" s="284" t="s">
        <v>1</v>
      </c>
      <c r="N1053" s="285" t="s">
        <v>43</v>
      </c>
      <c r="O1053" s="92"/>
      <c r="P1053" s="238">
        <f>O1053*H1053</f>
        <v>0</v>
      </c>
      <c r="Q1053" s="238">
        <v>0.037960000000000001</v>
      </c>
      <c r="R1053" s="238">
        <f>Q1053*H1053</f>
        <v>0.35150959999999998</v>
      </c>
      <c r="S1053" s="238">
        <v>0</v>
      </c>
      <c r="T1053" s="239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40" t="s">
        <v>369</v>
      </c>
      <c r="AT1053" s="240" t="s">
        <v>363</v>
      </c>
      <c r="AU1053" s="240" t="s">
        <v>86</v>
      </c>
      <c r="AY1053" s="18" t="s">
        <v>181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8" t="s">
        <v>84</v>
      </c>
      <c r="BK1053" s="241">
        <f>ROUND(I1053*H1053,2)</f>
        <v>0</v>
      </c>
      <c r="BL1053" s="18" t="s">
        <v>278</v>
      </c>
      <c r="BM1053" s="240" t="s">
        <v>2928</v>
      </c>
    </row>
    <row r="1054" s="14" customFormat="1">
      <c r="A1054" s="14"/>
      <c r="B1054" s="254"/>
      <c r="C1054" s="255"/>
      <c r="D1054" s="244" t="s">
        <v>189</v>
      </c>
      <c r="E1054" s="256" t="s">
        <v>1</v>
      </c>
      <c r="F1054" s="257" t="s">
        <v>1536</v>
      </c>
      <c r="G1054" s="255"/>
      <c r="H1054" s="256" t="s">
        <v>1</v>
      </c>
      <c r="I1054" s="258"/>
      <c r="J1054" s="255"/>
      <c r="K1054" s="255"/>
      <c r="L1054" s="259"/>
      <c r="M1054" s="260"/>
      <c r="N1054" s="261"/>
      <c r="O1054" s="261"/>
      <c r="P1054" s="261"/>
      <c r="Q1054" s="261"/>
      <c r="R1054" s="261"/>
      <c r="S1054" s="261"/>
      <c r="T1054" s="26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63" t="s">
        <v>189</v>
      </c>
      <c r="AU1054" s="263" t="s">
        <v>86</v>
      </c>
      <c r="AV1054" s="14" t="s">
        <v>84</v>
      </c>
      <c r="AW1054" s="14" t="s">
        <v>33</v>
      </c>
      <c r="AX1054" s="14" t="s">
        <v>78</v>
      </c>
      <c r="AY1054" s="263" t="s">
        <v>181</v>
      </c>
    </row>
    <row r="1055" s="13" customFormat="1">
      <c r="A1055" s="13"/>
      <c r="B1055" s="242"/>
      <c r="C1055" s="243"/>
      <c r="D1055" s="244" t="s">
        <v>189</v>
      </c>
      <c r="E1055" s="245" t="s">
        <v>1</v>
      </c>
      <c r="F1055" s="246" t="s">
        <v>2508</v>
      </c>
      <c r="G1055" s="243"/>
      <c r="H1055" s="247">
        <v>9.2599999999999998</v>
      </c>
      <c r="I1055" s="248"/>
      <c r="J1055" s="243"/>
      <c r="K1055" s="243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3" t="s">
        <v>189</v>
      </c>
      <c r="AU1055" s="253" t="s">
        <v>86</v>
      </c>
      <c r="AV1055" s="13" t="s">
        <v>86</v>
      </c>
      <c r="AW1055" s="13" t="s">
        <v>33</v>
      </c>
      <c r="AX1055" s="13" t="s">
        <v>84</v>
      </c>
      <c r="AY1055" s="253" t="s">
        <v>181</v>
      </c>
    </row>
    <row r="1056" s="14" customFormat="1">
      <c r="A1056" s="14"/>
      <c r="B1056" s="254"/>
      <c r="C1056" s="255"/>
      <c r="D1056" s="244" t="s">
        <v>189</v>
      </c>
      <c r="E1056" s="256" t="s">
        <v>1</v>
      </c>
      <c r="F1056" s="257" t="s">
        <v>1513</v>
      </c>
      <c r="G1056" s="255"/>
      <c r="H1056" s="256" t="s">
        <v>1</v>
      </c>
      <c r="I1056" s="258"/>
      <c r="J1056" s="255"/>
      <c r="K1056" s="255"/>
      <c r="L1056" s="259"/>
      <c r="M1056" s="260"/>
      <c r="N1056" s="261"/>
      <c r="O1056" s="261"/>
      <c r="P1056" s="261"/>
      <c r="Q1056" s="261"/>
      <c r="R1056" s="261"/>
      <c r="S1056" s="261"/>
      <c r="T1056" s="26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3" t="s">
        <v>189</v>
      </c>
      <c r="AU1056" s="263" t="s">
        <v>86</v>
      </c>
      <c r="AV1056" s="14" t="s">
        <v>84</v>
      </c>
      <c r="AW1056" s="14" t="s">
        <v>33</v>
      </c>
      <c r="AX1056" s="14" t="s">
        <v>78</v>
      </c>
      <c r="AY1056" s="263" t="s">
        <v>181</v>
      </c>
    </row>
    <row r="1057" s="14" customFormat="1">
      <c r="A1057" s="14"/>
      <c r="B1057" s="254"/>
      <c r="C1057" s="255"/>
      <c r="D1057" s="244" t="s">
        <v>189</v>
      </c>
      <c r="E1057" s="256" t="s">
        <v>1</v>
      </c>
      <c r="F1057" s="257" t="s">
        <v>2515</v>
      </c>
      <c r="G1057" s="255"/>
      <c r="H1057" s="256" t="s">
        <v>1</v>
      </c>
      <c r="I1057" s="258"/>
      <c r="J1057" s="255"/>
      <c r="K1057" s="255"/>
      <c r="L1057" s="259"/>
      <c r="M1057" s="260"/>
      <c r="N1057" s="261"/>
      <c r="O1057" s="261"/>
      <c r="P1057" s="261"/>
      <c r="Q1057" s="261"/>
      <c r="R1057" s="261"/>
      <c r="S1057" s="261"/>
      <c r="T1057" s="26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3" t="s">
        <v>189</v>
      </c>
      <c r="AU1057" s="263" t="s">
        <v>86</v>
      </c>
      <c r="AV1057" s="14" t="s">
        <v>84</v>
      </c>
      <c r="AW1057" s="14" t="s">
        <v>33</v>
      </c>
      <c r="AX1057" s="14" t="s">
        <v>78</v>
      </c>
      <c r="AY1057" s="263" t="s">
        <v>181</v>
      </c>
    </row>
    <row r="1058" s="14" customFormat="1">
      <c r="A1058" s="14"/>
      <c r="B1058" s="254"/>
      <c r="C1058" s="255"/>
      <c r="D1058" s="244" t="s">
        <v>189</v>
      </c>
      <c r="E1058" s="256" t="s">
        <v>1</v>
      </c>
      <c r="F1058" s="257" t="s">
        <v>1515</v>
      </c>
      <c r="G1058" s="255"/>
      <c r="H1058" s="256" t="s">
        <v>1</v>
      </c>
      <c r="I1058" s="258"/>
      <c r="J1058" s="255"/>
      <c r="K1058" s="255"/>
      <c r="L1058" s="259"/>
      <c r="M1058" s="260"/>
      <c r="N1058" s="261"/>
      <c r="O1058" s="261"/>
      <c r="P1058" s="261"/>
      <c r="Q1058" s="261"/>
      <c r="R1058" s="261"/>
      <c r="S1058" s="261"/>
      <c r="T1058" s="26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3" t="s">
        <v>189</v>
      </c>
      <c r="AU1058" s="263" t="s">
        <v>86</v>
      </c>
      <c r="AV1058" s="14" t="s">
        <v>84</v>
      </c>
      <c r="AW1058" s="14" t="s">
        <v>33</v>
      </c>
      <c r="AX1058" s="14" t="s">
        <v>78</v>
      </c>
      <c r="AY1058" s="263" t="s">
        <v>181</v>
      </c>
    </row>
    <row r="1059" s="14" customFormat="1">
      <c r="A1059" s="14"/>
      <c r="B1059" s="254"/>
      <c r="C1059" s="255"/>
      <c r="D1059" s="244" t="s">
        <v>189</v>
      </c>
      <c r="E1059" s="256" t="s">
        <v>1</v>
      </c>
      <c r="F1059" s="257" t="s">
        <v>1516</v>
      </c>
      <c r="G1059" s="255"/>
      <c r="H1059" s="256" t="s">
        <v>1</v>
      </c>
      <c r="I1059" s="258"/>
      <c r="J1059" s="255"/>
      <c r="K1059" s="255"/>
      <c r="L1059" s="259"/>
      <c r="M1059" s="260"/>
      <c r="N1059" s="261"/>
      <c r="O1059" s="261"/>
      <c r="P1059" s="261"/>
      <c r="Q1059" s="261"/>
      <c r="R1059" s="261"/>
      <c r="S1059" s="261"/>
      <c r="T1059" s="26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3" t="s">
        <v>189</v>
      </c>
      <c r="AU1059" s="263" t="s">
        <v>86</v>
      </c>
      <c r="AV1059" s="14" t="s">
        <v>84</v>
      </c>
      <c r="AW1059" s="14" t="s">
        <v>33</v>
      </c>
      <c r="AX1059" s="14" t="s">
        <v>78</v>
      </c>
      <c r="AY1059" s="263" t="s">
        <v>181</v>
      </c>
    </row>
    <row r="1060" s="14" customFormat="1">
      <c r="A1060" s="14"/>
      <c r="B1060" s="254"/>
      <c r="C1060" s="255"/>
      <c r="D1060" s="244" t="s">
        <v>189</v>
      </c>
      <c r="E1060" s="256" t="s">
        <v>1</v>
      </c>
      <c r="F1060" s="257" t="s">
        <v>1529</v>
      </c>
      <c r="G1060" s="255"/>
      <c r="H1060" s="256" t="s">
        <v>1</v>
      </c>
      <c r="I1060" s="258"/>
      <c r="J1060" s="255"/>
      <c r="K1060" s="255"/>
      <c r="L1060" s="259"/>
      <c r="M1060" s="260"/>
      <c r="N1060" s="261"/>
      <c r="O1060" s="261"/>
      <c r="P1060" s="261"/>
      <c r="Q1060" s="261"/>
      <c r="R1060" s="261"/>
      <c r="S1060" s="261"/>
      <c r="T1060" s="26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3" t="s">
        <v>189</v>
      </c>
      <c r="AU1060" s="263" t="s">
        <v>86</v>
      </c>
      <c r="AV1060" s="14" t="s">
        <v>84</v>
      </c>
      <c r="AW1060" s="14" t="s">
        <v>33</v>
      </c>
      <c r="AX1060" s="14" t="s">
        <v>78</v>
      </c>
      <c r="AY1060" s="263" t="s">
        <v>181</v>
      </c>
    </row>
    <row r="1061" s="2" customFormat="1" ht="16.5" customHeight="1">
      <c r="A1061" s="39"/>
      <c r="B1061" s="40"/>
      <c r="C1061" s="275" t="s">
        <v>1318</v>
      </c>
      <c r="D1061" s="275" t="s">
        <v>363</v>
      </c>
      <c r="E1061" s="276" t="s">
        <v>2516</v>
      </c>
      <c r="F1061" s="277" t="s">
        <v>2517</v>
      </c>
      <c r="G1061" s="278" t="s">
        <v>186</v>
      </c>
      <c r="H1061" s="279">
        <v>9.2599999999999998</v>
      </c>
      <c r="I1061" s="280"/>
      <c r="J1061" s="281">
        <f>ROUND(I1061*H1061,2)</f>
        <v>0</v>
      </c>
      <c r="K1061" s="282"/>
      <c r="L1061" s="283"/>
      <c r="M1061" s="284" t="s">
        <v>1</v>
      </c>
      <c r="N1061" s="285" t="s">
        <v>43</v>
      </c>
      <c r="O1061" s="92"/>
      <c r="P1061" s="238">
        <f>O1061*H1061</f>
        <v>0</v>
      </c>
      <c r="Q1061" s="238">
        <v>0.037960000000000001</v>
      </c>
      <c r="R1061" s="238">
        <f>Q1061*H1061</f>
        <v>0.35150959999999998</v>
      </c>
      <c r="S1061" s="238">
        <v>0</v>
      </c>
      <c r="T1061" s="239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40" t="s">
        <v>369</v>
      </c>
      <c r="AT1061" s="240" t="s">
        <v>363</v>
      </c>
      <c r="AU1061" s="240" t="s">
        <v>86</v>
      </c>
      <c r="AY1061" s="18" t="s">
        <v>181</v>
      </c>
      <c r="BE1061" s="241">
        <f>IF(N1061="základní",J1061,0)</f>
        <v>0</v>
      </c>
      <c r="BF1061" s="241">
        <f>IF(N1061="snížená",J1061,0)</f>
        <v>0</v>
      </c>
      <c r="BG1061" s="241">
        <f>IF(N1061="zákl. přenesená",J1061,0)</f>
        <v>0</v>
      </c>
      <c r="BH1061" s="241">
        <f>IF(N1061="sníž. přenesená",J1061,0)</f>
        <v>0</v>
      </c>
      <c r="BI1061" s="241">
        <f>IF(N1061="nulová",J1061,0)</f>
        <v>0</v>
      </c>
      <c r="BJ1061" s="18" t="s">
        <v>84</v>
      </c>
      <c r="BK1061" s="241">
        <f>ROUND(I1061*H1061,2)</f>
        <v>0</v>
      </c>
      <c r="BL1061" s="18" t="s">
        <v>278</v>
      </c>
      <c r="BM1061" s="240" t="s">
        <v>2929</v>
      </c>
    </row>
    <row r="1062" s="14" customFormat="1">
      <c r="A1062" s="14"/>
      <c r="B1062" s="254"/>
      <c r="C1062" s="255"/>
      <c r="D1062" s="244" t="s">
        <v>189</v>
      </c>
      <c r="E1062" s="256" t="s">
        <v>1</v>
      </c>
      <c r="F1062" s="257" t="s">
        <v>1538</v>
      </c>
      <c r="G1062" s="255"/>
      <c r="H1062" s="256" t="s">
        <v>1</v>
      </c>
      <c r="I1062" s="258"/>
      <c r="J1062" s="255"/>
      <c r="K1062" s="255"/>
      <c r="L1062" s="259"/>
      <c r="M1062" s="260"/>
      <c r="N1062" s="261"/>
      <c r="O1062" s="261"/>
      <c r="P1062" s="261"/>
      <c r="Q1062" s="261"/>
      <c r="R1062" s="261"/>
      <c r="S1062" s="261"/>
      <c r="T1062" s="26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3" t="s">
        <v>189</v>
      </c>
      <c r="AU1062" s="263" t="s">
        <v>86</v>
      </c>
      <c r="AV1062" s="14" t="s">
        <v>84</v>
      </c>
      <c r="AW1062" s="14" t="s">
        <v>33</v>
      </c>
      <c r="AX1062" s="14" t="s">
        <v>78</v>
      </c>
      <c r="AY1062" s="263" t="s">
        <v>181</v>
      </c>
    </row>
    <row r="1063" s="13" customFormat="1">
      <c r="A1063" s="13"/>
      <c r="B1063" s="242"/>
      <c r="C1063" s="243"/>
      <c r="D1063" s="244" t="s">
        <v>189</v>
      </c>
      <c r="E1063" s="245" t="s">
        <v>1</v>
      </c>
      <c r="F1063" s="246" t="s">
        <v>2508</v>
      </c>
      <c r="G1063" s="243"/>
      <c r="H1063" s="247">
        <v>9.2599999999999998</v>
      </c>
      <c r="I1063" s="248"/>
      <c r="J1063" s="243"/>
      <c r="K1063" s="243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3" t="s">
        <v>189</v>
      </c>
      <c r="AU1063" s="253" t="s">
        <v>86</v>
      </c>
      <c r="AV1063" s="13" t="s">
        <v>86</v>
      </c>
      <c r="AW1063" s="13" t="s">
        <v>33</v>
      </c>
      <c r="AX1063" s="13" t="s">
        <v>84</v>
      </c>
      <c r="AY1063" s="253" t="s">
        <v>181</v>
      </c>
    </row>
    <row r="1064" s="14" customFormat="1">
      <c r="A1064" s="14"/>
      <c r="B1064" s="254"/>
      <c r="C1064" s="255"/>
      <c r="D1064" s="244" t="s">
        <v>189</v>
      </c>
      <c r="E1064" s="256" t="s">
        <v>1</v>
      </c>
      <c r="F1064" s="257" t="s">
        <v>1513</v>
      </c>
      <c r="G1064" s="255"/>
      <c r="H1064" s="256" t="s">
        <v>1</v>
      </c>
      <c r="I1064" s="258"/>
      <c r="J1064" s="255"/>
      <c r="K1064" s="255"/>
      <c r="L1064" s="259"/>
      <c r="M1064" s="260"/>
      <c r="N1064" s="261"/>
      <c r="O1064" s="261"/>
      <c r="P1064" s="261"/>
      <c r="Q1064" s="261"/>
      <c r="R1064" s="261"/>
      <c r="S1064" s="261"/>
      <c r="T1064" s="26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3" t="s">
        <v>189</v>
      </c>
      <c r="AU1064" s="263" t="s">
        <v>86</v>
      </c>
      <c r="AV1064" s="14" t="s">
        <v>84</v>
      </c>
      <c r="AW1064" s="14" t="s">
        <v>33</v>
      </c>
      <c r="AX1064" s="14" t="s">
        <v>78</v>
      </c>
      <c r="AY1064" s="263" t="s">
        <v>181</v>
      </c>
    </row>
    <row r="1065" s="14" customFormat="1">
      <c r="A1065" s="14"/>
      <c r="B1065" s="254"/>
      <c r="C1065" s="255"/>
      <c r="D1065" s="244" t="s">
        <v>189</v>
      </c>
      <c r="E1065" s="256" t="s">
        <v>1</v>
      </c>
      <c r="F1065" s="257" t="s">
        <v>1549</v>
      </c>
      <c r="G1065" s="255"/>
      <c r="H1065" s="256" t="s">
        <v>1</v>
      </c>
      <c r="I1065" s="258"/>
      <c r="J1065" s="255"/>
      <c r="K1065" s="255"/>
      <c r="L1065" s="259"/>
      <c r="M1065" s="260"/>
      <c r="N1065" s="261"/>
      <c r="O1065" s="261"/>
      <c r="P1065" s="261"/>
      <c r="Q1065" s="261"/>
      <c r="R1065" s="261"/>
      <c r="S1065" s="261"/>
      <c r="T1065" s="26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3" t="s">
        <v>189</v>
      </c>
      <c r="AU1065" s="263" t="s">
        <v>86</v>
      </c>
      <c r="AV1065" s="14" t="s">
        <v>84</v>
      </c>
      <c r="AW1065" s="14" t="s">
        <v>33</v>
      </c>
      <c r="AX1065" s="14" t="s">
        <v>78</v>
      </c>
      <c r="AY1065" s="263" t="s">
        <v>181</v>
      </c>
    </row>
    <row r="1066" s="14" customFormat="1">
      <c r="A1066" s="14"/>
      <c r="B1066" s="254"/>
      <c r="C1066" s="255"/>
      <c r="D1066" s="244" t="s">
        <v>189</v>
      </c>
      <c r="E1066" s="256" t="s">
        <v>1</v>
      </c>
      <c r="F1066" s="257" t="s">
        <v>1515</v>
      </c>
      <c r="G1066" s="255"/>
      <c r="H1066" s="256" t="s">
        <v>1</v>
      </c>
      <c r="I1066" s="258"/>
      <c r="J1066" s="255"/>
      <c r="K1066" s="255"/>
      <c r="L1066" s="259"/>
      <c r="M1066" s="260"/>
      <c r="N1066" s="261"/>
      <c r="O1066" s="261"/>
      <c r="P1066" s="261"/>
      <c r="Q1066" s="261"/>
      <c r="R1066" s="261"/>
      <c r="S1066" s="261"/>
      <c r="T1066" s="26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3" t="s">
        <v>189</v>
      </c>
      <c r="AU1066" s="263" t="s">
        <v>86</v>
      </c>
      <c r="AV1066" s="14" t="s">
        <v>84</v>
      </c>
      <c r="AW1066" s="14" t="s">
        <v>33</v>
      </c>
      <c r="AX1066" s="14" t="s">
        <v>78</v>
      </c>
      <c r="AY1066" s="263" t="s">
        <v>181</v>
      </c>
    </row>
    <row r="1067" s="14" customFormat="1">
      <c r="A1067" s="14"/>
      <c r="B1067" s="254"/>
      <c r="C1067" s="255"/>
      <c r="D1067" s="244" t="s">
        <v>189</v>
      </c>
      <c r="E1067" s="256" t="s">
        <v>1</v>
      </c>
      <c r="F1067" s="257" t="s">
        <v>1516</v>
      </c>
      <c r="G1067" s="255"/>
      <c r="H1067" s="256" t="s">
        <v>1</v>
      </c>
      <c r="I1067" s="258"/>
      <c r="J1067" s="255"/>
      <c r="K1067" s="255"/>
      <c r="L1067" s="259"/>
      <c r="M1067" s="260"/>
      <c r="N1067" s="261"/>
      <c r="O1067" s="261"/>
      <c r="P1067" s="261"/>
      <c r="Q1067" s="261"/>
      <c r="R1067" s="261"/>
      <c r="S1067" s="261"/>
      <c r="T1067" s="26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3" t="s">
        <v>189</v>
      </c>
      <c r="AU1067" s="263" t="s">
        <v>86</v>
      </c>
      <c r="AV1067" s="14" t="s">
        <v>84</v>
      </c>
      <c r="AW1067" s="14" t="s">
        <v>33</v>
      </c>
      <c r="AX1067" s="14" t="s">
        <v>78</v>
      </c>
      <c r="AY1067" s="263" t="s">
        <v>181</v>
      </c>
    </row>
    <row r="1068" s="14" customFormat="1">
      <c r="A1068" s="14"/>
      <c r="B1068" s="254"/>
      <c r="C1068" s="255"/>
      <c r="D1068" s="244" t="s">
        <v>189</v>
      </c>
      <c r="E1068" s="256" t="s">
        <v>1</v>
      </c>
      <c r="F1068" s="257" t="s">
        <v>1529</v>
      </c>
      <c r="G1068" s="255"/>
      <c r="H1068" s="256" t="s">
        <v>1</v>
      </c>
      <c r="I1068" s="258"/>
      <c r="J1068" s="255"/>
      <c r="K1068" s="255"/>
      <c r="L1068" s="259"/>
      <c r="M1068" s="260"/>
      <c r="N1068" s="261"/>
      <c r="O1068" s="261"/>
      <c r="P1068" s="261"/>
      <c r="Q1068" s="261"/>
      <c r="R1068" s="261"/>
      <c r="S1068" s="261"/>
      <c r="T1068" s="26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3" t="s">
        <v>189</v>
      </c>
      <c r="AU1068" s="263" t="s">
        <v>86</v>
      </c>
      <c r="AV1068" s="14" t="s">
        <v>84</v>
      </c>
      <c r="AW1068" s="14" t="s">
        <v>33</v>
      </c>
      <c r="AX1068" s="14" t="s">
        <v>78</v>
      </c>
      <c r="AY1068" s="263" t="s">
        <v>181</v>
      </c>
    </row>
    <row r="1069" s="2" customFormat="1" ht="16.5" customHeight="1">
      <c r="A1069" s="39"/>
      <c r="B1069" s="40"/>
      <c r="C1069" s="275" t="s">
        <v>1325</v>
      </c>
      <c r="D1069" s="275" t="s">
        <v>363</v>
      </c>
      <c r="E1069" s="276" t="s">
        <v>2519</v>
      </c>
      <c r="F1069" s="277" t="s">
        <v>2520</v>
      </c>
      <c r="G1069" s="278" t="s">
        <v>186</v>
      </c>
      <c r="H1069" s="279">
        <v>6.3659999999999997</v>
      </c>
      <c r="I1069" s="280"/>
      <c r="J1069" s="281">
        <f>ROUND(I1069*H1069,2)</f>
        <v>0</v>
      </c>
      <c r="K1069" s="282"/>
      <c r="L1069" s="283"/>
      <c r="M1069" s="284" t="s">
        <v>1</v>
      </c>
      <c r="N1069" s="285" t="s">
        <v>43</v>
      </c>
      <c r="O1069" s="92"/>
      <c r="P1069" s="238">
        <f>O1069*H1069</f>
        <v>0</v>
      </c>
      <c r="Q1069" s="238">
        <v>0.037960000000000001</v>
      </c>
      <c r="R1069" s="238">
        <f>Q1069*H1069</f>
        <v>0.24165335999999998</v>
      </c>
      <c r="S1069" s="238">
        <v>0</v>
      </c>
      <c r="T1069" s="239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0" t="s">
        <v>369</v>
      </c>
      <c r="AT1069" s="240" t="s">
        <v>363</v>
      </c>
      <c r="AU1069" s="240" t="s">
        <v>86</v>
      </c>
      <c r="AY1069" s="18" t="s">
        <v>181</v>
      </c>
      <c r="BE1069" s="241">
        <f>IF(N1069="základní",J1069,0)</f>
        <v>0</v>
      </c>
      <c r="BF1069" s="241">
        <f>IF(N1069="snížená",J1069,0)</f>
        <v>0</v>
      </c>
      <c r="BG1069" s="241">
        <f>IF(N1069="zákl. přenesená",J1069,0)</f>
        <v>0</v>
      </c>
      <c r="BH1069" s="241">
        <f>IF(N1069="sníž. přenesená",J1069,0)</f>
        <v>0</v>
      </c>
      <c r="BI1069" s="241">
        <f>IF(N1069="nulová",J1069,0)</f>
        <v>0</v>
      </c>
      <c r="BJ1069" s="18" t="s">
        <v>84</v>
      </c>
      <c r="BK1069" s="241">
        <f>ROUND(I1069*H1069,2)</f>
        <v>0</v>
      </c>
      <c r="BL1069" s="18" t="s">
        <v>278</v>
      </c>
      <c r="BM1069" s="240" t="s">
        <v>2930</v>
      </c>
    </row>
    <row r="1070" s="14" customFormat="1">
      <c r="A1070" s="14"/>
      <c r="B1070" s="254"/>
      <c r="C1070" s="255"/>
      <c r="D1070" s="244" t="s">
        <v>189</v>
      </c>
      <c r="E1070" s="256" t="s">
        <v>1</v>
      </c>
      <c r="F1070" s="257" t="s">
        <v>1558</v>
      </c>
      <c r="G1070" s="255"/>
      <c r="H1070" s="256" t="s">
        <v>1</v>
      </c>
      <c r="I1070" s="258"/>
      <c r="J1070" s="255"/>
      <c r="K1070" s="255"/>
      <c r="L1070" s="259"/>
      <c r="M1070" s="260"/>
      <c r="N1070" s="261"/>
      <c r="O1070" s="261"/>
      <c r="P1070" s="261"/>
      <c r="Q1070" s="261"/>
      <c r="R1070" s="261"/>
      <c r="S1070" s="261"/>
      <c r="T1070" s="26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3" t="s">
        <v>189</v>
      </c>
      <c r="AU1070" s="263" t="s">
        <v>86</v>
      </c>
      <c r="AV1070" s="14" t="s">
        <v>84</v>
      </c>
      <c r="AW1070" s="14" t="s">
        <v>33</v>
      </c>
      <c r="AX1070" s="14" t="s">
        <v>78</v>
      </c>
      <c r="AY1070" s="263" t="s">
        <v>181</v>
      </c>
    </row>
    <row r="1071" s="13" customFormat="1">
      <c r="A1071" s="13"/>
      <c r="B1071" s="242"/>
      <c r="C1071" s="243"/>
      <c r="D1071" s="244" t="s">
        <v>189</v>
      </c>
      <c r="E1071" s="245" t="s">
        <v>1</v>
      </c>
      <c r="F1071" s="246" t="s">
        <v>2926</v>
      </c>
      <c r="G1071" s="243"/>
      <c r="H1071" s="247">
        <v>6.3659999999999997</v>
      </c>
      <c r="I1071" s="248"/>
      <c r="J1071" s="243"/>
      <c r="K1071" s="243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3" t="s">
        <v>189</v>
      </c>
      <c r="AU1071" s="253" t="s">
        <v>86</v>
      </c>
      <c r="AV1071" s="13" t="s">
        <v>86</v>
      </c>
      <c r="AW1071" s="13" t="s">
        <v>33</v>
      </c>
      <c r="AX1071" s="13" t="s">
        <v>84</v>
      </c>
      <c r="AY1071" s="253" t="s">
        <v>181</v>
      </c>
    </row>
    <row r="1072" s="14" customFormat="1">
      <c r="A1072" s="14"/>
      <c r="B1072" s="254"/>
      <c r="C1072" s="255"/>
      <c r="D1072" s="244" t="s">
        <v>189</v>
      </c>
      <c r="E1072" s="256" t="s">
        <v>1</v>
      </c>
      <c r="F1072" s="257" t="s">
        <v>1513</v>
      </c>
      <c r="G1072" s="255"/>
      <c r="H1072" s="256" t="s">
        <v>1</v>
      </c>
      <c r="I1072" s="258"/>
      <c r="J1072" s="255"/>
      <c r="K1072" s="255"/>
      <c r="L1072" s="259"/>
      <c r="M1072" s="260"/>
      <c r="N1072" s="261"/>
      <c r="O1072" s="261"/>
      <c r="P1072" s="261"/>
      <c r="Q1072" s="261"/>
      <c r="R1072" s="261"/>
      <c r="S1072" s="261"/>
      <c r="T1072" s="26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3" t="s">
        <v>189</v>
      </c>
      <c r="AU1072" s="263" t="s">
        <v>86</v>
      </c>
      <c r="AV1072" s="14" t="s">
        <v>84</v>
      </c>
      <c r="AW1072" s="14" t="s">
        <v>33</v>
      </c>
      <c r="AX1072" s="14" t="s">
        <v>78</v>
      </c>
      <c r="AY1072" s="263" t="s">
        <v>181</v>
      </c>
    </row>
    <row r="1073" s="14" customFormat="1">
      <c r="A1073" s="14"/>
      <c r="B1073" s="254"/>
      <c r="C1073" s="255"/>
      <c r="D1073" s="244" t="s">
        <v>189</v>
      </c>
      <c r="E1073" s="256" t="s">
        <v>1</v>
      </c>
      <c r="F1073" s="257" t="s">
        <v>2522</v>
      </c>
      <c r="G1073" s="255"/>
      <c r="H1073" s="256" t="s">
        <v>1</v>
      </c>
      <c r="I1073" s="258"/>
      <c r="J1073" s="255"/>
      <c r="K1073" s="255"/>
      <c r="L1073" s="259"/>
      <c r="M1073" s="260"/>
      <c r="N1073" s="261"/>
      <c r="O1073" s="261"/>
      <c r="P1073" s="261"/>
      <c r="Q1073" s="261"/>
      <c r="R1073" s="261"/>
      <c r="S1073" s="261"/>
      <c r="T1073" s="26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3" t="s">
        <v>189</v>
      </c>
      <c r="AU1073" s="263" t="s">
        <v>86</v>
      </c>
      <c r="AV1073" s="14" t="s">
        <v>84</v>
      </c>
      <c r="AW1073" s="14" t="s">
        <v>33</v>
      </c>
      <c r="AX1073" s="14" t="s">
        <v>78</v>
      </c>
      <c r="AY1073" s="263" t="s">
        <v>181</v>
      </c>
    </row>
    <row r="1074" s="14" customFormat="1">
      <c r="A1074" s="14"/>
      <c r="B1074" s="254"/>
      <c r="C1074" s="255"/>
      <c r="D1074" s="244" t="s">
        <v>189</v>
      </c>
      <c r="E1074" s="256" t="s">
        <v>1</v>
      </c>
      <c r="F1074" s="257" t="s">
        <v>1515</v>
      </c>
      <c r="G1074" s="255"/>
      <c r="H1074" s="256" t="s">
        <v>1</v>
      </c>
      <c r="I1074" s="258"/>
      <c r="J1074" s="255"/>
      <c r="K1074" s="255"/>
      <c r="L1074" s="259"/>
      <c r="M1074" s="260"/>
      <c r="N1074" s="261"/>
      <c r="O1074" s="261"/>
      <c r="P1074" s="261"/>
      <c r="Q1074" s="261"/>
      <c r="R1074" s="261"/>
      <c r="S1074" s="261"/>
      <c r="T1074" s="26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3" t="s">
        <v>189</v>
      </c>
      <c r="AU1074" s="263" t="s">
        <v>86</v>
      </c>
      <c r="AV1074" s="14" t="s">
        <v>84</v>
      </c>
      <c r="AW1074" s="14" t="s">
        <v>33</v>
      </c>
      <c r="AX1074" s="14" t="s">
        <v>78</v>
      </c>
      <c r="AY1074" s="263" t="s">
        <v>181</v>
      </c>
    </row>
    <row r="1075" s="14" customFormat="1">
      <c r="A1075" s="14"/>
      <c r="B1075" s="254"/>
      <c r="C1075" s="255"/>
      <c r="D1075" s="244" t="s">
        <v>189</v>
      </c>
      <c r="E1075" s="256" t="s">
        <v>1</v>
      </c>
      <c r="F1075" s="257" t="s">
        <v>1516</v>
      </c>
      <c r="G1075" s="255"/>
      <c r="H1075" s="256" t="s">
        <v>1</v>
      </c>
      <c r="I1075" s="258"/>
      <c r="J1075" s="255"/>
      <c r="K1075" s="255"/>
      <c r="L1075" s="259"/>
      <c r="M1075" s="260"/>
      <c r="N1075" s="261"/>
      <c r="O1075" s="261"/>
      <c r="P1075" s="261"/>
      <c r="Q1075" s="261"/>
      <c r="R1075" s="261"/>
      <c r="S1075" s="261"/>
      <c r="T1075" s="26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3" t="s">
        <v>189</v>
      </c>
      <c r="AU1075" s="263" t="s">
        <v>86</v>
      </c>
      <c r="AV1075" s="14" t="s">
        <v>84</v>
      </c>
      <c r="AW1075" s="14" t="s">
        <v>33</v>
      </c>
      <c r="AX1075" s="14" t="s">
        <v>78</v>
      </c>
      <c r="AY1075" s="263" t="s">
        <v>181</v>
      </c>
    </row>
    <row r="1076" s="14" customFormat="1">
      <c r="A1076" s="14"/>
      <c r="B1076" s="254"/>
      <c r="C1076" s="255"/>
      <c r="D1076" s="244" t="s">
        <v>189</v>
      </c>
      <c r="E1076" s="256" t="s">
        <v>1</v>
      </c>
      <c r="F1076" s="257" t="s">
        <v>1529</v>
      </c>
      <c r="G1076" s="255"/>
      <c r="H1076" s="256" t="s">
        <v>1</v>
      </c>
      <c r="I1076" s="258"/>
      <c r="J1076" s="255"/>
      <c r="K1076" s="255"/>
      <c r="L1076" s="259"/>
      <c r="M1076" s="260"/>
      <c r="N1076" s="261"/>
      <c r="O1076" s="261"/>
      <c r="P1076" s="261"/>
      <c r="Q1076" s="261"/>
      <c r="R1076" s="261"/>
      <c r="S1076" s="261"/>
      <c r="T1076" s="26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3" t="s">
        <v>189</v>
      </c>
      <c r="AU1076" s="263" t="s">
        <v>86</v>
      </c>
      <c r="AV1076" s="14" t="s">
        <v>84</v>
      </c>
      <c r="AW1076" s="14" t="s">
        <v>33</v>
      </c>
      <c r="AX1076" s="14" t="s">
        <v>78</v>
      </c>
      <c r="AY1076" s="263" t="s">
        <v>181</v>
      </c>
    </row>
    <row r="1077" s="2" customFormat="1" ht="24.15" customHeight="1">
      <c r="A1077" s="39"/>
      <c r="B1077" s="40"/>
      <c r="C1077" s="228" t="s">
        <v>1331</v>
      </c>
      <c r="D1077" s="228" t="s">
        <v>183</v>
      </c>
      <c r="E1077" s="229" t="s">
        <v>2523</v>
      </c>
      <c r="F1077" s="230" t="s">
        <v>2524</v>
      </c>
      <c r="G1077" s="231" t="s">
        <v>186</v>
      </c>
      <c r="H1077" s="232">
        <v>2.0259999999999998</v>
      </c>
      <c r="I1077" s="233"/>
      <c r="J1077" s="234">
        <f>ROUND(I1077*H1077,2)</f>
        <v>0</v>
      </c>
      <c r="K1077" s="235"/>
      <c r="L1077" s="45"/>
      <c r="M1077" s="236" t="s">
        <v>1</v>
      </c>
      <c r="N1077" s="237" t="s">
        <v>43</v>
      </c>
      <c r="O1077" s="92"/>
      <c r="P1077" s="238">
        <f>O1077*H1077</f>
        <v>0</v>
      </c>
      <c r="Q1077" s="238">
        <v>0.00025000000000000001</v>
      </c>
      <c r="R1077" s="238">
        <f>Q1077*H1077</f>
        <v>0.00050650000000000001</v>
      </c>
      <c r="S1077" s="238">
        <v>0</v>
      </c>
      <c r="T1077" s="239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40" t="s">
        <v>278</v>
      </c>
      <c r="AT1077" s="240" t="s">
        <v>183</v>
      </c>
      <c r="AU1077" s="240" t="s">
        <v>86</v>
      </c>
      <c r="AY1077" s="18" t="s">
        <v>181</v>
      </c>
      <c r="BE1077" s="241">
        <f>IF(N1077="základní",J1077,0)</f>
        <v>0</v>
      </c>
      <c r="BF1077" s="241">
        <f>IF(N1077="snížená",J1077,0)</f>
        <v>0</v>
      </c>
      <c r="BG1077" s="241">
        <f>IF(N1077="zákl. přenesená",J1077,0)</f>
        <v>0</v>
      </c>
      <c r="BH1077" s="241">
        <f>IF(N1077="sníž. přenesená",J1077,0)</f>
        <v>0</v>
      </c>
      <c r="BI1077" s="241">
        <f>IF(N1077="nulová",J1077,0)</f>
        <v>0</v>
      </c>
      <c r="BJ1077" s="18" t="s">
        <v>84</v>
      </c>
      <c r="BK1077" s="241">
        <f>ROUND(I1077*H1077,2)</f>
        <v>0</v>
      </c>
      <c r="BL1077" s="18" t="s">
        <v>278</v>
      </c>
      <c r="BM1077" s="240" t="s">
        <v>2931</v>
      </c>
    </row>
    <row r="1078" s="14" customFormat="1">
      <c r="A1078" s="14"/>
      <c r="B1078" s="254"/>
      <c r="C1078" s="255"/>
      <c r="D1078" s="244" t="s">
        <v>189</v>
      </c>
      <c r="E1078" s="256" t="s">
        <v>1</v>
      </c>
      <c r="F1078" s="257" t="s">
        <v>1507</v>
      </c>
      <c r="G1078" s="255"/>
      <c r="H1078" s="256" t="s">
        <v>1</v>
      </c>
      <c r="I1078" s="258"/>
      <c r="J1078" s="255"/>
      <c r="K1078" s="255"/>
      <c r="L1078" s="259"/>
      <c r="M1078" s="260"/>
      <c r="N1078" s="261"/>
      <c r="O1078" s="261"/>
      <c r="P1078" s="261"/>
      <c r="Q1078" s="261"/>
      <c r="R1078" s="261"/>
      <c r="S1078" s="261"/>
      <c r="T1078" s="26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3" t="s">
        <v>189</v>
      </c>
      <c r="AU1078" s="263" t="s">
        <v>86</v>
      </c>
      <c r="AV1078" s="14" t="s">
        <v>84</v>
      </c>
      <c r="AW1078" s="14" t="s">
        <v>33</v>
      </c>
      <c r="AX1078" s="14" t="s">
        <v>78</v>
      </c>
      <c r="AY1078" s="263" t="s">
        <v>181</v>
      </c>
    </row>
    <row r="1079" s="13" customFormat="1">
      <c r="A1079" s="13"/>
      <c r="B1079" s="242"/>
      <c r="C1079" s="243"/>
      <c r="D1079" s="244" t="s">
        <v>189</v>
      </c>
      <c r="E1079" s="245" t="s">
        <v>1</v>
      </c>
      <c r="F1079" s="246" t="s">
        <v>2526</v>
      </c>
      <c r="G1079" s="243"/>
      <c r="H1079" s="247">
        <v>2.0259999999999998</v>
      </c>
      <c r="I1079" s="248"/>
      <c r="J1079" s="243"/>
      <c r="K1079" s="243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3" t="s">
        <v>189</v>
      </c>
      <c r="AU1079" s="253" t="s">
        <v>86</v>
      </c>
      <c r="AV1079" s="13" t="s">
        <v>86</v>
      </c>
      <c r="AW1079" s="13" t="s">
        <v>33</v>
      </c>
      <c r="AX1079" s="13" t="s">
        <v>84</v>
      </c>
      <c r="AY1079" s="253" t="s">
        <v>181</v>
      </c>
    </row>
    <row r="1080" s="2" customFormat="1" ht="16.5" customHeight="1">
      <c r="A1080" s="39"/>
      <c r="B1080" s="40"/>
      <c r="C1080" s="275" t="s">
        <v>1336</v>
      </c>
      <c r="D1080" s="275" t="s">
        <v>363</v>
      </c>
      <c r="E1080" s="276" t="s">
        <v>2529</v>
      </c>
      <c r="F1080" s="277" t="s">
        <v>2530</v>
      </c>
      <c r="G1080" s="278" t="s">
        <v>186</v>
      </c>
      <c r="H1080" s="279">
        <v>2.0259999999999998</v>
      </c>
      <c r="I1080" s="280"/>
      <c r="J1080" s="281">
        <f>ROUND(I1080*H1080,2)</f>
        <v>0</v>
      </c>
      <c r="K1080" s="282"/>
      <c r="L1080" s="283"/>
      <c r="M1080" s="284" t="s">
        <v>1</v>
      </c>
      <c r="N1080" s="285" t="s">
        <v>43</v>
      </c>
      <c r="O1080" s="92"/>
      <c r="P1080" s="238">
        <f>O1080*H1080</f>
        <v>0</v>
      </c>
      <c r="Q1080" s="238">
        <v>0.037960000000000001</v>
      </c>
      <c r="R1080" s="238">
        <f>Q1080*H1080</f>
        <v>0.076906959999999996</v>
      </c>
      <c r="S1080" s="238">
        <v>0</v>
      </c>
      <c r="T1080" s="239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40" t="s">
        <v>369</v>
      </c>
      <c r="AT1080" s="240" t="s">
        <v>363</v>
      </c>
      <c r="AU1080" s="240" t="s">
        <v>86</v>
      </c>
      <c r="AY1080" s="18" t="s">
        <v>181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8" t="s">
        <v>84</v>
      </c>
      <c r="BK1080" s="241">
        <f>ROUND(I1080*H1080,2)</f>
        <v>0</v>
      </c>
      <c r="BL1080" s="18" t="s">
        <v>278</v>
      </c>
      <c r="BM1080" s="240" t="s">
        <v>2932</v>
      </c>
    </row>
    <row r="1081" s="14" customFormat="1">
      <c r="A1081" s="14"/>
      <c r="B1081" s="254"/>
      <c r="C1081" s="255"/>
      <c r="D1081" s="244" t="s">
        <v>189</v>
      </c>
      <c r="E1081" s="256" t="s">
        <v>1</v>
      </c>
      <c r="F1081" s="257" t="s">
        <v>1507</v>
      </c>
      <c r="G1081" s="255"/>
      <c r="H1081" s="256" t="s">
        <v>1</v>
      </c>
      <c r="I1081" s="258"/>
      <c r="J1081" s="255"/>
      <c r="K1081" s="255"/>
      <c r="L1081" s="259"/>
      <c r="M1081" s="260"/>
      <c r="N1081" s="261"/>
      <c r="O1081" s="261"/>
      <c r="P1081" s="261"/>
      <c r="Q1081" s="261"/>
      <c r="R1081" s="261"/>
      <c r="S1081" s="261"/>
      <c r="T1081" s="26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3" t="s">
        <v>189</v>
      </c>
      <c r="AU1081" s="263" t="s">
        <v>86</v>
      </c>
      <c r="AV1081" s="14" t="s">
        <v>84</v>
      </c>
      <c r="AW1081" s="14" t="s">
        <v>33</v>
      </c>
      <c r="AX1081" s="14" t="s">
        <v>78</v>
      </c>
      <c r="AY1081" s="263" t="s">
        <v>181</v>
      </c>
    </row>
    <row r="1082" s="13" customFormat="1">
      <c r="A1082" s="13"/>
      <c r="B1082" s="242"/>
      <c r="C1082" s="243"/>
      <c r="D1082" s="244" t="s">
        <v>189</v>
      </c>
      <c r="E1082" s="245" t="s">
        <v>1</v>
      </c>
      <c r="F1082" s="246" t="s">
        <v>2526</v>
      </c>
      <c r="G1082" s="243"/>
      <c r="H1082" s="247">
        <v>2.0259999999999998</v>
      </c>
      <c r="I1082" s="248"/>
      <c r="J1082" s="243"/>
      <c r="K1082" s="243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3" t="s">
        <v>189</v>
      </c>
      <c r="AU1082" s="253" t="s">
        <v>86</v>
      </c>
      <c r="AV1082" s="13" t="s">
        <v>86</v>
      </c>
      <c r="AW1082" s="13" t="s">
        <v>33</v>
      </c>
      <c r="AX1082" s="13" t="s">
        <v>84</v>
      </c>
      <c r="AY1082" s="253" t="s">
        <v>181</v>
      </c>
    </row>
    <row r="1083" s="14" customFormat="1">
      <c r="A1083" s="14"/>
      <c r="B1083" s="254"/>
      <c r="C1083" s="255"/>
      <c r="D1083" s="244" t="s">
        <v>189</v>
      </c>
      <c r="E1083" s="256" t="s">
        <v>1</v>
      </c>
      <c r="F1083" s="257" t="s">
        <v>1513</v>
      </c>
      <c r="G1083" s="255"/>
      <c r="H1083" s="256" t="s">
        <v>1</v>
      </c>
      <c r="I1083" s="258"/>
      <c r="J1083" s="255"/>
      <c r="K1083" s="255"/>
      <c r="L1083" s="259"/>
      <c r="M1083" s="260"/>
      <c r="N1083" s="261"/>
      <c r="O1083" s="261"/>
      <c r="P1083" s="261"/>
      <c r="Q1083" s="261"/>
      <c r="R1083" s="261"/>
      <c r="S1083" s="261"/>
      <c r="T1083" s="26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3" t="s">
        <v>189</v>
      </c>
      <c r="AU1083" s="263" t="s">
        <v>86</v>
      </c>
      <c r="AV1083" s="14" t="s">
        <v>84</v>
      </c>
      <c r="AW1083" s="14" t="s">
        <v>33</v>
      </c>
      <c r="AX1083" s="14" t="s">
        <v>78</v>
      </c>
      <c r="AY1083" s="263" t="s">
        <v>181</v>
      </c>
    </row>
    <row r="1084" s="14" customFormat="1">
      <c r="A1084" s="14"/>
      <c r="B1084" s="254"/>
      <c r="C1084" s="255"/>
      <c r="D1084" s="244" t="s">
        <v>189</v>
      </c>
      <c r="E1084" s="256" t="s">
        <v>1</v>
      </c>
      <c r="F1084" s="257" t="s">
        <v>1528</v>
      </c>
      <c r="G1084" s="255"/>
      <c r="H1084" s="256" t="s">
        <v>1</v>
      </c>
      <c r="I1084" s="258"/>
      <c r="J1084" s="255"/>
      <c r="K1084" s="255"/>
      <c r="L1084" s="259"/>
      <c r="M1084" s="260"/>
      <c r="N1084" s="261"/>
      <c r="O1084" s="261"/>
      <c r="P1084" s="261"/>
      <c r="Q1084" s="261"/>
      <c r="R1084" s="261"/>
      <c r="S1084" s="261"/>
      <c r="T1084" s="26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3" t="s">
        <v>189</v>
      </c>
      <c r="AU1084" s="263" t="s">
        <v>86</v>
      </c>
      <c r="AV1084" s="14" t="s">
        <v>84</v>
      </c>
      <c r="AW1084" s="14" t="s">
        <v>33</v>
      </c>
      <c r="AX1084" s="14" t="s">
        <v>78</v>
      </c>
      <c r="AY1084" s="263" t="s">
        <v>181</v>
      </c>
    </row>
    <row r="1085" s="14" customFormat="1">
      <c r="A1085" s="14"/>
      <c r="B1085" s="254"/>
      <c r="C1085" s="255"/>
      <c r="D1085" s="244" t="s">
        <v>189</v>
      </c>
      <c r="E1085" s="256" t="s">
        <v>1</v>
      </c>
      <c r="F1085" s="257" t="s">
        <v>1515</v>
      </c>
      <c r="G1085" s="255"/>
      <c r="H1085" s="256" t="s">
        <v>1</v>
      </c>
      <c r="I1085" s="258"/>
      <c r="J1085" s="255"/>
      <c r="K1085" s="255"/>
      <c r="L1085" s="259"/>
      <c r="M1085" s="260"/>
      <c r="N1085" s="261"/>
      <c r="O1085" s="261"/>
      <c r="P1085" s="261"/>
      <c r="Q1085" s="261"/>
      <c r="R1085" s="261"/>
      <c r="S1085" s="261"/>
      <c r="T1085" s="26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3" t="s">
        <v>189</v>
      </c>
      <c r="AU1085" s="263" t="s">
        <v>86</v>
      </c>
      <c r="AV1085" s="14" t="s">
        <v>84</v>
      </c>
      <c r="AW1085" s="14" t="s">
        <v>33</v>
      </c>
      <c r="AX1085" s="14" t="s">
        <v>78</v>
      </c>
      <c r="AY1085" s="263" t="s">
        <v>181</v>
      </c>
    </row>
    <row r="1086" s="14" customFormat="1">
      <c r="A1086" s="14"/>
      <c r="B1086" s="254"/>
      <c r="C1086" s="255"/>
      <c r="D1086" s="244" t="s">
        <v>189</v>
      </c>
      <c r="E1086" s="256" t="s">
        <v>1</v>
      </c>
      <c r="F1086" s="257" t="s">
        <v>1516</v>
      </c>
      <c r="G1086" s="255"/>
      <c r="H1086" s="256" t="s">
        <v>1</v>
      </c>
      <c r="I1086" s="258"/>
      <c r="J1086" s="255"/>
      <c r="K1086" s="255"/>
      <c r="L1086" s="259"/>
      <c r="M1086" s="260"/>
      <c r="N1086" s="261"/>
      <c r="O1086" s="261"/>
      <c r="P1086" s="261"/>
      <c r="Q1086" s="261"/>
      <c r="R1086" s="261"/>
      <c r="S1086" s="261"/>
      <c r="T1086" s="26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3" t="s">
        <v>189</v>
      </c>
      <c r="AU1086" s="263" t="s">
        <v>86</v>
      </c>
      <c r="AV1086" s="14" t="s">
        <v>84</v>
      </c>
      <c r="AW1086" s="14" t="s">
        <v>33</v>
      </c>
      <c r="AX1086" s="14" t="s">
        <v>78</v>
      </c>
      <c r="AY1086" s="263" t="s">
        <v>181</v>
      </c>
    </row>
    <row r="1087" s="14" customFormat="1">
      <c r="A1087" s="14"/>
      <c r="B1087" s="254"/>
      <c r="C1087" s="255"/>
      <c r="D1087" s="244" t="s">
        <v>189</v>
      </c>
      <c r="E1087" s="256" t="s">
        <v>1</v>
      </c>
      <c r="F1087" s="257" t="s">
        <v>1529</v>
      </c>
      <c r="G1087" s="255"/>
      <c r="H1087" s="256" t="s">
        <v>1</v>
      </c>
      <c r="I1087" s="258"/>
      <c r="J1087" s="255"/>
      <c r="K1087" s="255"/>
      <c r="L1087" s="259"/>
      <c r="M1087" s="260"/>
      <c r="N1087" s="261"/>
      <c r="O1087" s="261"/>
      <c r="P1087" s="261"/>
      <c r="Q1087" s="261"/>
      <c r="R1087" s="261"/>
      <c r="S1087" s="261"/>
      <c r="T1087" s="26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3" t="s">
        <v>189</v>
      </c>
      <c r="AU1087" s="263" t="s">
        <v>86</v>
      </c>
      <c r="AV1087" s="14" t="s">
        <v>84</v>
      </c>
      <c r="AW1087" s="14" t="s">
        <v>33</v>
      </c>
      <c r="AX1087" s="14" t="s">
        <v>78</v>
      </c>
      <c r="AY1087" s="263" t="s">
        <v>181</v>
      </c>
    </row>
    <row r="1088" s="2" customFormat="1" ht="16.5" customHeight="1">
      <c r="A1088" s="39"/>
      <c r="B1088" s="40"/>
      <c r="C1088" s="228" t="s">
        <v>1341</v>
      </c>
      <c r="D1088" s="228" t="s">
        <v>183</v>
      </c>
      <c r="E1088" s="229" t="s">
        <v>1567</v>
      </c>
      <c r="F1088" s="230" t="s">
        <v>1568</v>
      </c>
      <c r="G1088" s="231" t="s">
        <v>247</v>
      </c>
      <c r="H1088" s="232">
        <v>70.840000000000003</v>
      </c>
      <c r="I1088" s="233"/>
      <c r="J1088" s="234">
        <f>ROUND(I1088*H1088,2)</f>
        <v>0</v>
      </c>
      <c r="K1088" s="235"/>
      <c r="L1088" s="45"/>
      <c r="M1088" s="236" t="s">
        <v>1</v>
      </c>
      <c r="N1088" s="237" t="s">
        <v>43</v>
      </c>
      <c r="O1088" s="92"/>
      <c r="P1088" s="238">
        <f>O1088*H1088</f>
        <v>0</v>
      </c>
      <c r="Q1088" s="238">
        <v>2.0000000000000002E-05</v>
      </c>
      <c r="R1088" s="238">
        <f>Q1088*H1088</f>
        <v>0.0014168000000000002</v>
      </c>
      <c r="S1088" s="238">
        <v>0</v>
      </c>
      <c r="T1088" s="239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0" t="s">
        <v>278</v>
      </c>
      <c r="AT1088" s="240" t="s">
        <v>183</v>
      </c>
      <c r="AU1088" s="240" t="s">
        <v>86</v>
      </c>
      <c r="AY1088" s="18" t="s">
        <v>181</v>
      </c>
      <c r="BE1088" s="241">
        <f>IF(N1088="základní",J1088,0)</f>
        <v>0</v>
      </c>
      <c r="BF1088" s="241">
        <f>IF(N1088="snížená",J1088,0)</f>
        <v>0</v>
      </c>
      <c r="BG1088" s="241">
        <f>IF(N1088="zákl. přenesená",J1088,0)</f>
        <v>0</v>
      </c>
      <c r="BH1088" s="241">
        <f>IF(N1088="sníž. přenesená",J1088,0)</f>
        <v>0</v>
      </c>
      <c r="BI1088" s="241">
        <f>IF(N1088="nulová",J1088,0)</f>
        <v>0</v>
      </c>
      <c r="BJ1088" s="18" t="s">
        <v>84</v>
      </c>
      <c r="BK1088" s="241">
        <f>ROUND(I1088*H1088,2)</f>
        <v>0</v>
      </c>
      <c r="BL1088" s="18" t="s">
        <v>278</v>
      </c>
      <c r="BM1088" s="240" t="s">
        <v>2933</v>
      </c>
    </row>
    <row r="1089" s="14" customFormat="1">
      <c r="A1089" s="14"/>
      <c r="B1089" s="254"/>
      <c r="C1089" s="255"/>
      <c r="D1089" s="244" t="s">
        <v>189</v>
      </c>
      <c r="E1089" s="256" t="s">
        <v>1</v>
      </c>
      <c r="F1089" s="257" t="s">
        <v>1570</v>
      </c>
      <c r="G1089" s="255"/>
      <c r="H1089" s="256" t="s">
        <v>1</v>
      </c>
      <c r="I1089" s="258"/>
      <c r="J1089" s="255"/>
      <c r="K1089" s="255"/>
      <c r="L1089" s="259"/>
      <c r="M1089" s="260"/>
      <c r="N1089" s="261"/>
      <c r="O1089" s="261"/>
      <c r="P1089" s="261"/>
      <c r="Q1089" s="261"/>
      <c r="R1089" s="261"/>
      <c r="S1089" s="261"/>
      <c r="T1089" s="26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3" t="s">
        <v>189</v>
      </c>
      <c r="AU1089" s="263" t="s">
        <v>86</v>
      </c>
      <c r="AV1089" s="14" t="s">
        <v>84</v>
      </c>
      <c r="AW1089" s="14" t="s">
        <v>33</v>
      </c>
      <c r="AX1089" s="14" t="s">
        <v>78</v>
      </c>
      <c r="AY1089" s="263" t="s">
        <v>181</v>
      </c>
    </row>
    <row r="1090" s="13" customFormat="1">
      <c r="A1090" s="13"/>
      <c r="B1090" s="242"/>
      <c r="C1090" s="243"/>
      <c r="D1090" s="244" t="s">
        <v>189</v>
      </c>
      <c r="E1090" s="245" t="s">
        <v>1</v>
      </c>
      <c r="F1090" s="246" t="s">
        <v>2934</v>
      </c>
      <c r="G1090" s="243"/>
      <c r="H1090" s="247">
        <v>70.840000000000003</v>
      </c>
      <c r="I1090" s="248"/>
      <c r="J1090" s="243"/>
      <c r="K1090" s="243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3" t="s">
        <v>189</v>
      </c>
      <c r="AU1090" s="253" t="s">
        <v>86</v>
      </c>
      <c r="AV1090" s="13" t="s">
        <v>86</v>
      </c>
      <c r="AW1090" s="13" t="s">
        <v>33</v>
      </c>
      <c r="AX1090" s="13" t="s">
        <v>84</v>
      </c>
      <c r="AY1090" s="253" t="s">
        <v>181</v>
      </c>
    </row>
    <row r="1091" s="2" customFormat="1" ht="16.5" customHeight="1">
      <c r="A1091" s="39"/>
      <c r="B1091" s="40"/>
      <c r="C1091" s="275" t="s">
        <v>1345</v>
      </c>
      <c r="D1091" s="275" t="s">
        <v>363</v>
      </c>
      <c r="E1091" s="276" t="s">
        <v>1574</v>
      </c>
      <c r="F1091" s="277" t="s">
        <v>1575</v>
      </c>
      <c r="G1091" s="278" t="s">
        <v>247</v>
      </c>
      <c r="H1091" s="279">
        <v>77.924000000000007</v>
      </c>
      <c r="I1091" s="280"/>
      <c r="J1091" s="281">
        <f>ROUND(I1091*H1091,2)</f>
        <v>0</v>
      </c>
      <c r="K1091" s="282"/>
      <c r="L1091" s="283"/>
      <c r="M1091" s="284" t="s">
        <v>1</v>
      </c>
      <c r="N1091" s="285" t="s">
        <v>43</v>
      </c>
      <c r="O1091" s="92"/>
      <c r="P1091" s="238">
        <f>O1091*H1091</f>
        <v>0</v>
      </c>
      <c r="Q1091" s="238">
        <v>0.00025000000000000001</v>
      </c>
      <c r="R1091" s="238">
        <f>Q1091*H1091</f>
        <v>0.019481000000000002</v>
      </c>
      <c r="S1091" s="238">
        <v>0</v>
      </c>
      <c r="T1091" s="239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40" t="s">
        <v>369</v>
      </c>
      <c r="AT1091" s="240" t="s">
        <v>363</v>
      </c>
      <c r="AU1091" s="240" t="s">
        <v>86</v>
      </c>
      <c r="AY1091" s="18" t="s">
        <v>181</v>
      </c>
      <c r="BE1091" s="241">
        <f>IF(N1091="základní",J1091,0)</f>
        <v>0</v>
      </c>
      <c r="BF1091" s="241">
        <f>IF(N1091="snížená",J1091,0)</f>
        <v>0</v>
      </c>
      <c r="BG1091" s="241">
        <f>IF(N1091="zákl. přenesená",J1091,0)</f>
        <v>0</v>
      </c>
      <c r="BH1091" s="241">
        <f>IF(N1091="sníž. přenesená",J1091,0)</f>
        <v>0</v>
      </c>
      <c r="BI1091" s="241">
        <f>IF(N1091="nulová",J1091,0)</f>
        <v>0</v>
      </c>
      <c r="BJ1091" s="18" t="s">
        <v>84</v>
      </c>
      <c r="BK1091" s="241">
        <f>ROUND(I1091*H1091,2)</f>
        <v>0</v>
      </c>
      <c r="BL1091" s="18" t="s">
        <v>278</v>
      </c>
      <c r="BM1091" s="240" t="s">
        <v>2935</v>
      </c>
    </row>
    <row r="1092" s="14" customFormat="1">
      <c r="A1092" s="14"/>
      <c r="B1092" s="254"/>
      <c r="C1092" s="255"/>
      <c r="D1092" s="244" t="s">
        <v>189</v>
      </c>
      <c r="E1092" s="256" t="s">
        <v>1</v>
      </c>
      <c r="F1092" s="257" t="s">
        <v>1570</v>
      </c>
      <c r="G1092" s="255"/>
      <c r="H1092" s="256" t="s">
        <v>1</v>
      </c>
      <c r="I1092" s="258"/>
      <c r="J1092" s="255"/>
      <c r="K1092" s="255"/>
      <c r="L1092" s="259"/>
      <c r="M1092" s="260"/>
      <c r="N1092" s="261"/>
      <c r="O1092" s="261"/>
      <c r="P1092" s="261"/>
      <c r="Q1092" s="261"/>
      <c r="R1092" s="261"/>
      <c r="S1092" s="261"/>
      <c r="T1092" s="26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3" t="s">
        <v>189</v>
      </c>
      <c r="AU1092" s="263" t="s">
        <v>86</v>
      </c>
      <c r="AV1092" s="14" t="s">
        <v>84</v>
      </c>
      <c r="AW1092" s="14" t="s">
        <v>33</v>
      </c>
      <c r="AX1092" s="14" t="s">
        <v>78</v>
      </c>
      <c r="AY1092" s="263" t="s">
        <v>181</v>
      </c>
    </row>
    <row r="1093" s="13" customFormat="1">
      <c r="A1093" s="13"/>
      <c r="B1093" s="242"/>
      <c r="C1093" s="243"/>
      <c r="D1093" s="244" t="s">
        <v>189</v>
      </c>
      <c r="E1093" s="245" t="s">
        <v>1</v>
      </c>
      <c r="F1093" s="246" t="s">
        <v>2936</v>
      </c>
      <c r="G1093" s="243"/>
      <c r="H1093" s="247">
        <v>77.924000000000007</v>
      </c>
      <c r="I1093" s="248"/>
      <c r="J1093" s="243"/>
      <c r="K1093" s="243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3" t="s">
        <v>189</v>
      </c>
      <c r="AU1093" s="253" t="s">
        <v>86</v>
      </c>
      <c r="AV1093" s="13" t="s">
        <v>86</v>
      </c>
      <c r="AW1093" s="13" t="s">
        <v>33</v>
      </c>
      <c r="AX1093" s="13" t="s">
        <v>84</v>
      </c>
      <c r="AY1093" s="253" t="s">
        <v>181</v>
      </c>
    </row>
    <row r="1094" s="2" customFormat="1" ht="16.5" customHeight="1">
      <c r="A1094" s="39"/>
      <c r="B1094" s="40"/>
      <c r="C1094" s="228" t="s">
        <v>1350</v>
      </c>
      <c r="D1094" s="228" t="s">
        <v>183</v>
      </c>
      <c r="E1094" s="229" t="s">
        <v>1579</v>
      </c>
      <c r="F1094" s="230" t="s">
        <v>1580</v>
      </c>
      <c r="G1094" s="231" t="s">
        <v>247</v>
      </c>
      <c r="H1094" s="232">
        <v>70.840000000000003</v>
      </c>
      <c r="I1094" s="233"/>
      <c r="J1094" s="234">
        <f>ROUND(I1094*H1094,2)</f>
        <v>0</v>
      </c>
      <c r="K1094" s="235"/>
      <c r="L1094" s="45"/>
      <c r="M1094" s="236" t="s">
        <v>1</v>
      </c>
      <c r="N1094" s="237" t="s">
        <v>43</v>
      </c>
      <c r="O1094" s="92"/>
      <c r="P1094" s="238">
        <f>O1094*H1094</f>
        <v>0</v>
      </c>
      <c r="Q1094" s="238">
        <v>3.0000000000000001E-05</v>
      </c>
      <c r="R1094" s="238">
        <f>Q1094*H1094</f>
        <v>0.0021252000000000003</v>
      </c>
      <c r="S1094" s="238">
        <v>0</v>
      </c>
      <c r="T1094" s="239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0" t="s">
        <v>278</v>
      </c>
      <c r="AT1094" s="240" t="s">
        <v>183</v>
      </c>
      <c r="AU1094" s="240" t="s">
        <v>86</v>
      </c>
      <c r="AY1094" s="18" t="s">
        <v>181</v>
      </c>
      <c r="BE1094" s="241">
        <f>IF(N1094="základní",J1094,0)</f>
        <v>0</v>
      </c>
      <c r="BF1094" s="241">
        <f>IF(N1094="snížená",J1094,0)</f>
        <v>0</v>
      </c>
      <c r="BG1094" s="241">
        <f>IF(N1094="zákl. přenesená",J1094,0)</f>
        <v>0</v>
      </c>
      <c r="BH1094" s="241">
        <f>IF(N1094="sníž. přenesená",J1094,0)</f>
        <v>0</v>
      </c>
      <c r="BI1094" s="241">
        <f>IF(N1094="nulová",J1094,0)</f>
        <v>0</v>
      </c>
      <c r="BJ1094" s="18" t="s">
        <v>84</v>
      </c>
      <c r="BK1094" s="241">
        <f>ROUND(I1094*H1094,2)</f>
        <v>0</v>
      </c>
      <c r="BL1094" s="18" t="s">
        <v>278</v>
      </c>
      <c r="BM1094" s="240" t="s">
        <v>2937</v>
      </c>
    </row>
    <row r="1095" s="14" customFormat="1">
      <c r="A1095" s="14"/>
      <c r="B1095" s="254"/>
      <c r="C1095" s="255"/>
      <c r="D1095" s="244" t="s">
        <v>189</v>
      </c>
      <c r="E1095" s="256" t="s">
        <v>1</v>
      </c>
      <c r="F1095" s="257" t="s">
        <v>1582</v>
      </c>
      <c r="G1095" s="255"/>
      <c r="H1095" s="256" t="s">
        <v>1</v>
      </c>
      <c r="I1095" s="258"/>
      <c r="J1095" s="255"/>
      <c r="K1095" s="255"/>
      <c r="L1095" s="259"/>
      <c r="M1095" s="260"/>
      <c r="N1095" s="261"/>
      <c r="O1095" s="261"/>
      <c r="P1095" s="261"/>
      <c r="Q1095" s="261"/>
      <c r="R1095" s="261"/>
      <c r="S1095" s="261"/>
      <c r="T1095" s="26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3" t="s">
        <v>189</v>
      </c>
      <c r="AU1095" s="263" t="s">
        <v>86</v>
      </c>
      <c r="AV1095" s="14" t="s">
        <v>84</v>
      </c>
      <c r="AW1095" s="14" t="s">
        <v>33</v>
      </c>
      <c r="AX1095" s="14" t="s">
        <v>78</v>
      </c>
      <c r="AY1095" s="263" t="s">
        <v>181</v>
      </c>
    </row>
    <row r="1096" s="13" customFormat="1">
      <c r="A1096" s="13"/>
      <c r="B1096" s="242"/>
      <c r="C1096" s="243"/>
      <c r="D1096" s="244" t="s">
        <v>189</v>
      </c>
      <c r="E1096" s="245" t="s">
        <v>1</v>
      </c>
      <c r="F1096" s="246" t="s">
        <v>2934</v>
      </c>
      <c r="G1096" s="243"/>
      <c r="H1096" s="247">
        <v>70.840000000000003</v>
      </c>
      <c r="I1096" s="248"/>
      <c r="J1096" s="243"/>
      <c r="K1096" s="243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3" t="s">
        <v>189</v>
      </c>
      <c r="AU1096" s="253" t="s">
        <v>86</v>
      </c>
      <c r="AV1096" s="13" t="s">
        <v>86</v>
      </c>
      <c r="AW1096" s="13" t="s">
        <v>33</v>
      </c>
      <c r="AX1096" s="13" t="s">
        <v>84</v>
      </c>
      <c r="AY1096" s="253" t="s">
        <v>181</v>
      </c>
    </row>
    <row r="1097" s="2" customFormat="1" ht="21.75" customHeight="1">
      <c r="A1097" s="39"/>
      <c r="B1097" s="40"/>
      <c r="C1097" s="275" t="s">
        <v>1355</v>
      </c>
      <c r="D1097" s="275" t="s">
        <v>363</v>
      </c>
      <c r="E1097" s="276" t="s">
        <v>1584</v>
      </c>
      <c r="F1097" s="277" t="s">
        <v>1585</v>
      </c>
      <c r="G1097" s="278" t="s">
        <v>247</v>
      </c>
      <c r="H1097" s="279">
        <v>77.924000000000007</v>
      </c>
      <c r="I1097" s="280"/>
      <c r="J1097" s="281">
        <f>ROUND(I1097*H1097,2)</f>
        <v>0</v>
      </c>
      <c r="K1097" s="282"/>
      <c r="L1097" s="283"/>
      <c r="M1097" s="284" t="s">
        <v>1</v>
      </c>
      <c r="N1097" s="285" t="s">
        <v>43</v>
      </c>
      <c r="O1097" s="92"/>
      <c r="P1097" s="238">
        <f>O1097*H1097</f>
        <v>0</v>
      </c>
      <c r="Q1097" s="238">
        <v>4.0000000000000003E-05</v>
      </c>
      <c r="R1097" s="238">
        <f>Q1097*H1097</f>
        <v>0.0031169600000000007</v>
      </c>
      <c r="S1097" s="238">
        <v>0</v>
      </c>
      <c r="T1097" s="239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40" t="s">
        <v>369</v>
      </c>
      <c r="AT1097" s="240" t="s">
        <v>363</v>
      </c>
      <c r="AU1097" s="240" t="s">
        <v>86</v>
      </c>
      <c r="AY1097" s="18" t="s">
        <v>181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8" t="s">
        <v>84</v>
      </c>
      <c r="BK1097" s="241">
        <f>ROUND(I1097*H1097,2)</f>
        <v>0</v>
      </c>
      <c r="BL1097" s="18" t="s">
        <v>278</v>
      </c>
      <c r="BM1097" s="240" t="s">
        <v>2938</v>
      </c>
    </row>
    <row r="1098" s="14" customFormat="1">
      <c r="A1098" s="14"/>
      <c r="B1098" s="254"/>
      <c r="C1098" s="255"/>
      <c r="D1098" s="244" t="s">
        <v>189</v>
      </c>
      <c r="E1098" s="256" t="s">
        <v>1</v>
      </c>
      <c r="F1098" s="257" t="s">
        <v>1582</v>
      </c>
      <c r="G1098" s="255"/>
      <c r="H1098" s="256" t="s">
        <v>1</v>
      </c>
      <c r="I1098" s="258"/>
      <c r="J1098" s="255"/>
      <c r="K1098" s="255"/>
      <c r="L1098" s="259"/>
      <c r="M1098" s="260"/>
      <c r="N1098" s="261"/>
      <c r="O1098" s="261"/>
      <c r="P1098" s="261"/>
      <c r="Q1098" s="261"/>
      <c r="R1098" s="261"/>
      <c r="S1098" s="261"/>
      <c r="T1098" s="26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3" t="s">
        <v>189</v>
      </c>
      <c r="AU1098" s="263" t="s">
        <v>86</v>
      </c>
      <c r="AV1098" s="14" t="s">
        <v>84</v>
      </c>
      <c r="AW1098" s="14" t="s">
        <v>33</v>
      </c>
      <c r="AX1098" s="14" t="s">
        <v>78</v>
      </c>
      <c r="AY1098" s="263" t="s">
        <v>181</v>
      </c>
    </row>
    <row r="1099" s="13" customFormat="1">
      <c r="A1099" s="13"/>
      <c r="B1099" s="242"/>
      <c r="C1099" s="243"/>
      <c r="D1099" s="244" t="s">
        <v>189</v>
      </c>
      <c r="E1099" s="245" t="s">
        <v>1</v>
      </c>
      <c r="F1099" s="246" t="s">
        <v>2936</v>
      </c>
      <c r="G1099" s="243"/>
      <c r="H1099" s="247">
        <v>77.924000000000007</v>
      </c>
      <c r="I1099" s="248"/>
      <c r="J1099" s="243"/>
      <c r="K1099" s="243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3" t="s">
        <v>189</v>
      </c>
      <c r="AU1099" s="253" t="s">
        <v>86</v>
      </c>
      <c r="AV1099" s="13" t="s">
        <v>86</v>
      </c>
      <c r="AW1099" s="13" t="s">
        <v>33</v>
      </c>
      <c r="AX1099" s="13" t="s">
        <v>84</v>
      </c>
      <c r="AY1099" s="253" t="s">
        <v>181</v>
      </c>
    </row>
    <row r="1100" s="2" customFormat="1" ht="16.5" customHeight="1">
      <c r="A1100" s="39"/>
      <c r="B1100" s="40"/>
      <c r="C1100" s="228" t="s">
        <v>1359</v>
      </c>
      <c r="D1100" s="228" t="s">
        <v>183</v>
      </c>
      <c r="E1100" s="229" t="s">
        <v>1588</v>
      </c>
      <c r="F1100" s="230" t="s">
        <v>1589</v>
      </c>
      <c r="G1100" s="231" t="s">
        <v>247</v>
      </c>
      <c r="H1100" s="232">
        <v>5.4749999999999996</v>
      </c>
      <c r="I1100" s="233"/>
      <c r="J1100" s="234">
        <f>ROUND(I1100*H1100,2)</f>
        <v>0</v>
      </c>
      <c r="K1100" s="235"/>
      <c r="L1100" s="45"/>
      <c r="M1100" s="236" t="s">
        <v>1</v>
      </c>
      <c r="N1100" s="237" t="s">
        <v>43</v>
      </c>
      <c r="O1100" s="92"/>
      <c r="P1100" s="238">
        <f>O1100*H1100</f>
        <v>0</v>
      </c>
      <c r="Q1100" s="238">
        <v>0</v>
      </c>
      <c r="R1100" s="238">
        <f>Q1100*H1100</f>
        <v>0</v>
      </c>
      <c r="S1100" s="238">
        <v>0</v>
      </c>
      <c r="T1100" s="239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40" t="s">
        <v>278</v>
      </c>
      <c r="AT1100" s="240" t="s">
        <v>183</v>
      </c>
      <c r="AU1100" s="240" t="s">
        <v>86</v>
      </c>
      <c r="AY1100" s="18" t="s">
        <v>181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8" t="s">
        <v>84</v>
      </c>
      <c r="BK1100" s="241">
        <f>ROUND(I1100*H1100,2)</f>
        <v>0</v>
      </c>
      <c r="BL1100" s="18" t="s">
        <v>278</v>
      </c>
      <c r="BM1100" s="240" t="s">
        <v>2939</v>
      </c>
    </row>
    <row r="1101" s="13" customFormat="1">
      <c r="A1101" s="13"/>
      <c r="B1101" s="242"/>
      <c r="C1101" s="243"/>
      <c r="D1101" s="244" t="s">
        <v>189</v>
      </c>
      <c r="E1101" s="245" t="s">
        <v>1</v>
      </c>
      <c r="F1101" s="246" t="s">
        <v>2542</v>
      </c>
      <c r="G1101" s="243"/>
      <c r="H1101" s="247">
        <v>1</v>
      </c>
      <c r="I1101" s="248"/>
      <c r="J1101" s="243"/>
      <c r="K1101" s="243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3" t="s">
        <v>189</v>
      </c>
      <c r="AU1101" s="253" t="s">
        <v>86</v>
      </c>
      <c r="AV1101" s="13" t="s">
        <v>86</v>
      </c>
      <c r="AW1101" s="13" t="s">
        <v>33</v>
      </c>
      <c r="AX1101" s="13" t="s">
        <v>78</v>
      </c>
      <c r="AY1101" s="253" t="s">
        <v>181</v>
      </c>
    </row>
    <row r="1102" s="13" customFormat="1">
      <c r="A1102" s="13"/>
      <c r="B1102" s="242"/>
      <c r="C1102" s="243"/>
      <c r="D1102" s="244" t="s">
        <v>189</v>
      </c>
      <c r="E1102" s="245" t="s">
        <v>1</v>
      </c>
      <c r="F1102" s="246" t="s">
        <v>2543</v>
      </c>
      <c r="G1102" s="243"/>
      <c r="H1102" s="247">
        <v>4.4749999999999996</v>
      </c>
      <c r="I1102" s="248"/>
      <c r="J1102" s="243"/>
      <c r="K1102" s="243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3" t="s">
        <v>189</v>
      </c>
      <c r="AU1102" s="253" t="s">
        <v>86</v>
      </c>
      <c r="AV1102" s="13" t="s">
        <v>86</v>
      </c>
      <c r="AW1102" s="13" t="s">
        <v>33</v>
      </c>
      <c r="AX1102" s="13" t="s">
        <v>78</v>
      </c>
      <c r="AY1102" s="253" t="s">
        <v>181</v>
      </c>
    </row>
    <row r="1103" s="15" customFormat="1">
      <c r="A1103" s="15"/>
      <c r="B1103" s="264"/>
      <c r="C1103" s="265"/>
      <c r="D1103" s="244" t="s">
        <v>189</v>
      </c>
      <c r="E1103" s="266" t="s">
        <v>1</v>
      </c>
      <c r="F1103" s="267" t="s">
        <v>206</v>
      </c>
      <c r="G1103" s="265"/>
      <c r="H1103" s="268">
        <v>5.4749999999999996</v>
      </c>
      <c r="I1103" s="269"/>
      <c r="J1103" s="265"/>
      <c r="K1103" s="265"/>
      <c r="L1103" s="270"/>
      <c r="M1103" s="271"/>
      <c r="N1103" s="272"/>
      <c r="O1103" s="272"/>
      <c r="P1103" s="272"/>
      <c r="Q1103" s="272"/>
      <c r="R1103" s="272"/>
      <c r="S1103" s="272"/>
      <c r="T1103" s="273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74" t="s">
        <v>189</v>
      </c>
      <c r="AU1103" s="274" t="s">
        <v>86</v>
      </c>
      <c r="AV1103" s="15" t="s">
        <v>187</v>
      </c>
      <c r="AW1103" s="15" t="s">
        <v>33</v>
      </c>
      <c r="AX1103" s="15" t="s">
        <v>84</v>
      </c>
      <c r="AY1103" s="274" t="s">
        <v>181</v>
      </c>
    </row>
    <row r="1104" s="2" customFormat="1" ht="16.5" customHeight="1">
      <c r="A1104" s="39"/>
      <c r="B1104" s="40"/>
      <c r="C1104" s="275" t="s">
        <v>1364</v>
      </c>
      <c r="D1104" s="275" t="s">
        <v>363</v>
      </c>
      <c r="E1104" s="276" t="s">
        <v>1595</v>
      </c>
      <c r="F1104" s="277" t="s">
        <v>1596</v>
      </c>
      <c r="G1104" s="278" t="s">
        <v>247</v>
      </c>
      <c r="H1104" s="279">
        <v>5.4749999999999996</v>
      </c>
      <c r="I1104" s="280"/>
      <c r="J1104" s="281">
        <f>ROUND(I1104*H1104,2)</f>
        <v>0</v>
      </c>
      <c r="K1104" s="282"/>
      <c r="L1104" s="283"/>
      <c r="M1104" s="284" t="s">
        <v>1</v>
      </c>
      <c r="N1104" s="285" t="s">
        <v>43</v>
      </c>
      <c r="O1104" s="92"/>
      <c r="P1104" s="238">
        <f>O1104*H1104</f>
        <v>0</v>
      </c>
      <c r="Q1104" s="238">
        <v>0.0030000000000000001</v>
      </c>
      <c r="R1104" s="238">
        <f>Q1104*H1104</f>
        <v>0.016424999999999999</v>
      </c>
      <c r="S1104" s="238">
        <v>0</v>
      </c>
      <c r="T1104" s="239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40" t="s">
        <v>369</v>
      </c>
      <c r="AT1104" s="240" t="s">
        <v>363</v>
      </c>
      <c r="AU1104" s="240" t="s">
        <v>86</v>
      </c>
      <c r="AY1104" s="18" t="s">
        <v>181</v>
      </c>
      <c r="BE1104" s="241">
        <f>IF(N1104="základní",J1104,0)</f>
        <v>0</v>
      </c>
      <c r="BF1104" s="241">
        <f>IF(N1104="snížená",J1104,0)</f>
        <v>0</v>
      </c>
      <c r="BG1104" s="241">
        <f>IF(N1104="zákl. přenesená",J1104,0)</f>
        <v>0</v>
      </c>
      <c r="BH1104" s="241">
        <f>IF(N1104="sníž. přenesená",J1104,0)</f>
        <v>0</v>
      </c>
      <c r="BI1104" s="241">
        <f>IF(N1104="nulová",J1104,0)</f>
        <v>0</v>
      </c>
      <c r="BJ1104" s="18" t="s">
        <v>84</v>
      </c>
      <c r="BK1104" s="241">
        <f>ROUND(I1104*H1104,2)</f>
        <v>0</v>
      </c>
      <c r="BL1104" s="18" t="s">
        <v>278</v>
      </c>
      <c r="BM1104" s="240" t="s">
        <v>2940</v>
      </c>
    </row>
    <row r="1105" s="14" customFormat="1">
      <c r="A1105" s="14"/>
      <c r="B1105" s="254"/>
      <c r="C1105" s="255"/>
      <c r="D1105" s="244" t="s">
        <v>189</v>
      </c>
      <c r="E1105" s="256" t="s">
        <v>1</v>
      </c>
      <c r="F1105" s="257" t="s">
        <v>1598</v>
      </c>
      <c r="G1105" s="255"/>
      <c r="H1105" s="256" t="s">
        <v>1</v>
      </c>
      <c r="I1105" s="258"/>
      <c r="J1105" s="255"/>
      <c r="K1105" s="255"/>
      <c r="L1105" s="259"/>
      <c r="M1105" s="260"/>
      <c r="N1105" s="261"/>
      <c r="O1105" s="261"/>
      <c r="P1105" s="261"/>
      <c r="Q1105" s="261"/>
      <c r="R1105" s="261"/>
      <c r="S1105" s="261"/>
      <c r="T1105" s="26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3" t="s">
        <v>189</v>
      </c>
      <c r="AU1105" s="263" t="s">
        <v>86</v>
      </c>
      <c r="AV1105" s="14" t="s">
        <v>84</v>
      </c>
      <c r="AW1105" s="14" t="s">
        <v>33</v>
      </c>
      <c r="AX1105" s="14" t="s">
        <v>78</v>
      </c>
      <c r="AY1105" s="263" t="s">
        <v>181</v>
      </c>
    </row>
    <row r="1106" s="13" customFormat="1">
      <c r="A1106" s="13"/>
      <c r="B1106" s="242"/>
      <c r="C1106" s="243"/>
      <c r="D1106" s="244" t="s">
        <v>189</v>
      </c>
      <c r="E1106" s="245" t="s">
        <v>1</v>
      </c>
      <c r="F1106" s="246" t="s">
        <v>2542</v>
      </c>
      <c r="G1106" s="243"/>
      <c r="H1106" s="247">
        <v>1</v>
      </c>
      <c r="I1106" s="248"/>
      <c r="J1106" s="243"/>
      <c r="K1106" s="243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3" t="s">
        <v>189</v>
      </c>
      <c r="AU1106" s="253" t="s">
        <v>86</v>
      </c>
      <c r="AV1106" s="13" t="s">
        <v>86</v>
      </c>
      <c r="AW1106" s="13" t="s">
        <v>33</v>
      </c>
      <c r="AX1106" s="13" t="s">
        <v>78</v>
      </c>
      <c r="AY1106" s="253" t="s">
        <v>181</v>
      </c>
    </row>
    <row r="1107" s="13" customFormat="1">
      <c r="A1107" s="13"/>
      <c r="B1107" s="242"/>
      <c r="C1107" s="243"/>
      <c r="D1107" s="244" t="s">
        <v>189</v>
      </c>
      <c r="E1107" s="245" t="s">
        <v>1</v>
      </c>
      <c r="F1107" s="246" t="s">
        <v>2543</v>
      </c>
      <c r="G1107" s="243"/>
      <c r="H1107" s="247">
        <v>4.4749999999999996</v>
      </c>
      <c r="I1107" s="248"/>
      <c r="J1107" s="243"/>
      <c r="K1107" s="243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3" t="s">
        <v>189</v>
      </c>
      <c r="AU1107" s="253" t="s">
        <v>86</v>
      </c>
      <c r="AV1107" s="13" t="s">
        <v>86</v>
      </c>
      <c r="AW1107" s="13" t="s">
        <v>33</v>
      </c>
      <c r="AX1107" s="13" t="s">
        <v>78</v>
      </c>
      <c r="AY1107" s="253" t="s">
        <v>181</v>
      </c>
    </row>
    <row r="1108" s="15" customFormat="1">
      <c r="A1108" s="15"/>
      <c r="B1108" s="264"/>
      <c r="C1108" s="265"/>
      <c r="D1108" s="244" t="s">
        <v>189</v>
      </c>
      <c r="E1108" s="266" t="s">
        <v>1</v>
      </c>
      <c r="F1108" s="267" t="s">
        <v>206</v>
      </c>
      <c r="G1108" s="265"/>
      <c r="H1108" s="268">
        <v>5.4749999999999996</v>
      </c>
      <c r="I1108" s="269"/>
      <c r="J1108" s="265"/>
      <c r="K1108" s="265"/>
      <c r="L1108" s="270"/>
      <c r="M1108" s="271"/>
      <c r="N1108" s="272"/>
      <c r="O1108" s="272"/>
      <c r="P1108" s="272"/>
      <c r="Q1108" s="272"/>
      <c r="R1108" s="272"/>
      <c r="S1108" s="272"/>
      <c r="T1108" s="273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T1108" s="274" t="s">
        <v>189</v>
      </c>
      <c r="AU1108" s="274" t="s">
        <v>86</v>
      </c>
      <c r="AV1108" s="15" t="s">
        <v>187</v>
      </c>
      <c r="AW1108" s="15" t="s">
        <v>33</v>
      </c>
      <c r="AX1108" s="15" t="s">
        <v>84</v>
      </c>
      <c r="AY1108" s="274" t="s">
        <v>181</v>
      </c>
    </row>
    <row r="1109" s="2" customFormat="1" ht="24.15" customHeight="1">
      <c r="A1109" s="39"/>
      <c r="B1109" s="40"/>
      <c r="C1109" s="228" t="s">
        <v>1370</v>
      </c>
      <c r="D1109" s="228" t="s">
        <v>183</v>
      </c>
      <c r="E1109" s="229" t="s">
        <v>2545</v>
      </c>
      <c r="F1109" s="230" t="s">
        <v>2546</v>
      </c>
      <c r="G1109" s="231" t="s">
        <v>359</v>
      </c>
      <c r="H1109" s="232">
        <v>1</v>
      </c>
      <c r="I1109" s="233"/>
      <c r="J1109" s="234">
        <f>ROUND(I1109*H1109,2)</f>
        <v>0</v>
      </c>
      <c r="K1109" s="235"/>
      <c r="L1109" s="45"/>
      <c r="M1109" s="236" t="s">
        <v>1</v>
      </c>
      <c r="N1109" s="237" t="s">
        <v>43</v>
      </c>
      <c r="O1109" s="92"/>
      <c r="P1109" s="238">
        <f>O1109*H1109</f>
        <v>0</v>
      </c>
      <c r="Q1109" s="238">
        <v>0</v>
      </c>
      <c r="R1109" s="238">
        <f>Q1109*H1109</f>
        <v>0</v>
      </c>
      <c r="S1109" s="238">
        <v>0</v>
      </c>
      <c r="T1109" s="239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0" t="s">
        <v>278</v>
      </c>
      <c r="AT1109" s="240" t="s">
        <v>183</v>
      </c>
      <c r="AU1109" s="240" t="s">
        <v>86</v>
      </c>
      <c r="AY1109" s="18" t="s">
        <v>181</v>
      </c>
      <c r="BE1109" s="241">
        <f>IF(N1109="základní",J1109,0)</f>
        <v>0</v>
      </c>
      <c r="BF1109" s="241">
        <f>IF(N1109="snížená",J1109,0)</f>
        <v>0</v>
      </c>
      <c r="BG1109" s="241">
        <f>IF(N1109="zákl. přenesená",J1109,0)</f>
        <v>0</v>
      </c>
      <c r="BH1109" s="241">
        <f>IF(N1109="sníž. přenesená",J1109,0)</f>
        <v>0</v>
      </c>
      <c r="BI1109" s="241">
        <f>IF(N1109="nulová",J1109,0)</f>
        <v>0</v>
      </c>
      <c r="BJ1109" s="18" t="s">
        <v>84</v>
      </c>
      <c r="BK1109" s="241">
        <f>ROUND(I1109*H1109,2)</f>
        <v>0</v>
      </c>
      <c r="BL1109" s="18" t="s">
        <v>278</v>
      </c>
      <c r="BM1109" s="240" t="s">
        <v>2941</v>
      </c>
    </row>
    <row r="1110" s="14" customFormat="1">
      <c r="A1110" s="14"/>
      <c r="B1110" s="254"/>
      <c r="C1110" s="255"/>
      <c r="D1110" s="244" t="s">
        <v>189</v>
      </c>
      <c r="E1110" s="256" t="s">
        <v>1</v>
      </c>
      <c r="F1110" s="257" t="s">
        <v>2548</v>
      </c>
      <c r="G1110" s="255"/>
      <c r="H1110" s="256" t="s">
        <v>1</v>
      </c>
      <c r="I1110" s="258"/>
      <c r="J1110" s="255"/>
      <c r="K1110" s="255"/>
      <c r="L1110" s="259"/>
      <c r="M1110" s="260"/>
      <c r="N1110" s="261"/>
      <c r="O1110" s="261"/>
      <c r="P1110" s="261"/>
      <c r="Q1110" s="261"/>
      <c r="R1110" s="261"/>
      <c r="S1110" s="261"/>
      <c r="T1110" s="26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63" t="s">
        <v>189</v>
      </c>
      <c r="AU1110" s="263" t="s">
        <v>86</v>
      </c>
      <c r="AV1110" s="14" t="s">
        <v>84</v>
      </c>
      <c r="AW1110" s="14" t="s">
        <v>33</v>
      </c>
      <c r="AX1110" s="14" t="s">
        <v>78</v>
      </c>
      <c r="AY1110" s="263" t="s">
        <v>181</v>
      </c>
    </row>
    <row r="1111" s="13" customFormat="1">
      <c r="A1111" s="13"/>
      <c r="B1111" s="242"/>
      <c r="C1111" s="243"/>
      <c r="D1111" s="244" t="s">
        <v>189</v>
      </c>
      <c r="E1111" s="245" t="s">
        <v>1</v>
      </c>
      <c r="F1111" s="246" t="s">
        <v>2549</v>
      </c>
      <c r="G1111" s="243"/>
      <c r="H1111" s="247">
        <v>1</v>
      </c>
      <c r="I1111" s="248"/>
      <c r="J1111" s="243"/>
      <c r="K1111" s="243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3" t="s">
        <v>189</v>
      </c>
      <c r="AU1111" s="253" t="s">
        <v>86</v>
      </c>
      <c r="AV1111" s="13" t="s">
        <v>86</v>
      </c>
      <c r="AW1111" s="13" t="s">
        <v>33</v>
      </c>
      <c r="AX1111" s="13" t="s">
        <v>84</v>
      </c>
      <c r="AY1111" s="253" t="s">
        <v>181</v>
      </c>
    </row>
    <row r="1112" s="2" customFormat="1" ht="16.5" customHeight="1">
      <c r="A1112" s="39"/>
      <c r="B1112" s="40"/>
      <c r="C1112" s="228" t="s">
        <v>1377</v>
      </c>
      <c r="D1112" s="228" t="s">
        <v>183</v>
      </c>
      <c r="E1112" s="229" t="s">
        <v>1609</v>
      </c>
      <c r="F1112" s="230" t="s">
        <v>2550</v>
      </c>
      <c r="G1112" s="231" t="s">
        <v>359</v>
      </c>
      <c r="H1112" s="232">
        <v>1</v>
      </c>
      <c r="I1112" s="233"/>
      <c r="J1112" s="234">
        <f>ROUND(I1112*H1112,2)</f>
        <v>0</v>
      </c>
      <c r="K1112" s="235"/>
      <c r="L1112" s="45"/>
      <c r="M1112" s="236" t="s">
        <v>1</v>
      </c>
      <c r="N1112" s="237" t="s">
        <v>43</v>
      </c>
      <c r="O1112" s="92"/>
      <c r="P1112" s="238">
        <f>O1112*H1112</f>
        <v>0</v>
      </c>
      <c r="Q1112" s="238">
        <v>0</v>
      </c>
      <c r="R1112" s="238">
        <f>Q1112*H1112</f>
        <v>0</v>
      </c>
      <c r="S1112" s="238">
        <v>0</v>
      </c>
      <c r="T1112" s="239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40" t="s">
        <v>278</v>
      </c>
      <c r="AT1112" s="240" t="s">
        <v>183</v>
      </c>
      <c r="AU1112" s="240" t="s">
        <v>86</v>
      </c>
      <c r="AY1112" s="18" t="s">
        <v>181</v>
      </c>
      <c r="BE1112" s="241">
        <f>IF(N1112="základní",J1112,0)</f>
        <v>0</v>
      </c>
      <c r="BF1112" s="241">
        <f>IF(N1112="snížená",J1112,0)</f>
        <v>0</v>
      </c>
      <c r="BG1112" s="241">
        <f>IF(N1112="zákl. přenesená",J1112,0)</f>
        <v>0</v>
      </c>
      <c r="BH1112" s="241">
        <f>IF(N1112="sníž. přenesená",J1112,0)</f>
        <v>0</v>
      </c>
      <c r="BI1112" s="241">
        <f>IF(N1112="nulová",J1112,0)</f>
        <v>0</v>
      </c>
      <c r="BJ1112" s="18" t="s">
        <v>84</v>
      </c>
      <c r="BK1112" s="241">
        <f>ROUND(I1112*H1112,2)</f>
        <v>0</v>
      </c>
      <c r="BL1112" s="18" t="s">
        <v>278</v>
      </c>
      <c r="BM1112" s="240" t="s">
        <v>2942</v>
      </c>
    </row>
    <row r="1113" s="13" customFormat="1">
      <c r="A1113" s="13"/>
      <c r="B1113" s="242"/>
      <c r="C1113" s="243"/>
      <c r="D1113" s="244" t="s">
        <v>189</v>
      </c>
      <c r="E1113" s="245" t="s">
        <v>1</v>
      </c>
      <c r="F1113" s="246" t="s">
        <v>2552</v>
      </c>
      <c r="G1113" s="243"/>
      <c r="H1113" s="247">
        <v>1</v>
      </c>
      <c r="I1113" s="248"/>
      <c r="J1113" s="243"/>
      <c r="K1113" s="243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3" t="s">
        <v>189</v>
      </c>
      <c r="AU1113" s="253" t="s">
        <v>86</v>
      </c>
      <c r="AV1113" s="13" t="s">
        <v>86</v>
      </c>
      <c r="AW1113" s="13" t="s">
        <v>33</v>
      </c>
      <c r="AX1113" s="13" t="s">
        <v>84</v>
      </c>
      <c r="AY1113" s="253" t="s">
        <v>181</v>
      </c>
    </row>
    <row r="1114" s="2" customFormat="1" ht="16.5" customHeight="1">
      <c r="A1114" s="39"/>
      <c r="B1114" s="40"/>
      <c r="C1114" s="228" t="s">
        <v>1382</v>
      </c>
      <c r="D1114" s="228" t="s">
        <v>183</v>
      </c>
      <c r="E1114" s="229" t="s">
        <v>1614</v>
      </c>
      <c r="F1114" s="230" t="s">
        <v>2553</v>
      </c>
      <c r="G1114" s="231" t="s">
        <v>359</v>
      </c>
      <c r="H1114" s="232">
        <v>1</v>
      </c>
      <c r="I1114" s="233"/>
      <c r="J1114" s="234">
        <f>ROUND(I1114*H1114,2)</f>
        <v>0</v>
      </c>
      <c r="K1114" s="235"/>
      <c r="L1114" s="45"/>
      <c r="M1114" s="236" t="s">
        <v>1</v>
      </c>
      <c r="N1114" s="237" t="s">
        <v>43</v>
      </c>
      <c r="O1114" s="92"/>
      <c r="P1114" s="238">
        <f>O1114*H1114</f>
        <v>0</v>
      </c>
      <c r="Q1114" s="238">
        <v>0</v>
      </c>
      <c r="R1114" s="238">
        <f>Q1114*H1114</f>
        <v>0</v>
      </c>
      <c r="S1114" s="238">
        <v>0</v>
      </c>
      <c r="T1114" s="239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0" t="s">
        <v>278</v>
      </c>
      <c r="AT1114" s="240" t="s">
        <v>183</v>
      </c>
      <c r="AU1114" s="240" t="s">
        <v>86</v>
      </c>
      <c r="AY1114" s="18" t="s">
        <v>181</v>
      </c>
      <c r="BE1114" s="241">
        <f>IF(N1114="základní",J1114,0)</f>
        <v>0</v>
      </c>
      <c r="BF1114" s="241">
        <f>IF(N1114="snížená",J1114,0)</f>
        <v>0</v>
      </c>
      <c r="BG1114" s="241">
        <f>IF(N1114="zákl. přenesená",J1114,0)</f>
        <v>0</v>
      </c>
      <c r="BH1114" s="241">
        <f>IF(N1114="sníž. přenesená",J1114,0)</f>
        <v>0</v>
      </c>
      <c r="BI1114" s="241">
        <f>IF(N1114="nulová",J1114,0)</f>
        <v>0</v>
      </c>
      <c r="BJ1114" s="18" t="s">
        <v>84</v>
      </c>
      <c r="BK1114" s="241">
        <f>ROUND(I1114*H1114,2)</f>
        <v>0</v>
      </c>
      <c r="BL1114" s="18" t="s">
        <v>278</v>
      </c>
      <c r="BM1114" s="240" t="s">
        <v>2943</v>
      </c>
    </row>
    <row r="1115" s="13" customFormat="1">
      <c r="A1115" s="13"/>
      <c r="B1115" s="242"/>
      <c r="C1115" s="243"/>
      <c r="D1115" s="244" t="s">
        <v>189</v>
      </c>
      <c r="E1115" s="245" t="s">
        <v>1</v>
      </c>
      <c r="F1115" s="246" t="s">
        <v>2555</v>
      </c>
      <c r="G1115" s="243"/>
      <c r="H1115" s="247">
        <v>1</v>
      </c>
      <c r="I1115" s="248"/>
      <c r="J1115" s="243"/>
      <c r="K1115" s="243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3" t="s">
        <v>189</v>
      </c>
      <c r="AU1115" s="253" t="s">
        <v>86</v>
      </c>
      <c r="AV1115" s="13" t="s">
        <v>86</v>
      </c>
      <c r="AW1115" s="13" t="s">
        <v>33</v>
      </c>
      <c r="AX1115" s="13" t="s">
        <v>84</v>
      </c>
      <c r="AY1115" s="253" t="s">
        <v>181</v>
      </c>
    </row>
    <row r="1116" s="2" customFormat="1" ht="16.5" customHeight="1">
      <c r="A1116" s="39"/>
      <c r="B1116" s="40"/>
      <c r="C1116" s="228" t="s">
        <v>1387</v>
      </c>
      <c r="D1116" s="228" t="s">
        <v>183</v>
      </c>
      <c r="E1116" s="229" t="s">
        <v>1619</v>
      </c>
      <c r="F1116" s="230" t="s">
        <v>2556</v>
      </c>
      <c r="G1116" s="231" t="s">
        <v>359</v>
      </c>
      <c r="H1116" s="232">
        <v>1</v>
      </c>
      <c r="I1116" s="233"/>
      <c r="J1116" s="234">
        <f>ROUND(I1116*H1116,2)</f>
        <v>0</v>
      </c>
      <c r="K1116" s="235"/>
      <c r="L1116" s="45"/>
      <c r="M1116" s="236" t="s">
        <v>1</v>
      </c>
      <c r="N1116" s="237" t="s">
        <v>43</v>
      </c>
      <c r="O1116" s="92"/>
      <c r="P1116" s="238">
        <f>O1116*H1116</f>
        <v>0</v>
      </c>
      <c r="Q1116" s="238">
        <v>0</v>
      </c>
      <c r="R1116" s="238">
        <f>Q1116*H1116</f>
        <v>0</v>
      </c>
      <c r="S1116" s="238">
        <v>0</v>
      </c>
      <c r="T1116" s="239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40" t="s">
        <v>278</v>
      </c>
      <c r="AT1116" s="240" t="s">
        <v>183</v>
      </c>
      <c r="AU1116" s="240" t="s">
        <v>86</v>
      </c>
      <c r="AY1116" s="18" t="s">
        <v>181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8" t="s">
        <v>84</v>
      </c>
      <c r="BK1116" s="241">
        <f>ROUND(I1116*H1116,2)</f>
        <v>0</v>
      </c>
      <c r="BL1116" s="18" t="s">
        <v>278</v>
      </c>
      <c r="BM1116" s="240" t="s">
        <v>2944</v>
      </c>
    </row>
    <row r="1117" s="13" customFormat="1">
      <c r="A1117" s="13"/>
      <c r="B1117" s="242"/>
      <c r="C1117" s="243"/>
      <c r="D1117" s="244" t="s">
        <v>189</v>
      </c>
      <c r="E1117" s="245" t="s">
        <v>1</v>
      </c>
      <c r="F1117" s="246" t="s">
        <v>2558</v>
      </c>
      <c r="G1117" s="243"/>
      <c r="H1117" s="247">
        <v>1</v>
      </c>
      <c r="I1117" s="248"/>
      <c r="J1117" s="243"/>
      <c r="K1117" s="243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3" t="s">
        <v>189</v>
      </c>
      <c r="AU1117" s="253" t="s">
        <v>86</v>
      </c>
      <c r="AV1117" s="13" t="s">
        <v>86</v>
      </c>
      <c r="AW1117" s="13" t="s">
        <v>33</v>
      </c>
      <c r="AX1117" s="13" t="s">
        <v>84</v>
      </c>
      <c r="AY1117" s="253" t="s">
        <v>181</v>
      </c>
    </row>
    <row r="1118" s="2" customFormat="1" ht="16.5" customHeight="1">
      <c r="A1118" s="39"/>
      <c r="B1118" s="40"/>
      <c r="C1118" s="228" t="s">
        <v>1392</v>
      </c>
      <c r="D1118" s="228" t="s">
        <v>183</v>
      </c>
      <c r="E1118" s="229" t="s">
        <v>1624</v>
      </c>
      <c r="F1118" s="230" t="s">
        <v>1625</v>
      </c>
      <c r="G1118" s="231" t="s">
        <v>783</v>
      </c>
      <c r="H1118" s="286"/>
      <c r="I1118" s="233"/>
      <c r="J1118" s="234">
        <f>ROUND(I1118*H1118,2)</f>
        <v>0</v>
      </c>
      <c r="K1118" s="235"/>
      <c r="L1118" s="45"/>
      <c r="M1118" s="236" t="s">
        <v>1</v>
      </c>
      <c r="N1118" s="237" t="s">
        <v>43</v>
      </c>
      <c r="O1118" s="92"/>
      <c r="P1118" s="238">
        <f>O1118*H1118</f>
        <v>0</v>
      </c>
      <c r="Q1118" s="238">
        <v>0</v>
      </c>
      <c r="R1118" s="238">
        <f>Q1118*H1118</f>
        <v>0</v>
      </c>
      <c r="S1118" s="238">
        <v>0</v>
      </c>
      <c r="T1118" s="239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40" t="s">
        <v>278</v>
      </c>
      <c r="AT1118" s="240" t="s">
        <v>183</v>
      </c>
      <c r="AU1118" s="240" t="s">
        <v>86</v>
      </c>
      <c r="AY1118" s="18" t="s">
        <v>181</v>
      </c>
      <c r="BE1118" s="241">
        <f>IF(N1118="základní",J1118,0)</f>
        <v>0</v>
      </c>
      <c r="BF1118" s="241">
        <f>IF(N1118="snížená",J1118,0)</f>
        <v>0</v>
      </c>
      <c r="BG1118" s="241">
        <f>IF(N1118="zákl. přenesená",J1118,0)</f>
        <v>0</v>
      </c>
      <c r="BH1118" s="241">
        <f>IF(N1118="sníž. přenesená",J1118,0)</f>
        <v>0</v>
      </c>
      <c r="BI1118" s="241">
        <f>IF(N1118="nulová",J1118,0)</f>
        <v>0</v>
      </c>
      <c r="BJ1118" s="18" t="s">
        <v>84</v>
      </c>
      <c r="BK1118" s="241">
        <f>ROUND(I1118*H1118,2)</f>
        <v>0</v>
      </c>
      <c r="BL1118" s="18" t="s">
        <v>278</v>
      </c>
      <c r="BM1118" s="240" t="s">
        <v>2945</v>
      </c>
    </row>
    <row r="1119" s="12" customFormat="1" ht="22.8" customHeight="1">
      <c r="A1119" s="12"/>
      <c r="B1119" s="212"/>
      <c r="C1119" s="213"/>
      <c r="D1119" s="214" t="s">
        <v>77</v>
      </c>
      <c r="E1119" s="226" t="s">
        <v>1627</v>
      </c>
      <c r="F1119" s="226" t="s">
        <v>1628</v>
      </c>
      <c r="G1119" s="213"/>
      <c r="H1119" s="213"/>
      <c r="I1119" s="216"/>
      <c r="J1119" s="227">
        <f>BK1119</f>
        <v>0</v>
      </c>
      <c r="K1119" s="213"/>
      <c r="L1119" s="218"/>
      <c r="M1119" s="219"/>
      <c r="N1119" s="220"/>
      <c r="O1119" s="220"/>
      <c r="P1119" s="221">
        <f>SUM(P1120:P1135)</f>
        <v>0</v>
      </c>
      <c r="Q1119" s="220"/>
      <c r="R1119" s="221">
        <f>SUM(R1120:R1135)</f>
        <v>0.0032700000000000003</v>
      </c>
      <c r="S1119" s="220"/>
      <c r="T1119" s="222">
        <f>SUM(T1120:T1135)</f>
        <v>0</v>
      </c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R1119" s="223" t="s">
        <v>86</v>
      </c>
      <c r="AT1119" s="224" t="s">
        <v>77</v>
      </c>
      <c r="AU1119" s="224" t="s">
        <v>84</v>
      </c>
      <c r="AY1119" s="223" t="s">
        <v>181</v>
      </c>
      <c r="BK1119" s="225">
        <f>SUM(BK1120:BK1135)</f>
        <v>0</v>
      </c>
    </row>
    <row r="1120" s="2" customFormat="1" ht="21.75" customHeight="1">
      <c r="A1120" s="39"/>
      <c r="B1120" s="40"/>
      <c r="C1120" s="228" t="s">
        <v>1397</v>
      </c>
      <c r="D1120" s="228" t="s">
        <v>183</v>
      </c>
      <c r="E1120" s="229" t="s">
        <v>1630</v>
      </c>
      <c r="F1120" s="230" t="s">
        <v>1636</v>
      </c>
      <c r="G1120" s="231" t="s">
        <v>1637</v>
      </c>
      <c r="H1120" s="232">
        <v>59.43</v>
      </c>
      <c r="I1120" s="233"/>
      <c r="J1120" s="234">
        <f>ROUND(I1120*H1120,2)</f>
        <v>0</v>
      </c>
      <c r="K1120" s="235"/>
      <c r="L1120" s="45"/>
      <c r="M1120" s="236" t="s">
        <v>1</v>
      </c>
      <c r="N1120" s="237" t="s">
        <v>43</v>
      </c>
      <c r="O1120" s="92"/>
      <c r="P1120" s="238">
        <f>O1120*H1120</f>
        <v>0</v>
      </c>
      <c r="Q1120" s="238">
        <v>0</v>
      </c>
      <c r="R1120" s="238">
        <f>Q1120*H1120</f>
        <v>0</v>
      </c>
      <c r="S1120" s="238">
        <v>0</v>
      </c>
      <c r="T1120" s="239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40" t="s">
        <v>278</v>
      </c>
      <c r="AT1120" s="240" t="s">
        <v>183</v>
      </c>
      <c r="AU1120" s="240" t="s">
        <v>86</v>
      </c>
      <c r="AY1120" s="18" t="s">
        <v>181</v>
      </c>
      <c r="BE1120" s="241">
        <f>IF(N1120="základní",J1120,0)</f>
        <v>0</v>
      </c>
      <c r="BF1120" s="241">
        <f>IF(N1120="snížená",J1120,0)</f>
        <v>0</v>
      </c>
      <c r="BG1120" s="241">
        <f>IF(N1120="zákl. přenesená",J1120,0)</f>
        <v>0</v>
      </c>
      <c r="BH1120" s="241">
        <f>IF(N1120="sníž. přenesená",J1120,0)</f>
        <v>0</v>
      </c>
      <c r="BI1120" s="241">
        <f>IF(N1120="nulová",J1120,0)</f>
        <v>0</v>
      </c>
      <c r="BJ1120" s="18" t="s">
        <v>84</v>
      </c>
      <c r="BK1120" s="241">
        <f>ROUND(I1120*H1120,2)</f>
        <v>0</v>
      </c>
      <c r="BL1120" s="18" t="s">
        <v>278</v>
      </c>
      <c r="BM1120" s="240" t="s">
        <v>2946</v>
      </c>
    </row>
    <row r="1121" s="14" customFormat="1">
      <c r="A1121" s="14"/>
      <c r="B1121" s="254"/>
      <c r="C1121" s="255"/>
      <c r="D1121" s="244" t="s">
        <v>189</v>
      </c>
      <c r="E1121" s="256" t="s">
        <v>1</v>
      </c>
      <c r="F1121" s="257" t="s">
        <v>547</v>
      </c>
      <c r="G1121" s="255"/>
      <c r="H1121" s="256" t="s">
        <v>1</v>
      </c>
      <c r="I1121" s="258"/>
      <c r="J1121" s="255"/>
      <c r="K1121" s="255"/>
      <c r="L1121" s="259"/>
      <c r="M1121" s="260"/>
      <c r="N1121" s="261"/>
      <c r="O1121" s="261"/>
      <c r="P1121" s="261"/>
      <c r="Q1121" s="261"/>
      <c r="R1121" s="261"/>
      <c r="S1121" s="261"/>
      <c r="T1121" s="26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63" t="s">
        <v>189</v>
      </c>
      <c r="AU1121" s="263" t="s">
        <v>86</v>
      </c>
      <c r="AV1121" s="14" t="s">
        <v>84</v>
      </c>
      <c r="AW1121" s="14" t="s">
        <v>33</v>
      </c>
      <c r="AX1121" s="14" t="s">
        <v>78</v>
      </c>
      <c r="AY1121" s="263" t="s">
        <v>181</v>
      </c>
    </row>
    <row r="1122" s="13" customFormat="1">
      <c r="A1122" s="13"/>
      <c r="B1122" s="242"/>
      <c r="C1122" s="243"/>
      <c r="D1122" s="244" t="s">
        <v>189</v>
      </c>
      <c r="E1122" s="245" t="s">
        <v>1</v>
      </c>
      <c r="F1122" s="246" t="s">
        <v>2562</v>
      </c>
      <c r="G1122" s="243"/>
      <c r="H1122" s="247">
        <v>56.600000000000001</v>
      </c>
      <c r="I1122" s="248"/>
      <c r="J1122" s="243"/>
      <c r="K1122" s="243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3" t="s">
        <v>189</v>
      </c>
      <c r="AU1122" s="253" t="s">
        <v>86</v>
      </c>
      <c r="AV1122" s="13" t="s">
        <v>86</v>
      </c>
      <c r="AW1122" s="13" t="s">
        <v>33</v>
      </c>
      <c r="AX1122" s="13" t="s">
        <v>78</v>
      </c>
      <c r="AY1122" s="253" t="s">
        <v>181</v>
      </c>
    </row>
    <row r="1123" s="13" customFormat="1">
      <c r="A1123" s="13"/>
      <c r="B1123" s="242"/>
      <c r="C1123" s="243"/>
      <c r="D1123" s="244" t="s">
        <v>189</v>
      </c>
      <c r="E1123" s="245" t="s">
        <v>1</v>
      </c>
      <c r="F1123" s="246" t="s">
        <v>2563</v>
      </c>
      <c r="G1123" s="243"/>
      <c r="H1123" s="247">
        <v>2.8300000000000001</v>
      </c>
      <c r="I1123" s="248"/>
      <c r="J1123" s="243"/>
      <c r="K1123" s="243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3" t="s">
        <v>189</v>
      </c>
      <c r="AU1123" s="253" t="s">
        <v>86</v>
      </c>
      <c r="AV1123" s="13" t="s">
        <v>86</v>
      </c>
      <c r="AW1123" s="13" t="s">
        <v>33</v>
      </c>
      <c r="AX1123" s="13" t="s">
        <v>78</v>
      </c>
      <c r="AY1123" s="253" t="s">
        <v>181</v>
      </c>
    </row>
    <row r="1124" s="15" customFormat="1">
      <c r="A1124" s="15"/>
      <c r="B1124" s="264"/>
      <c r="C1124" s="265"/>
      <c r="D1124" s="244" t="s">
        <v>189</v>
      </c>
      <c r="E1124" s="266" t="s">
        <v>1</v>
      </c>
      <c r="F1124" s="267" t="s">
        <v>206</v>
      </c>
      <c r="G1124" s="265"/>
      <c r="H1124" s="268">
        <v>59.43</v>
      </c>
      <c r="I1124" s="269"/>
      <c r="J1124" s="265"/>
      <c r="K1124" s="265"/>
      <c r="L1124" s="270"/>
      <c r="M1124" s="271"/>
      <c r="N1124" s="272"/>
      <c r="O1124" s="272"/>
      <c r="P1124" s="272"/>
      <c r="Q1124" s="272"/>
      <c r="R1124" s="272"/>
      <c r="S1124" s="272"/>
      <c r="T1124" s="273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74" t="s">
        <v>189</v>
      </c>
      <c r="AU1124" s="274" t="s">
        <v>86</v>
      </c>
      <c r="AV1124" s="15" t="s">
        <v>187</v>
      </c>
      <c r="AW1124" s="15" t="s">
        <v>33</v>
      </c>
      <c r="AX1124" s="15" t="s">
        <v>84</v>
      </c>
      <c r="AY1124" s="274" t="s">
        <v>181</v>
      </c>
    </row>
    <row r="1125" s="2" customFormat="1" ht="16.5" customHeight="1">
      <c r="A1125" s="39"/>
      <c r="B1125" s="40"/>
      <c r="C1125" s="228" t="s">
        <v>1402</v>
      </c>
      <c r="D1125" s="228" t="s">
        <v>183</v>
      </c>
      <c r="E1125" s="229" t="s">
        <v>1635</v>
      </c>
      <c r="F1125" s="230" t="s">
        <v>2565</v>
      </c>
      <c r="G1125" s="231" t="s">
        <v>1637</v>
      </c>
      <c r="H1125" s="232">
        <v>230.49600000000001</v>
      </c>
      <c r="I1125" s="233"/>
      <c r="J1125" s="234">
        <f>ROUND(I1125*H1125,2)</f>
        <v>0</v>
      </c>
      <c r="K1125" s="235"/>
      <c r="L1125" s="45"/>
      <c r="M1125" s="236" t="s">
        <v>1</v>
      </c>
      <c r="N1125" s="237" t="s">
        <v>43</v>
      </c>
      <c r="O1125" s="92"/>
      <c r="P1125" s="238">
        <f>O1125*H1125</f>
        <v>0</v>
      </c>
      <c r="Q1125" s="238">
        <v>0</v>
      </c>
      <c r="R1125" s="238">
        <f>Q1125*H1125</f>
        <v>0</v>
      </c>
      <c r="S1125" s="238">
        <v>0</v>
      </c>
      <c r="T1125" s="239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40" t="s">
        <v>278</v>
      </c>
      <c r="AT1125" s="240" t="s">
        <v>183</v>
      </c>
      <c r="AU1125" s="240" t="s">
        <v>86</v>
      </c>
      <c r="AY1125" s="18" t="s">
        <v>181</v>
      </c>
      <c r="BE1125" s="241">
        <f>IF(N1125="základní",J1125,0)</f>
        <v>0</v>
      </c>
      <c r="BF1125" s="241">
        <f>IF(N1125="snížená",J1125,0)</f>
        <v>0</v>
      </c>
      <c r="BG1125" s="241">
        <f>IF(N1125="zákl. přenesená",J1125,0)</f>
        <v>0</v>
      </c>
      <c r="BH1125" s="241">
        <f>IF(N1125="sníž. přenesená",J1125,0)</f>
        <v>0</v>
      </c>
      <c r="BI1125" s="241">
        <f>IF(N1125="nulová",J1125,0)</f>
        <v>0</v>
      </c>
      <c r="BJ1125" s="18" t="s">
        <v>84</v>
      </c>
      <c r="BK1125" s="241">
        <f>ROUND(I1125*H1125,2)</f>
        <v>0</v>
      </c>
      <c r="BL1125" s="18" t="s">
        <v>278</v>
      </c>
      <c r="BM1125" s="240" t="s">
        <v>2947</v>
      </c>
    </row>
    <row r="1126" s="13" customFormat="1">
      <c r="A1126" s="13"/>
      <c r="B1126" s="242"/>
      <c r="C1126" s="243"/>
      <c r="D1126" s="244" t="s">
        <v>189</v>
      </c>
      <c r="E1126" s="245" t="s">
        <v>1</v>
      </c>
      <c r="F1126" s="246" t="s">
        <v>2567</v>
      </c>
      <c r="G1126" s="243"/>
      <c r="H1126" s="247">
        <v>219.52000000000001</v>
      </c>
      <c r="I1126" s="248"/>
      <c r="J1126" s="243"/>
      <c r="K1126" s="243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3" t="s">
        <v>189</v>
      </c>
      <c r="AU1126" s="253" t="s">
        <v>86</v>
      </c>
      <c r="AV1126" s="13" t="s">
        <v>86</v>
      </c>
      <c r="AW1126" s="13" t="s">
        <v>33</v>
      </c>
      <c r="AX1126" s="13" t="s">
        <v>78</v>
      </c>
      <c r="AY1126" s="253" t="s">
        <v>181</v>
      </c>
    </row>
    <row r="1127" s="13" customFormat="1">
      <c r="A1127" s="13"/>
      <c r="B1127" s="242"/>
      <c r="C1127" s="243"/>
      <c r="D1127" s="244" t="s">
        <v>189</v>
      </c>
      <c r="E1127" s="245" t="s">
        <v>1</v>
      </c>
      <c r="F1127" s="246" t="s">
        <v>2568</v>
      </c>
      <c r="G1127" s="243"/>
      <c r="H1127" s="247">
        <v>10.976000000000001</v>
      </c>
      <c r="I1127" s="248"/>
      <c r="J1127" s="243"/>
      <c r="K1127" s="243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3" t="s">
        <v>189</v>
      </c>
      <c r="AU1127" s="253" t="s">
        <v>86</v>
      </c>
      <c r="AV1127" s="13" t="s">
        <v>86</v>
      </c>
      <c r="AW1127" s="13" t="s">
        <v>33</v>
      </c>
      <c r="AX1127" s="13" t="s">
        <v>78</v>
      </c>
      <c r="AY1127" s="253" t="s">
        <v>181</v>
      </c>
    </row>
    <row r="1128" s="15" customFormat="1">
      <c r="A1128" s="15"/>
      <c r="B1128" s="264"/>
      <c r="C1128" s="265"/>
      <c r="D1128" s="244" t="s">
        <v>189</v>
      </c>
      <c r="E1128" s="266" t="s">
        <v>1</v>
      </c>
      <c r="F1128" s="267" t="s">
        <v>206</v>
      </c>
      <c r="G1128" s="265"/>
      <c r="H1128" s="268">
        <v>230.49600000000001</v>
      </c>
      <c r="I1128" s="269"/>
      <c r="J1128" s="265"/>
      <c r="K1128" s="265"/>
      <c r="L1128" s="270"/>
      <c r="M1128" s="271"/>
      <c r="N1128" s="272"/>
      <c r="O1128" s="272"/>
      <c r="P1128" s="272"/>
      <c r="Q1128" s="272"/>
      <c r="R1128" s="272"/>
      <c r="S1128" s="272"/>
      <c r="T1128" s="273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74" t="s">
        <v>189</v>
      </c>
      <c r="AU1128" s="274" t="s">
        <v>86</v>
      </c>
      <c r="AV1128" s="15" t="s">
        <v>187</v>
      </c>
      <c r="AW1128" s="15" t="s">
        <v>33</v>
      </c>
      <c r="AX1128" s="15" t="s">
        <v>84</v>
      </c>
      <c r="AY1128" s="274" t="s">
        <v>181</v>
      </c>
    </row>
    <row r="1129" s="2" customFormat="1" ht="16.5" customHeight="1">
      <c r="A1129" s="39"/>
      <c r="B1129" s="40"/>
      <c r="C1129" s="275" t="s">
        <v>1407</v>
      </c>
      <c r="D1129" s="275" t="s">
        <v>363</v>
      </c>
      <c r="E1129" s="276" t="s">
        <v>1661</v>
      </c>
      <c r="F1129" s="277" t="s">
        <v>1662</v>
      </c>
      <c r="G1129" s="278" t="s">
        <v>359</v>
      </c>
      <c r="H1129" s="279">
        <v>2</v>
      </c>
      <c r="I1129" s="280"/>
      <c r="J1129" s="281">
        <f>ROUND(I1129*H1129,2)</f>
        <v>0</v>
      </c>
      <c r="K1129" s="282"/>
      <c r="L1129" s="283"/>
      <c r="M1129" s="284" t="s">
        <v>1</v>
      </c>
      <c r="N1129" s="285" t="s">
        <v>43</v>
      </c>
      <c r="O1129" s="92"/>
      <c r="P1129" s="238">
        <f>O1129*H1129</f>
        <v>0</v>
      </c>
      <c r="Q1129" s="238">
        <v>0.00109</v>
      </c>
      <c r="R1129" s="238">
        <f>Q1129*H1129</f>
        <v>0.0021800000000000001</v>
      </c>
      <c r="S1129" s="238">
        <v>0</v>
      </c>
      <c r="T1129" s="239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40" t="s">
        <v>369</v>
      </c>
      <c r="AT1129" s="240" t="s">
        <v>363</v>
      </c>
      <c r="AU1129" s="240" t="s">
        <v>86</v>
      </c>
      <c r="AY1129" s="18" t="s">
        <v>181</v>
      </c>
      <c r="BE1129" s="241">
        <f>IF(N1129="základní",J1129,0)</f>
        <v>0</v>
      </c>
      <c r="BF1129" s="241">
        <f>IF(N1129="snížená",J1129,0)</f>
        <v>0</v>
      </c>
      <c r="BG1129" s="241">
        <f>IF(N1129="zákl. přenesená",J1129,0)</f>
        <v>0</v>
      </c>
      <c r="BH1129" s="241">
        <f>IF(N1129="sníž. přenesená",J1129,0)</f>
        <v>0</v>
      </c>
      <c r="BI1129" s="241">
        <f>IF(N1129="nulová",J1129,0)</f>
        <v>0</v>
      </c>
      <c r="BJ1129" s="18" t="s">
        <v>84</v>
      </c>
      <c r="BK1129" s="241">
        <f>ROUND(I1129*H1129,2)</f>
        <v>0</v>
      </c>
      <c r="BL1129" s="18" t="s">
        <v>278</v>
      </c>
      <c r="BM1129" s="240" t="s">
        <v>2948</v>
      </c>
    </row>
    <row r="1130" s="14" customFormat="1">
      <c r="A1130" s="14"/>
      <c r="B1130" s="254"/>
      <c r="C1130" s="255"/>
      <c r="D1130" s="244" t="s">
        <v>189</v>
      </c>
      <c r="E1130" s="256" t="s">
        <v>1</v>
      </c>
      <c r="F1130" s="257" t="s">
        <v>1004</v>
      </c>
      <c r="G1130" s="255"/>
      <c r="H1130" s="256" t="s">
        <v>1</v>
      </c>
      <c r="I1130" s="258"/>
      <c r="J1130" s="255"/>
      <c r="K1130" s="255"/>
      <c r="L1130" s="259"/>
      <c r="M1130" s="260"/>
      <c r="N1130" s="261"/>
      <c r="O1130" s="261"/>
      <c r="P1130" s="261"/>
      <c r="Q1130" s="261"/>
      <c r="R1130" s="261"/>
      <c r="S1130" s="261"/>
      <c r="T1130" s="26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3" t="s">
        <v>189</v>
      </c>
      <c r="AU1130" s="263" t="s">
        <v>86</v>
      </c>
      <c r="AV1130" s="14" t="s">
        <v>84</v>
      </c>
      <c r="AW1130" s="14" t="s">
        <v>33</v>
      </c>
      <c r="AX1130" s="14" t="s">
        <v>78</v>
      </c>
      <c r="AY1130" s="263" t="s">
        <v>181</v>
      </c>
    </row>
    <row r="1131" s="13" customFormat="1">
      <c r="A1131" s="13"/>
      <c r="B1131" s="242"/>
      <c r="C1131" s="243"/>
      <c r="D1131" s="244" t="s">
        <v>189</v>
      </c>
      <c r="E1131" s="245" t="s">
        <v>1</v>
      </c>
      <c r="F1131" s="246" t="s">
        <v>2570</v>
      </c>
      <c r="G1131" s="243"/>
      <c r="H1131" s="247">
        <v>2</v>
      </c>
      <c r="I1131" s="248"/>
      <c r="J1131" s="243"/>
      <c r="K1131" s="243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3" t="s">
        <v>189</v>
      </c>
      <c r="AU1131" s="253" t="s">
        <v>86</v>
      </c>
      <c r="AV1131" s="13" t="s">
        <v>86</v>
      </c>
      <c r="AW1131" s="13" t="s">
        <v>33</v>
      </c>
      <c r="AX1131" s="13" t="s">
        <v>84</v>
      </c>
      <c r="AY1131" s="253" t="s">
        <v>181</v>
      </c>
    </row>
    <row r="1132" s="2" customFormat="1" ht="16.5" customHeight="1">
      <c r="A1132" s="39"/>
      <c r="B1132" s="40"/>
      <c r="C1132" s="275" t="s">
        <v>1412</v>
      </c>
      <c r="D1132" s="275" t="s">
        <v>363</v>
      </c>
      <c r="E1132" s="276" t="s">
        <v>1666</v>
      </c>
      <c r="F1132" s="277" t="s">
        <v>2571</v>
      </c>
      <c r="G1132" s="278" t="s">
        <v>359</v>
      </c>
      <c r="H1132" s="279">
        <v>1</v>
      </c>
      <c r="I1132" s="280"/>
      <c r="J1132" s="281">
        <f>ROUND(I1132*H1132,2)</f>
        <v>0</v>
      </c>
      <c r="K1132" s="282"/>
      <c r="L1132" s="283"/>
      <c r="M1132" s="284" t="s">
        <v>1</v>
      </c>
      <c r="N1132" s="285" t="s">
        <v>43</v>
      </c>
      <c r="O1132" s="92"/>
      <c r="P1132" s="238">
        <f>O1132*H1132</f>
        <v>0</v>
      </c>
      <c r="Q1132" s="238">
        <v>0.00109</v>
      </c>
      <c r="R1132" s="238">
        <f>Q1132*H1132</f>
        <v>0.00109</v>
      </c>
      <c r="S1132" s="238">
        <v>0</v>
      </c>
      <c r="T1132" s="239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40" t="s">
        <v>369</v>
      </c>
      <c r="AT1132" s="240" t="s">
        <v>363</v>
      </c>
      <c r="AU1132" s="240" t="s">
        <v>86</v>
      </c>
      <c r="AY1132" s="18" t="s">
        <v>181</v>
      </c>
      <c r="BE1132" s="241">
        <f>IF(N1132="základní",J1132,0)</f>
        <v>0</v>
      </c>
      <c r="BF1132" s="241">
        <f>IF(N1132="snížená",J1132,0)</f>
        <v>0</v>
      </c>
      <c r="BG1132" s="241">
        <f>IF(N1132="zákl. přenesená",J1132,0)</f>
        <v>0</v>
      </c>
      <c r="BH1132" s="241">
        <f>IF(N1132="sníž. přenesená",J1132,0)</f>
        <v>0</v>
      </c>
      <c r="BI1132" s="241">
        <f>IF(N1132="nulová",J1132,0)</f>
        <v>0</v>
      </c>
      <c r="BJ1132" s="18" t="s">
        <v>84</v>
      </c>
      <c r="BK1132" s="241">
        <f>ROUND(I1132*H1132,2)</f>
        <v>0</v>
      </c>
      <c r="BL1132" s="18" t="s">
        <v>278</v>
      </c>
      <c r="BM1132" s="240" t="s">
        <v>2949</v>
      </c>
    </row>
    <row r="1133" s="14" customFormat="1">
      <c r="A1133" s="14"/>
      <c r="B1133" s="254"/>
      <c r="C1133" s="255"/>
      <c r="D1133" s="244" t="s">
        <v>189</v>
      </c>
      <c r="E1133" s="256" t="s">
        <v>1</v>
      </c>
      <c r="F1133" s="257" t="s">
        <v>1004</v>
      </c>
      <c r="G1133" s="255"/>
      <c r="H1133" s="256" t="s">
        <v>1</v>
      </c>
      <c r="I1133" s="258"/>
      <c r="J1133" s="255"/>
      <c r="K1133" s="255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189</v>
      </c>
      <c r="AU1133" s="263" t="s">
        <v>86</v>
      </c>
      <c r="AV1133" s="14" t="s">
        <v>84</v>
      </c>
      <c r="AW1133" s="14" t="s">
        <v>33</v>
      </c>
      <c r="AX1133" s="14" t="s">
        <v>78</v>
      </c>
      <c r="AY1133" s="263" t="s">
        <v>181</v>
      </c>
    </row>
    <row r="1134" s="13" customFormat="1">
      <c r="A1134" s="13"/>
      <c r="B1134" s="242"/>
      <c r="C1134" s="243"/>
      <c r="D1134" s="244" t="s">
        <v>189</v>
      </c>
      <c r="E1134" s="245" t="s">
        <v>1</v>
      </c>
      <c r="F1134" s="246" t="s">
        <v>1432</v>
      </c>
      <c r="G1134" s="243"/>
      <c r="H1134" s="247">
        <v>1</v>
      </c>
      <c r="I1134" s="248"/>
      <c r="J1134" s="243"/>
      <c r="K1134" s="243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3" t="s">
        <v>189</v>
      </c>
      <c r="AU1134" s="253" t="s">
        <v>86</v>
      </c>
      <c r="AV1134" s="13" t="s">
        <v>86</v>
      </c>
      <c r="AW1134" s="13" t="s">
        <v>33</v>
      </c>
      <c r="AX1134" s="13" t="s">
        <v>84</v>
      </c>
      <c r="AY1134" s="253" t="s">
        <v>181</v>
      </c>
    </row>
    <row r="1135" s="2" customFormat="1" ht="16.5" customHeight="1">
      <c r="A1135" s="39"/>
      <c r="B1135" s="40"/>
      <c r="C1135" s="228" t="s">
        <v>1418</v>
      </c>
      <c r="D1135" s="228" t="s">
        <v>183</v>
      </c>
      <c r="E1135" s="229" t="s">
        <v>1696</v>
      </c>
      <c r="F1135" s="230" t="s">
        <v>1697</v>
      </c>
      <c r="G1135" s="231" t="s">
        <v>783</v>
      </c>
      <c r="H1135" s="286"/>
      <c r="I1135" s="233"/>
      <c r="J1135" s="234">
        <f>ROUND(I1135*H1135,2)</f>
        <v>0</v>
      </c>
      <c r="K1135" s="235"/>
      <c r="L1135" s="45"/>
      <c r="M1135" s="236" t="s">
        <v>1</v>
      </c>
      <c r="N1135" s="237" t="s">
        <v>43</v>
      </c>
      <c r="O1135" s="92"/>
      <c r="P1135" s="238">
        <f>O1135*H1135</f>
        <v>0</v>
      </c>
      <c r="Q1135" s="238">
        <v>0</v>
      </c>
      <c r="R1135" s="238">
        <f>Q1135*H1135</f>
        <v>0</v>
      </c>
      <c r="S1135" s="238">
        <v>0</v>
      </c>
      <c r="T1135" s="239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40" t="s">
        <v>278</v>
      </c>
      <c r="AT1135" s="240" t="s">
        <v>183</v>
      </c>
      <c r="AU1135" s="240" t="s">
        <v>86</v>
      </c>
      <c r="AY1135" s="18" t="s">
        <v>181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8" t="s">
        <v>84</v>
      </c>
      <c r="BK1135" s="241">
        <f>ROUND(I1135*H1135,2)</f>
        <v>0</v>
      </c>
      <c r="BL1135" s="18" t="s">
        <v>278</v>
      </c>
      <c r="BM1135" s="240" t="s">
        <v>2950</v>
      </c>
    </row>
    <row r="1136" s="12" customFormat="1" ht="22.8" customHeight="1">
      <c r="A1136" s="12"/>
      <c r="B1136" s="212"/>
      <c r="C1136" s="213"/>
      <c r="D1136" s="214" t="s">
        <v>77</v>
      </c>
      <c r="E1136" s="226" t="s">
        <v>1699</v>
      </c>
      <c r="F1136" s="226" t="s">
        <v>1700</v>
      </c>
      <c r="G1136" s="213"/>
      <c r="H1136" s="213"/>
      <c r="I1136" s="216"/>
      <c r="J1136" s="227">
        <f>BK1136</f>
        <v>0</v>
      </c>
      <c r="K1136" s="213"/>
      <c r="L1136" s="218"/>
      <c r="M1136" s="219"/>
      <c r="N1136" s="220"/>
      <c r="O1136" s="220"/>
      <c r="P1136" s="221">
        <f>SUM(P1137:P1171)</f>
        <v>0</v>
      </c>
      <c r="Q1136" s="220"/>
      <c r="R1136" s="221">
        <f>SUM(R1137:R1171)</f>
        <v>1.4490832</v>
      </c>
      <c r="S1136" s="220"/>
      <c r="T1136" s="222">
        <f>SUM(T1137:T1171)</f>
        <v>0</v>
      </c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R1136" s="223" t="s">
        <v>86</v>
      </c>
      <c r="AT1136" s="224" t="s">
        <v>77</v>
      </c>
      <c r="AU1136" s="224" t="s">
        <v>84</v>
      </c>
      <c r="AY1136" s="223" t="s">
        <v>181</v>
      </c>
      <c r="BK1136" s="225">
        <f>SUM(BK1137:BK1171)</f>
        <v>0</v>
      </c>
    </row>
    <row r="1137" s="2" customFormat="1" ht="16.5" customHeight="1">
      <c r="A1137" s="39"/>
      <c r="B1137" s="40"/>
      <c r="C1137" s="228" t="s">
        <v>1424</v>
      </c>
      <c r="D1137" s="228" t="s">
        <v>183</v>
      </c>
      <c r="E1137" s="229" t="s">
        <v>1702</v>
      </c>
      <c r="F1137" s="230" t="s">
        <v>1703</v>
      </c>
      <c r="G1137" s="231" t="s">
        <v>186</v>
      </c>
      <c r="H1137" s="232">
        <v>41.552999999999997</v>
      </c>
      <c r="I1137" s="233"/>
      <c r="J1137" s="234">
        <f>ROUND(I1137*H1137,2)</f>
        <v>0</v>
      </c>
      <c r="K1137" s="235"/>
      <c r="L1137" s="45"/>
      <c r="M1137" s="236" t="s">
        <v>1</v>
      </c>
      <c r="N1137" s="237" t="s">
        <v>43</v>
      </c>
      <c r="O1137" s="92"/>
      <c r="P1137" s="238">
        <f>O1137*H1137</f>
        <v>0</v>
      </c>
      <c r="Q1137" s="238">
        <v>0.00029999999999999997</v>
      </c>
      <c r="R1137" s="238">
        <f>Q1137*H1137</f>
        <v>0.012465899999999999</v>
      </c>
      <c r="S1137" s="238">
        <v>0</v>
      </c>
      <c r="T1137" s="239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40" t="s">
        <v>278</v>
      </c>
      <c r="AT1137" s="240" t="s">
        <v>183</v>
      </c>
      <c r="AU1137" s="240" t="s">
        <v>86</v>
      </c>
      <c r="AY1137" s="18" t="s">
        <v>181</v>
      </c>
      <c r="BE1137" s="241">
        <f>IF(N1137="základní",J1137,0)</f>
        <v>0</v>
      </c>
      <c r="BF1137" s="241">
        <f>IF(N1137="snížená",J1137,0)</f>
        <v>0</v>
      </c>
      <c r="BG1137" s="241">
        <f>IF(N1137="zákl. přenesená",J1137,0)</f>
        <v>0</v>
      </c>
      <c r="BH1137" s="241">
        <f>IF(N1137="sníž. přenesená",J1137,0)</f>
        <v>0</v>
      </c>
      <c r="BI1137" s="241">
        <f>IF(N1137="nulová",J1137,0)</f>
        <v>0</v>
      </c>
      <c r="BJ1137" s="18" t="s">
        <v>84</v>
      </c>
      <c r="BK1137" s="241">
        <f>ROUND(I1137*H1137,2)</f>
        <v>0</v>
      </c>
      <c r="BL1137" s="18" t="s">
        <v>278</v>
      </c>
      <c r="BM1137" s="240" t="s">
        <v>2951</v>
      </c>
    </row>
    <row r="1138" s="14" customFormat="1">
      <c r="A1138" s="14"/>
      <c r="B1138" s="254"/>
      <c r="C1138" s="255"/>
      <c r="D1138" s="244" t="s">
        <v>189</v>
      </c>
      <c r="E1138" s="256" t="s">
        <v>1</v>
      </c>
      <c r="F1138" s="257" t="s">
        <v>652</v>
      </c>
      <c r="G1138" s="255"/>
      <c r="H1138" s="256" t="s">
        <v>1</v>
      </c>
      <c r="I1138" s="258"/>
      <c r="J1138" s="255"/>
      <c r="K1138" s="255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3" t="s">
        <v>189</v>
      </c>
      <c r="AU1138" s="263" t="s">
        <v>86</v>
      </c>
      <c r="AV1138" s="14" t="s">
        <v>84</v>
      </c>
      <c r="AW1138" s="14" t="s">
        <v>33</v>
      </c>
      <c r="AX1138" s="14" t="s">
        <v>78</v>
      </c>
      <c r="AY1138" s="263" t="s">
        <v>181</v>
      </c>
    </row>
    <row r="1139" s="13" customFormat="1">
      <c r="A1139" s="13"/>
      <c r="B1139" s="242"/>
      <c r="C1139" s="243"/>
      <c r="D1139" s="244" t="s">
        <v>189</v>
      </c>
      <c r="E1139" s="245" t="s">
        <v>1</v>
      </c>
      <c r="F1139" s="246" t="s">
        <v>2237</v>
      </c>
      <c r="G1139" s="243"/>
      <c r="H1139" s="247">
        <v>22.789999999999999</v>
      </c>
      <c r="I1139" s="248"/>
      <c r="J1139" s="243"/>
      <c r="K1139" s="243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3" t="s">
        <v>189</v>
      </c>
      <c r="AU1139" s="253" t="s">
        <v>86</v>
      </c>
      <c r="AV1139" s="13" t="s">
        <v>86</v>
      </c>
      <c r="AW1139" s="13" t="s">
        <v>33</v>
      </c>
      <c r="AX1139" s="13" t="s">
        <v>78</v>
      </c>
      <c r="AY1139" s="253" t="s">
        <v>181</v>
      </c>
    </row>
    <row r="1140" s="13" customFormat="1">
      <c r="A1140" s="13"/>
      <c r="B1140" s="242"/>
      <c r="C1140" s="243"/>
      <c r="D1140" s="244" t="s">
        <v>189</v>
      </c>
      <c r="E1140" s="245" t="s">
        <v>1</v>
      </c>
      <c r="F1140" s="246" t="s">
        <v>2238</v>
      </c>
      <c r="G1140" s="243"/>
      <c r="H1140" s="247">
        <v>3.1899999999999999</v>
      </c>
      <c r="I1140" s="248"/>
      <c r="J1140" s="243"/>
      <c r="K1140" s="243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3" t="s">
        <v>189</v>
      </c>
      <c r="AU1140" s="253" t="s">
        <v>86</v>
      </c>
      <c r="AV1140" s="13" t="s">
        <v>86</v>
      </c>
      <c r="AW1140" s="13" t="s">
        <v>33</v>
      </c>
      <c r="AX1140" s="13" t="s">
        <v>78</v>
      </c>
      <c r="AY1140" s="253" t="s">
        <v>181</v>
      </c>
    </row>
    <row r="1141" s="14" customFormat="1">
      <c r="A1141" s="14"/>
      <c r="B1141" s="254"/>
      <c r="C1141" s="255"/>
      <c r="D1141" s="244" t="s">
        <v>189</v>
      </c>
      <c r="E1141" s="256" t="s">
        <v>1</v>
      </c>
      <c r="F1141" s="257" t="s">
        <v>656</v>
      </c>
      <c r="G1141" s="255"/>
      <c r="H1141" s="256" t="s">
        <v>1</v>
      </c>
      <c r="I1141" s="258"/>
      <c r="J1141" s="255"/>
      <c r="K1141" s="255"/>
      <c r="L1141" s="259"/>
      <c r="M1141" s="260"/>
      <c r="N1141" s="261"/>
      <c r="O1141" s="261"/>
      <c r="P1141" s="261"/>
      <c r="Q1141" s="261"/>
      <c r="R1141" s="261"/>
      <c r="S1141" s="261"/>
      <c r="T1141" s="26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3" t="s">
        <v>189</v>
      </c>
      <c r="AU1141" s="263" t="s">
        <v>86</v>
      </c>
      <c r="AV1141" s="14" t="s">
        <v>84</v>
      </c>
      <c r="AW1141" s="14" t="s">
        <v>33</v>
      </c>
      <c r="AX1141" s="14" t="s">
        <v>78</v>
      </c>
      <c r="AY1141" s="263" t="s">
        <v>181</v>
      </c>
    </row>
    <row r="1142" s="13" customFormat="1">
      <c r="A1142" s="13"/>
      <c r="B1142" s="242"/>
      <c r="C1142" s="243"/>
      <c r="D1142" s="244" t="s">
        <v>189</v>
      </c>
      <c r="E1142" s="245" t="s">
        <v>1</v>
      </c>
      <c r="F1142" s="246" t="s">
        <v>2239</v>
      </c>
      <c r="G1142" s="243"/>
      <c r="H1142" s="247">
        <v>5.5800000000000001</v>
      </c>
      <c r="I1142" s="248"/>
      <c r="J1142" s="243"/>
      <c r="K1142" s="243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3" t="s">
        <v>189</v>
      </c>
      <c r="AU1142" s="253" t="s">
        <v>86</v>
      </c>
      <c r="AV1142" s="13" t="s">
        <v>86</v>
      </c>
      <c r="AW1142" s="13" t="s">
        <v>33</v>
      </c>
      <c r="AX1142" s="13" t="s">
        <v>78</v>
      </c>
      <c r="AY1142" s="253" t="s">
        <v>181</v>
      </c>
    </row>
    <row r="1143" s="13" customFormat="1">
      <c r="A1143" s="13"/>
      <c r="B1143" s="242"/>
      <c r="C1143" s="243"/>
      <c r="D1143" s="244" t="s">
        <v>189</v>
      </c>
      <c r="E1143" s="245" t="s">
        <v>1</v>
      </c>
      <c r="F1143" s="246" t="s">
        <v>2240</v>
      </c>
      <c r="G1143" s="243"/>
      <c r="H1143" s="247">
        <v>7.5999999999999996</v>
      </c>
      <c r="I1143" s="248"/>
      <c r="J1143" s="243"/>
      <c r="K1143" s="243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3" t="s">
        <v>189</v>
      </c>
      <c r="AU1143" s="253" t="s">
        <v>86</v>
      </c>
      <c r="AV1143" s="13" t="s">
        <v>86</v>
      </c>
      <c r="AW1143" s="13" t="s">
        <v>33</v>
      </c>
      <c r="AX1143" s="13" t="s">
        <v>78</v>
      </c>
      <c r="AY1143" s="253" t="s">
        <v>181</v>
      </c>
    </row>
    <row r="1144" s="14" customFormat="1">
      <c r="A1144" s="14"/>
      <c r="B1144" s="254"/>
      <c r="C1144" s="255"/>
      <c r="D1144" s="244" t="s">
        <v>189</v>
      </c>
      <c r="E1144" s="256" t="s">
        <v>1</v>
      </c>
      <c r="F1144" s="257" t="s">
        <v>1705</v>
      </c>
      <c r="G1144" s="255"/>
      <c r="H1144" s="256" t="s">
        <v>1</v>
      </c>
      <c r="I1144" s="258"/>
      <c r="J1144" s="255"/>
      <c r="K1144" s="255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3" t="s">
        <v>189</v>
      </c>
      <c r="AU1144" s="263" t="s">
        <v>86</v>
      </c>
      <c r="AV1144" s="14" t="s">
        <v>84</v>
      </c>
      <c r="AW1144" s="14" t="s">
        <v>33</v>
      </c>
      <c r="AX1144" s="14" t="s">
        <v>78</v>
      </c>
      <c r="AY1144" s="263" t="s">
        <v>181</v>
      </c>
    </row>
    <row r="1145" s="13" customFormat="1">
      <c r="A1145" s="13"/>
      <c r="B1145" s="242"/>
      <c r="C1145" s="243"/>
      <c r="D1145" s="244" t="s">
        <v>189</v>
      </c>
      <c r="E1145" s="245" t="s">
        <v>1</v>
      </c>
      <c r="F1145" s="246" t="s">
        <v>2575</v>
      </c>
      <c r="G1145" s="243"/>
      <c r="H1145" s="247">
        <v>2.3929999999999998</v>
      </c>
      <c r="I1145" s="248"/>
      <c r="J1145" s="243"/>
      <c r="K1145" s="243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3" t="s">
        <v>189</v>
      </c>
      <c r="AU1145" s="253" t="s">
        <v>86</v>
      </c>
      <c r="AV1145" s="13" t="s">
        <v>86</v>
      </c>
      <c r="AW1145" s="13" t="s">
        <v>33</v>
      </c>
      <c r="AX1145" s="13" t="s">
        <v>78</v>
      </c>
      <c r="AY1145" s="253" t="s">
        <v>181</v>
      </c>
    </row>
    <row r="1146" s="15" customFormat="1">
      <c r="A1146" s="15"/>
      <c r="B1146" s="264"/>
      <c r="C1146" s="265"/>
      <c r="D1146" s="244" t="s">
        <v>189</v>
      </c>
      <c r="E1146" s="266" t="s">
        <v>1</v>
      </c>
      <c r="F1146" s="267" t="s">
        <v>206</v>
      </c>
      <c r="G1146" s="265"/>
      <c r="H1146" s="268">
        <v>41.552999999999997</v>
      </c>
      <c r="I1146" s="269"/>
      <c r="J1146" s="265"/>
      <c r="K1146" s="265"/>
      <c r="L1146" s="270"/>
      <c r="M1146" s="271"/>
      <c r="N1146" s="272"/>
      <c r="O1146" s="272"/>
      <c r="P1146" s="272"/>
      <c r="Q1146" s="272"/>
      <c r="R1146" s="272"/>
      <c r="S1146" s="272"/>
      <c r="T1146" s="273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4" t="s">
        <v>189</v>
      </c>
      <c r="AU1146" s="274" t="s">
        <v>86</v>
      </c>
      <c r="AV1146" s="15" t="s">
        <v>187</v>
      </c>
      <c r="AW1146" s="15" t="s">
        <v>33</v>
      </c>
      <c r="AX1146" s="15" t="s">
        <v>84</v>
      </c>
      <c r="AY1146" s="274" t="s">
        <v>181</v>
      </c>
    </row>
    <row r="1147" s="2" customFormat="1" ht="21.75" customHeight="1">
      <c r="A1147" s="39"/>
      <c r="B1147" s="40"/>
      <c r="C1147" s="228" t="s">
        <v>1428</v>
      </c>
      <c r="D1147" s="228" t="s">
        <v>183</v>
      </c>
      <c r="E1147" s="229" t="s">
        <v>1708</v>
      </c>
      <c r="F1147" s="230" t="s">
        <v>1709</v>
      </c>
      <c r="G1147" s="231" t="s">
        <v>247</v>
      </c>
      <c r="H1147" s="232">
        <v>39.875</v>
      </c>
      <c r="I1147" s="233"/>
      <c r="J1147" s="234">
        <f>ROUND(I1147*H1147,2)</f>
        <v>0</v>
      </c>
      <c r="K1147" s="235"/>
      <c r="L1147" s="45"/>
      <c r="M1147" s="236" t="s">
        <v>1</v>
      </c>
      <c r="N1147" s="237" t="s">
        <v>43</v>
      </c>
      <c r="O1147" s="92"/>
      <c r="P1147" s="238">
        <f>O1147*H1147</f>
        <v>0</v>
      </c>
      <c r="Q1147" s="238">
        <v>0.00029999999999999997</v>
      </c>
      <c r="R1147" s="238">
        <f>Q1147*H1147</f>
        <v>0.011962499999999999</v>
      </c>
      <c r="S1147" s="238">
        <v>0</v>
      </c>
      <c r="T1147" s="239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40" t="s">
        <v>278</v>
      </c>
      <c r="AT1147" s="240" t="s">
        <v>183</v>
      </c>
      <c r="AU1147" s="240" t="s">
        <v>86</v>
      </c>
      <c r="AY1147" s="18" t="s">
        <v>181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8" t="s">
        <v>84</v>
      </c>
      <c r="BK1147" s="241">
        <f>ROUND(I1147*H1147,2)</f>
        <v>0</v>
      </c>
      <c r="BL1147" s="18" t="s">
        <v>278</v>
      </c>
      <c r="BM1147" s="240" t="s">
        <v>2952</v>
      </c>
    </row>
    <row r="1148" s="13" customFormat="1">
      <c r="A1148" s="13"/>
      <c r="B1148" s="242"/>
      <c r="C1148" s="243"/>
      <c r="D1148" s="244" t="s">
        <v>189</v>
      </c>
      <c r="E1148" s="245" t="s">
        <v>1</v>
      </c>
      <c r="F1148" s="246" t="s">
        <v>2577</v>
      </c>
      <c r="G1148" s="243"/>
      <c r="H1148" s="247">
        <v>24.225000000000001</v>
      </c>
      <c r="I1148" s="248"/>
      <c r="J1148" s="243"/>
      <c r="K1148" s="243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3" t="s">
        <v>189</v>
      </c>
      <c r="AU1148" s="253" t="s">
        <v>86</v>
      </c>
      <c r="AV1148" s="13" t="s">
        <v>86</v>
      </c>
      <c r="AW1148" s="13" t="s">
        <v>33</v>
      </c>
      <c r="AX1148" s="13" t="s">
        <v>78</v>
      </c>
      <c r="AY1148" s="253" t="s">
        <v>181</v>
      </c>
    </row>
    <row r="1149" s="13" customFormat="1">
      <c r="A1149" s="13"/>
      <c r="B1149" s="242"/>
      <c r="C1149" s="243"/>
      <c r="D1149" s="244" t="s">
        <v>189</v>
      </c>
      <c r="E1149" s="245" t="s">
        <v>1</v>
      </c>
      <c r="F1149" s="246" t="s">
        <v>2578</v>
      </c>
      <c r="G1149" s="243"/>
      <c r="H1149" s="247">
        <v>11.234999999999999</v>
      </c>
      <c r="I1149" s="248"/>
      <c r="J1149" s="243"/>
      <c r="K1149" s="243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3" t="s">
        <v>189</v>
      </c>
      <c r="AU1149" s="253" t="s">
        <v>86</v>
      </c>
      <c r="AV1149" s="13" t="s">
        <v>86</v>
      </c>
      <c r="AW1149" s="13" t="s">
        <v>33</v>
      </c>
      <c r="AX1149" s="13" t="s">
        <v>78</v>
      </c>
      <c r="AY1149" s="253" t="s">
        <v>181</v>
      </c>
    </row>
    <row r="1150" s="13" customFormat="1">
      <c r="A1150" s="13"/>
      <c r="B1150" s="242"/>
      <c r="C1150" s="243"/>
      <c r="D1150" s="244" t="s">
        <v>189</v>
      </c>
      <c r="E1150" s="245" t="s">
        <v>1</v>
      </c>
      <c r="F1150" s="246" t="s">
        <v>2579</v>
      </c>
      <c r="G1150" s="243"/>
      <c r="H1150" s="247">
        <v>4.415</v>
      </c>
      <c r="I1150" s="248"/>
      <c r="J1150" s="243"/>
      <c r="K1150" s="243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3" t="s">
        <v>189</v>
      </c>
      <c r="AU1150" s="253" t="s">
        <v>86</v>
      </c>
      <c r="AV1150" s="13" t="s">
        <v>86</v>
      </c>
      <c r="AW1150" s="13" t="s">
        <v>33</v>
      </c>
      <c r="AX1150" s="13" t="s">
        <v>78</v>
      </c>
      <c r="AY1150" s="253" t="s">
        <v>181</v>
      </c>
    </row>
    <row r="1151" s="15" customFormat="1">
      <c r="A1151" s="15"/>
      <c r="B1151" s="264"/>
      <c r="C1151" s="265"/>
      <c r="D1151" s="244" t="s">
        <v>189</v>
      </c>
      <c r="E1151" s="266" t="s">
        <v>1</v>
      </c>
      <c r="F1151" s="267" t="s">
        <v>206</v>
      </c>
      <c r="G1151" s="265"/>
      <c r="H1151" s="268">
        <v>39.875</v>
      </c>
      <c r="I1151" s="269"/>
      <c r="J1151" s="265"/>
      <c r="K1151" s="265"/>
      <c r="L1151" s="270"/>
      <c r="M1151" s="271"/>
      <c r="N1151" s="272"/>
      <c r="O1151" s="272"/>
      <c r="P1151" s="272"/>
      <c r="Q1151" s="272"/>
      <c r="R1151" s="272"/>
      <c r="S1151" s="272"/>
      <c r="T1151" s="273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74" t="s">
        <v>189</v>
      </c>
      <c r="AU1151" s="274" t="s">
        <v>86</v>
      </c>
      <c r="AV1151" s="15" t="s">
        <v>187</v>
      </c>
      <c r="AW1151" s="15" t="s">
        <v>33</v>
      </c>
      <c r="AX1151" s="15" t="s">
        <v>84</v>
      </c>
      <c r="AY1151" s="274" t="s">
        <v>181</v>
      </c>
    </row>
    <row r="1152" s="2" customFormat="1" ht="24.15" customHeight="1">
      <c r="A1152" s="39"/>
      <c r="B1152" s="40"/>
      <c r="C1152" s="228" t="s">
        <v>1433</v>
      </c>
      <c r="D1152" s="228" t="s">
        <v>183</v>
      </c>
      <c r="E1152" s="229" t="s">
        <v>1716</v>
      </c>
      <c r="F1152" s="230" t="s">
        <v>1717</v>
      </c>
      <c r="G1152" s="231" t="s">
        <v>186</v>
      </c>
      <c r="H1152" s="232">
        <v>39.159999999999997</v>
      </c>
      <c r="I1152" s="233"/>
      <c r="J1152" s="234">
        <f>ROUND(I1152*H1152,2)</f>
        <v>0</v>
      </c>
      <c r="K1152" s="235"/>
      <c r="L1152" s="45"/>
      <c r="M1152" s="236" t="s">
        <v>1</v>
      </c>
      <c r="N1152" s="237" t="s">
        <v>43</v>
      </c>
      <c r="O1152" s="92"/>
      <c r="P1152" s="238">
        <f>O1152*H1152</f>
        <v>0</v>
      </c>
      <c r="Q1152" s="238">
        <v>0.0090299999999999998</v>
      </c>
      <c r="R1152" s="238">
        <f>Q1152*H1152</f>
        <v>0.35361479999999995</v>
      </c>
      <c r="S1152" s="238">
        <v>0</v>
      </c>
      <c r="T1152" s="239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40" t="s">
        <v>278</v>
      </c>
      <c r="AT1152" s="240" t="s">
        <v>183</v>
      </c>
      <c r="AU1152" s="240" t="s">
        <v>86</v>
      </c>
      <c r="AY1152" s="18" t="s">
        <v>181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8" t="s">
        <v>84</v>
      </c>
      <c r="BK1152" s="241">
        <f>ROUND(I1152*H1152,2)</f>
        <v>0</v>
      </c>
      <c r="BL1152" s="18" t="s">
        <v>278</v>
      </c>
      <c r="BM1152" s="240" t="s">
        <v>2953</v>
      </c>
    </row>
    <row r="1153" s="14" customFormat="1">
      <c r="A1153" s="14"/>
      <c r="B1153" s="254"/>
      <c r="C1153" s="255"/>
      <c r="D1153" s="244" t="s">
        <v>189</v>
      </c>
      <c r="E1153" s="256" t="s">
        <v>1</v>
      </c>
      <c r="F1153" s="257" t="s">
        <v>652</v>
      </c>
      <c r="G1153" s="255"/>
      <c r="H1153" s="256" t="s">
        <v>1</v>
      </c>
      <c r="I1153" s="258"/>
      <c r="J1153" s="255"/>
      <c r="K1153" s="255"/>
      <c r="L1153" s="259"/>
      <c r="M1153" s="260"/>
      <c r="N1153" s="261"/>
      <c r="O1153" s="261"/>
      <c r="P1153" s="261"/>
      <c r="Q1153" s="261"/>
      <c r="R1153" s="261"/>
      <c r="S1153" s="261"/>
      <c r="T1153" s="26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3" t="s">
        <v>189</v>
      </c>
      <c r="AU1153" s="263" t="s">
        <v>86</v>
      </c>
      <c r="AV1153" s="14" t="s">
        <v>84</v>
      </c>
      <c r="AW1153" s="14" t="s">
        <v>33</v>
      </c>
      <c r="AX1153" s="14" t="s">
        <v>78</v>
      </c>
      <c r="AY1153" s="263" t="s">
        <v>181</v>
      </c>
    </row>
    <row r="1154" s="13" customFormat="1">
      <c r="A1154" s="13"/>
      <c r="B1154" s="242"/>
      <c r="C1154" s="243"/>
      <c r="D1154" s="244" t="s">
        <v>189</v>
      </c>
      <c r="E1154" s="245" t="s">
        <v>1</v>
      </c>
      <c r="F1154" s="246" t="s">
        <v>2237</v>
      </c>
      <c r="G1154" s="243"/>
      <c r="H1154" s="247">
        <v>22.789999999999999</v>
      </c>
      <c r="I1154" s="248"/>
      <c r="J1154" s="243"/>
      <c r="K1154" s="243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3" t="s">
        <v>189</v>
      </c>
      <c r="AU1154" s="253" t="s">
        <v>86</v>
      </c>
      <c r="AV1154" s="13" t="s">
        <v>86</v>
      </c>
      <c r="AW1154" s="13" t="s">
        <v>33</v>
      </c>
      <c r="AX1154" s="13" t="s">
        <v>78</v>
      </c>
      <c r="AY1154" s="253" t="s">
        <v>181</v>
      </c>
    </row>
    <row r="1155" s="13" customFormat="1">
      <c r="A1155" s="13"/>
      <c r="B1155" s="242"/>
      <c r="C1155" s="243"/>
      <c r="D1155" s="244" t="s">
        <v>189</v>
      </c>
      <c r="E1155" s="245" t="s">
        <v>1</v>
      </c>
      <c r="F1155" s="246" t="s">
        <v>2238</v>
      </c>
      <c r="G1155" s="243"/>
      <c r="H1155" s="247">
        <v>3.1899999999999999</v>
      </c>
      <c r="I1155" s="248"/>
      <c r="J1155" s="243"/>
      <c r="K1155" s="243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3" t="s">
        <v>189</v>
      </c>
      <c r="AU1155" s="253" t="s">
        <v>86</v>
      </c>
      <c r="AV1155" s="13" t="s">
        <v>86</v>
      </c>
      <c r="AW1155" s="13" t="s">
        <v>33</v>
      </c>
      <c r="AX1155" s="13" t="s">
        <v>78</v>
      </c>
      <c r="AY1155" s="253" t="s">
        <v>181</v>
      </c>
    </row>
    <row r="1156" s="14" customFormat="1">
      <c r="A1156" s="14"/>
      <c r="B1156" s="254"/>
      <c r="C1156" s="255"/>
      <c r="D1156" s="244" t="s">
        <v>189</v>
      </c>
      <c r="E1156" s="256" t="s">
        <v>1</v>
      </c>
      <c r="F1156" s="257" t="s">
        <v>656</v>
      </c>
      <c r="G1156" s="255"/>
      <c r="H1156" s="256" t="s">
        <v>1</v>
      </c>
      <c r="I1156" s="258"/>
      <c r="J1156" s="255"/>
      <c r="K1156" s="255"/>
      <c r="L1156" s="259"/>
      <c r="M1156" s="260"/>
      <c r="N1156" s="261"/>
      <c r="O1156" s="261"/>
      <c r="P1156" s="261"/>
      <c r="Q1156" s="261"/>
      <c r="R1156" s="261"/>
      <c r="S1156" s="261"/>
      <c r="T1156" s="26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63" t="s">
        <v>189</v>
      </c>
      <c r="AU1156" s="263" t="s">
        <v>86</v>
      </c>
      <c r="AV1156" s="14" t="s">
        <v>84</v>
      </c>
      <c r="AW1156" s="14" t="s">
        <v>33</v>
      </c>
      <c r="AX1156" s="14" t="s">
        <v>78</v>
      </c>
      <c r="AY1156" s="263" t="s">
        <v>181</v>
      </c>
    </row>
    <row r="1157" s="13" customFormat="1">
      <c r="A1157" s="13"/>
      <c r="B1157" s="242"/>
      <c r="C1157" s="243"/>
      <c r="D1157" s="244" t="s">
        <v>189</v>
      </c>
      <c r="E1157" s="245" t="s">
        <v>1</v>
      </c>
      <c r="F1157" s="246" t="s">
        <v>2239</v>
      </c>
      <c r="G1157" s="243"/>
      <c r="H1157" s="247">
        <v>5.5800000000000001</v>
      </c>
      <c r="I1157" s="248"/>
      <c r="J1157" s="243"/>
      <c r="K1157" s="243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3" t="s">
        <v>189</v>
      </c>
      <c r="AU1157" s="253" t="s">
        <v>86</v>
      </c>
      <c r="AV1157" s="13" t="s">
        <v>86</v>
      </c>
      <c r="AW1157" s="13" t="s">
        <v>33</v>
      </c>
      <c r="AX1157" s="13" t="s">
        <v>78</v>
      </c>
      <c r="AY1157" s="253" t="s">
        <v>181</v>
      </c>
    </row>
    <row r="1158" s="13" customFormat="1">
      <c r="A1158" s="13"/>
      <c r="B1158" s="242"/>
      <c r="C1158" s="243"/>
      <c r="D1158" s="244" t="s">
        <v>189</v>
      </c>
      <c r="E1158" s="245" t="s">
        <v>1</v>
      </c>
      <c r="F1158" s="246" t="s">
        <v>2240</v>
      </c>
      <c r="G1158" s="243"/>
      <c r="H1158" s="247">
        <v>7.5999999999999996</v>
      </c>
      <c r="I1158" s="248"/>
      <c r="J1158" s="243"/>
      <c r="K1158" s="243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3" t="s">
        <v>189</v>
      </c>
      <c r="AU1158" s="253" t="s">
        <v>86</v>
      </c>
      <c r="AV1158" s="13" t="s">
        <v>86</v>
      </c>
      <c r="AW1158" s="13" t="s">
        <v>33</v>
      </c>
      <c r="AX1158" s="13" t="s">
        <v>78</v>
      </c>
      <c r="AY1158" s="253" t="s">
        <v>181</v>
      </c>
    </row>
    <row r="1159" s="15" customFormat="1">
      <c r="A1159" s="15"/>
      <c r="B1159" s="264"/>
      <c r="C1159" s="265"/>
      <c r="D1159" s="244" t="s">
        <v>189</v>
      </c>
      <c r="E1159" s="266" t="s">
        <v>1</v>
      </c>
      <c r="F1159" s="267" t="s">
        <v>206</v>
      </c>
      <c r="G1159" s="265"/>
      <c r="H1159" s="268">
        <v>39.159999999999997</v>
      </c>
      <c r="I1159" s="269"/>
      <c r="J1159" s="265"/>
      <c r="K1159" s="265"/>
      <c r="L1159" s="270"/>
      <c r="M1159" s="271"/>
      <c r="N1159" s="272"/>
      <c r="O1159" s="272"/>
      <c r="P1159" s="272"/>
      <c r="Q1159" s="272"/>
      <c r="R1159" s="272"/>
      <c r="S1159" s="272"/>
      <c r="T1159" s="273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4" t="s">
        <v>189</v>
      </c>
      <c r="AU1159" s="274" t="s">
        <v>86</v>
      </c>
      <c r="AV1159" s="15" t="s">
        <v>187</v>
      </c>
      <c r="AW1159" s="15" t="s">
        <v>33</v>
      </c>
      <c r="AX1159" s="15" t="s">
        <v>84</v>
      </c>
      <c r="AY1159" s="274" t="s">
        <v>181</v>
      </c>
    </row>
    <row r="1160" s="2" customFormat="1" ht="21.75" customHeight="1">
      <c r="A1160" s="39"/>
      <c r="B1160" s="40"/>
      <c r="C1160" s="228" t="s">
        <v>1437</v>
      </c>
      <c r="D1160" s="228" t="s">
        <v>183</v>
      </c>
      <c r="E1160" s="229" t="s">
        <v>1720</v>
      </c>
      <c r="F1160" s="230" t="s">
        <v>1721</v>
      </c>
      <c r="G1160" s="231" t="s">
        <v>186</v>
      </c>
      <c r="H1160" s="232">
        <v>3.1899999999999999</v>
      </c>
      <c r="I1160" s="233"/>
      <c r="J1160" s="234">
        <f>ROUND(I1160*H1160,2)</f>
        <v>0</v>
      </c>
      <c r="K1160" s="235"/>
      <c r="L1160" s="45"/>
      <c r="M1160" s="236" t="s">
        <v>1</v>
      </c>
      <c r="N1160" s="237" t="s">
        <v>43</v>
      </c>
      <c r="O1160" s="92"/>
      <c r="P1160" s="238">
        <f>O1160*H1160</f>
        <v>0</v>
      </c>
      <c r="Q1160" s="238">
        <v>0</v>
      </c>
      <c r="R1160" s="238">
        <f>Q1160*H1160</f>
        <v>0</v>
      </c>
      <c r="S1160" s="238">
        <v>0</v>
      </c>
      <c r="T1160" s="239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40" t="s">
        <v>278</v>
      </c>
      <c r="AT1160" s="240" t="s">
        <v>183</v>
      </c>
      <c r="AU1160" s="240" t="s">
        <v>86</v>
      </c>
      <c r="AY1160" s="18" t="s">
        <v>181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8" t="s">
        <v>84</v>
      </c>
      <c r="BK1160" s="241">
        <f>ROUND(I1160*H1160,2)</f>
        <v>0</v>
      </c>
      <c r="BL1160" s="18" t="s">
        <v>278</v>
      </c>
      <c r="BM1160" s="240" t="s">
        <v>2954</v>
      </c>
    </row>
    <row r="1161" s="13" customFormat="1">
      <c r="A1161" s="13"/>
      <c r="B1161" s="242"/>
      <c r="C1161" s="243"/>
      <c r="D1161" s="244" t="s">
        <v>189</v>
      </c>
      <c r="E1161" s="245" t="s">
        <v>1</v>
      </c>
      <c r="F1161" s="246" t="s">
        <v>2238</v>
      </c>
      <c r="G1161" s="243"/>
      <c r="H1161" s="247">
        <v>3.1899999999999999</v>
      </c>
      <c r="I1161" s="248"/>
      <c r="J1161" s="243"/>
      <c r="K1161" s="243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3" t="s">
        <v>189</v>
      </c>
      <c r="AU1161" s="253" t="s">
        <v>86</v>
      </c>
      <c r="AV1161" s="13" t="s">
        <v>86</v>
      </c>
      <c r="AW1161" s="13" t="s">
        <v>33</v>
      </c>
      <c r="AX1161" s="13" t="s">
        <v>84</v>
      </c>
      <c r="AY1161" s="253" t="s">
        <v>181</v>
      </c>
    </row>
    <row r="1162" s="2" customFormat="1" ht="21.75" customHeight="1">
      <c r="A1162" s="39"/>
      <c r="B1162" s="40"/>
      <c r="C1162" s="275" t="s">
        <v>1446</v>
      </c>
      <c r="D1162" s="275" t="s">
        <v>363</v>
      </c>
      <c r="E1162" s="276" t="s">
        <v>1724</v>
      </c>
      <c r="F1162" s="277" t="s">
        <v>1725</v>
      </c>
      <c r="G1162" s="278" t="s">
        <v>186</v>
      </c>
      <c r="H1162" s="279">
        <v>47.784999999999997</v>
      </c>
      <c r="I1162" s="280"/>
      <c r="J1162" s="281">
        <f>ROUND(I1162*H1162,2)</f>
        <v>0</v>
      </c>
      <c r="K1162" s="282"/>
      <c r="L1162" s="283"/>
      <c r="M1162" s="284" t="s">
        <v>1</v>
      </c>
      <c r="N1162" s="285" t="s">
        <v>43</v>
      </c>
      <c r="O1162" s="92"/>
      <c r="P1162" s="238">
        <f>O1162*H1162</f>
        <v>0</v>
      </c>
      <c r="Q1162" s="238">
        <v>0.021999999999999999</v>
      </c>
      <c r="R1162" s="238">
        <f>Q1162*H1162</f>
        <v>1.0512699999999999</v>
      </c>
      <c r="S1162" s="238">
        <v>0</v>
      </c>
      <c r="T1162" s="239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40" t="s">
        <v>369</v>
      </c>
      <c r="AT1162" s="240" t="s">
        <v>363</v>
      </c>
      <c r="AU1162" s="240" t="s">
        <v>86</v>
      </c>
      <c r="AY1162" s="18" t="s">
        <v>181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8" t="s">
        <v>84</v>
      </c>
      <c r="BK1162" s="241">
        <f>ROUND(I1162*H1162,2)</f>
        <v>0</v>
      </c>
      <c r="BL1162" s="18" t="s">
        <v>278</v>
      </c>
      <c r="BM1162" s="240" t="s">
        <v>2955</v>
      </c>
    </row>
    <row r="1163" s="13" customFormat="1">
      <c r="A1163" s="13"/>
      <c r="B1163" s="242"/>
      <c r="C1163" s="243"/>
      <c r="D1163" s="244" t="s">
        <v>189</v>
      </c>
      <c r="E1163" s="245" t="s">
        <v>1</v>
      </c>
      <c r="F1163" s="246" t="s">
        <v>2583</v>
      </c>
      <c r="G1163" s="243"/>
      <c r="H1163" s="247">
        <v>45.033999999999999</v>
      </c>
      <c r="I1163" s="248"/>
      <c r="J1163" s="243"/>
      <c r="K1163" s="243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3" t="s">
        <v>189</v>
      </c>
      <c r="AU1163" s="253" t="s">
        <v>86</v>
      </c>
      <c r="AV1163" s="13" t="s">
        <v>86</v>
      </c>
      <c r="AW1163" s="13" t="s">
        <v>33</v>
      </c>
      <c r="AX1163" s="13" t="s">
        <v>78</v>
      </c>
      <c r="AY1163" s="253" t="s">
        <v>181</v>
      </c>
    </row>
    <row r="1164" s="13" customFormat="1">
      <c r="A1164" s="13"/>
      <c r="B1164" s="242"/>
      <c r="C1164" s="243"/>
      <c r="D1164" s="244" t="s">
        <v>189</v>
      </c>
      <c r="E1164" s="245" t="s">
        <v>1</v>
      </c>
      <c r="F1164" s="246" t="s">
        <v>2584</v>
      </c>
      <c r="G1164" s="243"/>
      <c r="H1164" s="247">
        <v>2.7509999999999999</v>
      </c>
      <c r="I1164" s="248"/>
      <c r="J1164" s="243"/>
      <c r="K1164" s="243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3" t="s">
        <v>189</v>
      </c>
      <c r="AU1164" s="253" t="s">
        <v>86</v>
      </c>
      <c r="AV1164" s="13" t="s">
        <v>86</v>
      </c>
      <c r="AW1164" s="13" t="s">
        <v>33</v>
      </c>
      <c r="AX1164" s="13" t="s">
        <v>78</v>
      </c>
      <c r="AY1164" s="253" t="s">
        <v>181</v>
      </c>
    </row>
    <row r="1165" s="15" customFormat="1">
      <c r="A1165" s="15"/>
      <c r="B1165" s="264"/>
      <c r="C1165" s="265"/>
      <c r="D1165" s="244" t="s">
        <v>189</v>
      </c>
      <c r="E1165" s="266" t="s">
        <v>1</v>
      </c>
      <c r="F1165" s="267" t="s">
        <v>206</v>
      </c>
      <c r="G1165" s="265"/>
      <c r="H1165" s="268">
        <v>47.784999999999997</v>
      </c>
      <c r="I1165" s="269"/>
      <c r="J1165" s="265"/>
      <c r="K1165" s="265"/>
      <c r="L1165" s="270"/>
      <c r="M1165" s="271"/>
      <c r="N1165" s="272"/>
      <c r="O1165" s="272"/>
      <c r="P1165" s="272"/>
      <c r="Q1165" s="272"/>
      <c r="R1165" s="272"/>
      <c r="S1165" s="272"/>
      <c r="T1165" s="273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74" t="s">
        <v>189</v>
      </c>
      <c r="AU1165" s="274" t="s">
        <v>86</v>
      </c>
      <c r="AV1165" s="15" t="s">
        <v>187</v>
      </c>
      <c r="AW1165" s="15" t="s">
        <v>33</v>
      </c>
      <c r="AX1165" s="15" t="s">
        <v>84</v>
      </c>
      <c r="AY1165" s="274" t="s">
        <v>181</v>
      </c>
    </row>
    <row r="1166" s="2" customFormat="1" ht="16.5" customHeight="1">
      <c r="A1166" s="39"/>
      <c r="B1166" s="40"/>
      <c r="C1166" s="228" t="s">
        <v>1456</v>
      </c>
      <c r="D1166" s="228" t="s">
        <v>183</v>
      </c>
      <c r="E1166" s="229" t="s">
        <v>1730</v>
      </c>
      <c r="F1166" s="230" t="s">
        <v>1731</v>
      </c>
      <c r="G1166" s="231" t="s">
        <v>186</v>
      </c>
      <c r="H1166" s="232">
        <v>13.18</v>
      </c>
      <c r="I1166" s="233"/>
      <c r="J1166" s="234">
        <f>ROUND(I1166*H1166,2)</f>
        <v>0</v>
      </c>
      <c r="K1166" s="235"/>
      <c r="L1166" s="45"/>
      <c r="M1166" s="236" t="s">
        <v>1</v>
      </c>
      <c r="N1166" s="237" t="s">
        <v>43</v>
      </c>
      <c r="O1166" s="92"/>
      <c r="P1166" s="238">
        <f>O1166*H1166</f>
        <v>0</v>
      </c>
      <c r="Q1166" s="238">
        <v>0.0015</v>
      </c>
      <c r="R1166" s="238">
        <f>Q1166*H1166</f>
        <v>0.019769999999999999</v>
      </c>
      <c r="S1166" s="238">
        <v>0</v>
      </c>
      <c r="T1166" s="239">
        <f>S1166*H1166</f>
        <v>0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40" t="s">
        <v>278</v>
      </c>
      <c r="AT1166" s="240" t="s">
        <v>183</v>
      </c>
      <c r="AU1166" s="240" t="s">
        <v>86</v>
      </c>
      <c r="AY1166" s="18" t="s">
        <v>181</v>
      </c>
      <c r="BE1166" s="241">
        <f>IF(N1166="základní",J1166,0)</f>
        <v>0</v>
      </c>
      <c r="BF1166" s="241">
        <f>IF(N1166="snížená",J1166,0)</f>
        <v>0</v>
      </c>
      <c r="BG1166" s="241">
        <f>IF(N1166="zákl. přenesená",J1166,0)</f>
        <v>0</v>
      </c>
      <c r="BH1166" s="241">
        <f>IF(N1166="sníž. přenesená",J1166,0)</f>
        <v>0</v>
      </c>
      <c r="BI1166" s="241">
        <f>IF(N1166="nulová",J1166,0)</f>
        <v>0</v>
      </c>
      <c r="BJ1166" s="18" t="s">
        <v>84</v>
      </c>
      <c r="BK1166" s="241">
        <f>ROUND(I1166*H1166,2)</f>
        <v>0</v>
      </c>
      <c r="BL1166" s="18" t="s">
        <v>278</v>
      </c>
      <c r="BM1166" s="240" t="s">
        <v>2956</v>
      </c>
    </row>
    <row r="1167" s="14" customFormat="1">
      <c r="A1167" s="14"/>
      <c r="B1167" s="254"/>
      <c r="C1167" s="255"/>
      <c r="D1167" s="244" t="s">
        <v>189</v>
      </c>
      <c r="E1167" s="256" t="s">
        <v>1</v>
      </c>
      <c r="F1167" s="257" t="s">
        <v>656</v>
      </c>
      <c r="G1167" s="255"/>
      <c r="H1167" s="256" t="s">
        <v>1</v>
      </c>
      <c r="I1167" s="258"/>
      <c r="J1167" s="255"/>
      <c r="K1167" s="255"/>
      <c r="L1167" s="259"/>
      <c r="M1167" s="260"/>
      <c r="N1167" s="261"/>
      <c r="O1167" s="261"/>
      <c r="P1167" s="261"/>
      <c r="Q1167" s="261"/>
      <c r="R1167" s="261"/>
      <c r="S1167" s="261"/>
      <c r="T1167" s="26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3" t="s">
        <v>189</v>
      </c>
      <c r="AU1167" s="263" t="s">
        <v>86</v>
      </c>
      <c r="AV1167" s="14" t="s">
        <v>84</v>
      </c>
      <c r="AW1167" s="14" t="s">
        <v>33</v>
      </c>
      <c r="AX1167" s="14" t="s">
        <v>78</v>
      </c>
      <c r="AY1167" s="263" t="s">
        <v>181</v>
      </c>
    </row>
    <row r="1168" s="13" customFormat="1">
      <c r="A1168" s="13"/>
      <c r="B1168" s="242"/>
      <c r="C1168" s="243"/>
      <c r="D1168" s="244" t="s">
        <v>189</v>
      </c>
      <c r="E1168" s="245" t="s">
        <v>1</v>
      </c>
      <c r="F1168" s="246" t="s">
        <v>2239</v>
      </c>
      <c r="G1168" s="243"/>
      <c r="H1168" s="247">
        <v>5.5800000000000001</v>
      </c>
      <c r="I1168" s="248"/>
      <c r="J1168" s="243"/>
      <c r="K1168" s="243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3" t="s">
        <v>189</v>
      </c>
      <c r="AU1168" s="253" t="s">
        <v>86</v>
      </c>
      <c r="AV1168" s="13" t="s">
        <v>86</v>
      </c>
      <c r="AW1168" s="13" t="s">
        <v>33</v>
      </c>
      <c r="AX1168" s="13" t="s">
        <v>78</v>
      </c>
      <c r="AY1168" s="253" t="s">
        <v>181</v>
      </c>
    </row>
    <row r="1169" s="13" customFormat="1">
      <c r="A1169" s="13"/>
      <c r="B1169" s="242"/>
      <c r="C1169" s="243"/>
      <c r="D1169" s="244" t="s">
        <v>189</v>
      </c>
      <c r="E1169" s="245" t="s">
        <v>1</v>
      </c>
      <c r="F1169" s="246" t="s">
        <v>2240</v>
      </c>
      <c r="G1169" s="243"/>
      <c r="H1169" s="247">
        <v>7.5999999999999996</v>
      </c>
      <c r="I1169" s="248"/>
      <c r="J1169" s="243"/>
      <c r="K1169" s="243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3" t="s">
        <v>189</v>
      </c>
      <c r="AU1169" s="253" t="s">
        <v>86</v>
      </c>
      <c r="AV1169" s="13" t="s">
        <v>86</v>
      </c>
      <c r="AW1169" s="13" t="s">
        <v>33</v>
      </c>
      <c r="AX1169" s="13" t="s">
        <v>78</v>
      </c>
      <c r="AY1169" s="253" t="s">
        <v>181</v>
      </c>
    </row>
    <row r="1170" s="15" customFormat="1">
      <c r="A1170" s="15"/>
      <c r="B1170" s="264"/>
      <c r="C1170" s="265"/>
      <c r="D1170" s="244" t="s">
        <v>189</v>
      </c>
      <c r="E1170" s="266" t="s">
        <v>1</v>
      </c>
      <c r="F1170" s="267" t="s">
        <v>206</v>
      </c>
      <c r="G1170" s="265"/>
      <c r="H1170" s="268">
        <v>13.18</v>
      </c>
      <c r="I1170" s="269"/>
      <c r="J1170" s="265"/>
      <c r="K1170" s="265"/>
      <c r="L1170" s="270"/>
      <c r="M1170" s="271"/>
      <c r="N1170" s="272"/>
      <c r="O1170" s="272"/>
      <c r="P1170" s="272"/>
      <c r="Q1170" s="272"/>
      <c r="R1170" s="272"/>
      <c r="S1170" s="272"/>
      <c r="T1170" s="273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74" t="s">
        <v>189</v>
      </c>
      <c r="AU1170" s="274" t="s">
        <v>86</v>
      </c>
      <c r="AV1170" s="15" t="s">
        <v>187</v>
      </c>
      <c r="AW1170" s="15" t="s">
        <v>33</v>
      </c>
      <c r="AX1170" s="15" t="s">
        <v>84</v>
      </c>
      <c r="AY1170" s="274" t="s">
        <v>181</v>
      </c>
    </row>
    <row r="1171" s="2" customFormat="1" ht="16.5" customHeight="1">
      <c r="A1171" s="39"/>
      <c r="B1171" s="40"/>
      <c r="C1171" s="228" t="s">
        <v>1467</v>
      </c>
      <c r="D1171" s="228" t="s">
        <v>183</v>
      </c>
      <c r="E1171" s="229" t="s">
        <v>1734</v>
      </c>
      <c r="F1171" s="230" t="s">
        <v>1735</v>
      </c>
      <c r="G1171" s="231" t="s">
        <v>783</v>
      </c>
      <c r="H1171" s="286"/>
      <c r="I1171" s="233"/>
      <c r="J1171" s="234">
        <f>ROUND(I1171*H1171,2)</f>
        <v>0</v>
      </c>
      <c r="K1171" s="235"/>
      <c r="L1171" s="45"/>
      <c r="M1171" s="236" t="s">
        <v>1</v>
      </c>
      <c r="N1171" s="237" t="s">
        <v>43</v>
      </c>
      <c r="O1171" s="92"/>
      <c r="P1171" s="238">
        <f>O1171*H1171</f>
        <v>0</v>
      </c>
      <c r="Q1171" s="238">
        <v>0</v>
      </c>
      <c r="R1171" s="238">
        <f>Q1171*H1171</f>
        <v>0</v>
      </c>
      <c r="S1171" s="238">
        <v>0</v>
      </c>
      <c r="T1171" s="239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40" t="s">
        <v>278</v>
      </c>
      <c r="AT1171" s="240" t="s">
        <v>183</v>
      </c>
      <c r="AU1171" s="240" t="s">
        <v>86</v>
      </c>
      <c r="AY1171" s="18" t="s">
        <v>181</v>
      </c>
      <c r="BE1171" s="241">
        <f>IF(N1171="základní",J1171,0)</f>
        <v>0</v>
      </c>
      <c r="BF1171" s="241">
        <f>IF(N1171="snížená",J1171,0)</f>
        <v>0</v>
      </c>
      <c r="BG1171" s="241">
        <f>IF(N1171="zákl. přenesená",J1171,0)</f>
        <v>0</v>
      </c>
      <c r="BH1171" s="241">
        <f>IF(N1171="sníž. přenesená",J1171,0)</f>
        <v>0</v>
      </c>
      <c r="BI1171" s="241">
        <f>IF(N1171="nulová",J1171,0)</f>
        <v>0</v>
      </c>
      <c r="BJ1171" s="18" t="s">
        <v>84</v>
      </c>
      <c r="BK1171" s="241">
        <f>ROUND(I1171*H1171,2)</f>
        <v>0</v>
      </c>
      <c r="BL1171" s="18" t="s">
        <v>278</v>
      </c>
      <c r="BM1171" s="240" t="s">
        <v>2957</v>
      </c>
    </row>
    <row r="1172" s="12" customFormat="1" ht="22.8" customHeight="1">
      <c r="A1172" s="12"/>
      <c r="B1172" s="212"/>
      <c r="C1172" s="213"/>
      <c r="D1172" s="214" t="s">
        <v>77</v>
      </c>
      <c r="E1172" s="226" t="s">
        <v>1737</v>
      </c>
      <c r="F1172" s="226" t="s">
        <v>1738</v>
      </c>
      <c r="G1172" s="213"/>
      <c r="H1172" s="213"/>
      <c r="I1172" s="216"/>
      <c r="J1172" s="227">
        <f>BK1172</f>
        <v>0</v>
      </c>
      <c r="K1172" s="213"/>
      <c r="L1172" s="218"/>
      <c r="M1172" s="219"/>
      <c r="N1172" s="220"/>
      <c r="O1172" s="220"/>
      <c r="P1172" s="221">
        <f>SUM(P1173:P1224)</f>
        <v>0</v>
      </c>
      <c r="Q1172" s="220"/>
      <c r="R1172" s="221">
        <f>SUM(R1173:R1224)</f>
        <v>0.63306274000000007</v>
      </c>
      <c r="S1172" s="220"/>
      <c r="T1172" s="222">
        <f>SUM(T1173:T1224)</f>
        <v>0</v>
      </c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R1172" s="223" t="s">
        <v>86</v>
      </c>
      <c r="AT1172" s="224" t="s">
        <v>77</v>
      </c>
      <c r="AU1172" s="224" t="s">
        <v>84</v>
      </c>
      <c r="AY1172" s="223" t="s">
        <v>181</v>
      </c>
      <c r="BK1172" s="225">
        <f>SUM(BK1173:BK1224)</f>
        <v>0</v>
      </c>
    </row>
    <row r="1173" s="2" customFormat="1" ht="16.5" customHeight="1">
      <c r="A1173" s="39"/>
      <c r="B1173" s="40"/>
      <c r="C1173" s="228" t="s">
        <v>1478</v>
      </c>
      <c r="D1173" s="228" t="s">
        <v>183</v>
      </c>
      <c r="E1173" s="229" t="s">
        <v>1740</v>
      </c>
      <c r="F1173" s="230" t="s">
        <v>1741</v>
      </c>
      <c r="G1173" s="231" t="s">
        <v>186</v>
      </c>
      <c r="H1173" s="232">
        <v>73.957999999999998</v>
      </c>
      <c r="I1173" s="233"/>
      <c r="J1173" s="234">
        <f>ROUND(I1173*H1173,2)</f>
        <v>0</v>
      </c>
      <c r="K1173" s="235"/>
      <c r="L1173" s="45"/>
      <c r="M1173" s="236" t="s">
        <v>1</v>
      </c>
      <c r="N1173" s="237" t="s">
        <v>43</v>
      </c>
      <c r="O1173" s="92"/>
      <c r="P1173" s="238">
        <f>O1173*H1173</f>
        <v>0</v>
      </c>
      <c r="Q1173" s="238">
        <v>3.0000000000000001E-05</v>
      </c>
      <c r="R1173" s="238">
        <f>Q1173*H1173</f>
        <v>0.0022187399999999999</v>
      </c>
      <c r="S1173" s="238">
        <v>0</v>
      </c>
      <c r="T1173" s="239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40" t="s">
        <v>278</v>
      </c>
      <c r="AT1173" s="240" t="s">
        <v>183</v>
      </c>
      <c r="AU1173" s="240" t="s">
        <v>86</v>
      </c>
      <c r="AY1173" s="18" t="s">
        <v>181</v>
      </c>
      <c r="BE1173" s="241">
        <f>IF(N1173="základní",J1173,0)</f>
        <v>0</v>
      </c>
      <c r="BF1173" s="241">
        <f>IF(N1173="snížená",J1173,0)</f>
        <v>0</v>
      </c>
      <c r="BG1173" s="241">
        <f>IF(N1173="zákl. přenesená",J1173,0)</f>
        <v>0</v>
      </c>
      <c r="BH1173" s="241">
        <f>IF(N1173="sníž. přenesená",J1173,0)</f>
        <v>0</v>
      </c>
      <c r="BI1173" s="241">
        <f>IF(N1173="nulová",J1173,0)</f>
        <v>0</v>
      </c>
      <c r="BJ1173" s="18" t="s">
        <v>84</v>
      </c>
      <c r="BK1173" s="241">
        <f>ROUND(I1173*H1173,2)</f>
        <v>0</v>
      </c>
      <c r="BL1173" s="18" t="s">
        <v>278</v>
      </c>
      <c r="BM1173" s="240" t="s">
        <v>2958</v>
      </c>
    </row>
    <row r="1174" s="14" customFormat="1">
      <c r="A1174" s="14"/>
      <c r="B1174" s="254"/>
      <c r="C1174" s="255"/>
      <c r="D1174" s="244" t="s">
        <v>189</v>
      </c>
      <c r="E1174" s="256" t="s">
        <v>1</v>
      </c>
      <c r="F1174" s="257" t="s">
        <v>647</v>
      </c>
      <c r="G1174" s="255"/>
      <c r="H1174" s="256" t="s">
        <v>1</v>
      </c>
      <c r="I1174" s="258"/>
      <c r="J1174" s="255"/>
      <c r="K1174" s="255"/>
      <c r="L1174" s="259"/>
      <c r="M1174" s="260"/>
      <c r="N1174" s="261"/>
      <c r="O1174" s="261"/>
      <c r="P1174" s="261"/>
      <c r="Q1174" s="261"/>
      <c r="R1174" s="261"/>
      <c r="S1174" s="261"/>
      <c r="T1174" s="26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3" t="s">
        <v>189</v>
      </c>
      <c r="AU1174" s="263" t="s">
        <v>86</v>
      </c>
      <c r="AV1174" s="14" t="s">
        <v>84</v>
      </c>
      <c r="AW1174" s="14" t="s">
        <v>33</v>
      </c>
      <c r="AX1174" s="14" t="s">
        <v>78</v>
      </c>
      <c r="AY1174" s="263" t="s">
        <v>181</v>
      </c>
    </row>
    <row r="1175" s="13" customFormat="1">
      <c r="A1175" s="13"/>
      <c r="B1175" s="242"/>
      <c r="C1175" s="243"/>
      <c r="D1175" s="244" t="s">
        <v>189</v>
      </c>
      <c r="E1175" s="245" t="s">
        <v>1</v>
      </c>
      <c r="F1175" s="246" t="s">
        <v>2124</v>
      </c>
      <c r="G1175" s="243"/>
      <c r="H1175" s="247">
        <v>31.670000000000002</v>
      </c>
      <c r="I1175" s="248"/>
      <c r="J1175" s="243"/>
      <c r="K1175" s="243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3" t="s">
        <v>189</v>
      </c>
      <c r="AU1175" s="253" t="s">
        <v>86</v>
      </c>
      <c r="AV1175" s="13" t="s">
        <v>86</v>
      </c>
      <c r="AW1175" s="13" t="s">
        <v>33</v>
      </c>
      <c r="AX1175" s="13" t="s">
        <v>78</v>
      </c>
      <c r="AY1175" s="253" t="s">
        <v>181</v>
      </c>
    </row>
    <row r="1176" s="13" customFormat="1">
      <c r="A1176" s="13"/>
      <c r="B1176" s="242"/>
      <c r="C1176" s="243"/>
      <c r="D1176" s="244" t="s">
        <v>189</v>
      </c>
      <c r="E1176" s="245" t="s">
        <v>1</v>
      </c>
      <c r="F1176" s="246" t="s">
        <v>2126</v>
      </c>
      <c r="G1176" s="243"/>
      <c r="H1176" s="247">
        <v>12.74</v>
      </c>
      <c r="I1176" s="248"/>
      <c r="J1176" s="243"/>
      <c r="K1176" s="243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3" t="s">
        <v>189</v>
      </c>
      <c r="AU1176" s="253" t="s">
        <v>86</v>
      </c>
      <c r="AV1176" s="13" t="s">
        <v>86</v>
      </c>
      <c r="AW1176" s="13" t="s">
        <v>33</v>
      </c>
      <c r="AX1176" s="13" t="s">
        <v>78</v>
      </c>
      <c r="AY1176" s="253" t="s">
        <v>181</v>
      </c>
    </row>
    <row r="1177" s="13" customFormat="1">
      <c r="A1177" s="13"/>
      <c r="B1177" s="242"/>
      <c r="C1177" s="243"/>
      <c r="D1177" s="244" t="s">
        <v>189</v>
      </c>
      <c r="E1177" s="245" t="s">
        <v>1</v>
      </c>
      <c r="F1177" s="246" t="s">
        <v>2127</v>
      </c>
      <c r="G1177" s="243"/>
      <c r="H1177" s="247">
        <v>12.74</v>
      </c>
      <c r="I1177" s="248"/>
      <c r="J1177" s="243"/>
      <c r="K1177" s="243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3" t="s">
        <v>189</v>
      </c>
      <c r="AU1177" s="253" t="s">
        <v>86</v>
      </c>
      <c r="AV1177" s="13" t="s">
        <v>86</v>
      </c>
      <c r="AW1177" s="13" t="s">
        <v>33</v>
      </c>
      <c r="AX1177" s="13" t="s">
        <v>78</v>
      </c>
      <c r="AY1177" s="253" t="s">
        <v>181</v>
      </c>
    </row>
    <row r="1178" s="13" customFormat="1">
      <c r="A1178" s="13"/>
      <c r="B1178" s="242"/>
      <c r="C1178" s="243"/>
      <c r="D1178" s="244" t="s">
        <v>189</v>
      </c>
      <c r="E1178" s="245" t="s">
        <v>1</v>
      </c>
      <c r="F1178" s="246" t="s">
        <v>2128</v>
      </c>
      <c r="G1178" s="243"/>
      <c r="H1178" s="247">
        <v>13.720000000000001</v>
      </c>
      <c r="I1178" s="248"/>
      <c r="J1178" s="243"/>
      <c r="K1178" s="243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3" t="s">
        <v>189</v>
      </c>
      <c r="AU1178" s="253" t="s">
        <v>86</v>
      </c>
      <c r="AV1178" s="13" t="s">
        <v>86</v>
      </c>
      <c r="AW1178" s="13" t="s">
        <v>33</v>
      </c>
      <c r="AX1178" s="13" t="s">
        <v>78</v>
      </c>
      <c r="AY1178" s="253" t="s">
        <v>181</v>
      </c>
    </row>
    <row r="1179" s="16" customFormat="1">
      <c r="A1179" s="16"/>
      <c r="B1179" s="287"/>
      <c r="C1179" s="288"/>
      <c r="D1179" s="244" t="s">
        <v>189</v>
      </c>
      <c r="E1179" s="289" t="s">
        <v>1</v>
      </c>
      <c r="F1179" s="290" t="s">
        <v>1651</v>
      </c>
      <c r="G1179" s="288"/>
      <c r="H1179" s="291">
        <v>70.870000000000005</v>
      </c>
      <c r="I1179" s="292"/>
      <c r="J1179" s="288"/>
      <c r="K1179" s="288"/>
      <c r="L1179" s="293"/>
      <c r="M1179" s="294"/>
      <c r="N1179" s="295"/>
      <c r="O1179" s="295"/>
      <c r="P1179" s="295"/>
      <c r="Q1179" s="295"/>
      <c r="R1179" s="295"/>
      <c r="S1179" s="295"/>
      <c r="T1179" s="29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T1179" s="297" t="s">
        <v>189</v>
      </c>
      <c r="AU1179" s="297" t="s">
        <v>86</v>
      </c>
      <c r="AV1179" s="16" t="s">
        <v>197</v>
      </c>
      <c r="AW1179" s="16" t="s">
        <v>33</v>
      </c>
      <c r="AX1179" s="16" t="s">
        <v>78</v>
      </c>
      <c r="AY1179" s="297" t="s">
        <v>181</v>
      </c>
    </row>
    <row r="1180" s="13" customFormat="1">
      <c r="A1180" s="13"/>
      <c r="B1180" s="242"/>
      <c r="C1180" s="243"/>
      <c r="D1180" s="244" t="s">
        <v>189</v>
      </c>
      <c r="E1180" s="245" t="s">
        <v>1</v>
      </c>
      <c r="F1180" s="246" t="s">
        <v>2588</v>
      </c>
      <c r="G1180" s="243"/>
      <c r="H1180" s="247">
        <v>3.0880000000000001</v>
      </c>
      <c r="I1180" s="248"/>
      <c r="J1180" s="243"/>
      <c r="K1180" s="243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3" t="s">
        <v>189</v>
      </c>
      <c r="AU1180" s="253" t="s">
        <v>86</v>
      </c>
      <c r="AV1180" s="13" t="s">
        <v>86</v>
      </c>
      <c r="AW1180" s="13" t="s">
        <v>33</v>
      </c>
      <c r="AX1180" s="13" t="s">
        <v>78</v>
      </c>
      <c r="AY1180" s="253" t="s">
        <v>181</v>
      </c>
    </row>
    <row r="1181" s="15" customFormat="1">
      <c r="A1181" s="15"/>
      <c r="B1181" s="264"/>
      <c r="C1181" s="265"/>
      <c r="D1181" s="244" t="s">
        <v>189</v>
      </c>
      <c r="E1181" s="266" t="s">
        <v>1</v>
      </c>
      <c r="F1181" s="267" t="s">
        <v>206</v>
      </c>
      <c r="G1181" s="265"/>
      <c r="H1181" s="268">
        <v>73.957999999999998</v>
      </c>
      <c r="I1181" s="269"/>
      <c r="J1181" s="265"/>
      <c r="K1181" s="265"/>
      <c r="L1181" s="270"/>
      <c r="M1181" s="271"/>
      <c r="N1181" s="272"/>
      <c r="O1181" s="272"/>
      <c r="P1181" s="272"/>
      <c r="Q1181" s="272"/>
      <c r="R1181" s="272"/>
      <c r="S1181" s="272"/>
      <c r="T1181" s="273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T1181" s="274" t="s">
        <v>189</v>
      </c>
      <c r="AU1181" s="274" t="s">
        <v>86</v>
      </c>
      <c r="AV1181" s="15" t="s">
        <v>187</v>
      </c>
      <c r="AW1181" s="15" t="s">
        <v>33</v>
      </c>
      <c r="AX1181" s="15" t="s">
        <v>84</v>
      </c>
      <c r="AY1181" s="274" t="s">
        <v>181</v>
      </c>
    </row>
    <row r="1182" s="2" customFormat="1" ht="21.75" customHeight="1">
      <c r="A1182" s="39"/>
      <c r="B1182" s="40"/>
      <c r="C1182" s="228" t="s">
        <v>1483</v>
      </c>
      <c r="D1182" s="228" t="s">
        <v>183</v>
      </c>
      <c r="E1182" s="229" t="s">
        <v>1745</v>
      </c>
      <c r="F1182" s="230" t="s">
        <v>1746</v>
      </c>
      <c r="G1182" s="231" t="s">
        <v>186</v>
      </c>
      <c r="H1182" s="232">
        <v>70.870000000000005</v>
      </c>
      <c r="I1182" s="233"/>
      <c r="J1182" s="234">
        <f>ROUND(I1182*H1182,2)</f>
        <v>0</v>
      </c>
      <c r="K1182" s="235"/>
      <c r="L1182" s="45"/>
      <c r="M1182" s="236" t="s">
        <v>1</v>
      </c>
      <c r="N1182" s="237" t="s">
        <v>43</v>
      </c>
      <c r="O1182" s="92"/>
      <c r="P1182" s="238">
        <f>O1182*H1182</f>
        <v>0</v>
      </c>
      <c r="Q1182" s="238">
        <v>0.0045500000000000002</v>
      </c>
      <c r="R1182" s="238">
        <f>Q1182*H1182</f>
        <v>0.32245850000000004</v>
      </c>
      <c r="S1182" s="238">
        <v>0</v>
      </c>
      <c r="T1182" s="239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40" t="s">
        <v>278</v>
      </c>
      <c r="AT1182" s="240" t="s">
        <v>183</v>
      </c>
      <c r="AU1182" s="240" t="s">
        <v>86</v>
      </c>
      <c r="AY1182" s="18" t="s">
        <v>181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8" t="s">
        <v>84</v>
      </c>
      <c r="BK1182" s="241">
        <f>ROUND(I1182*H1182,2)</f>
        <v>0</v>
      </c>
      <c r="BL1182" s="18" t="s">
        <v>278</v>
      </c>
      <c r="BM1182" s="240" t="s">
        <v>2959</v>
      </c>
    </row>
    <row r="1183" s="14" customFormat="1">
      <c r="A1183" s="14"/>
      <c r="B1183" s="254"/>
      <c r="C1183" s="255"/>
      <c r="D1183" s="244" t="s">
        <v>189</v>
      </c>
      <c r="E1183" s="256" t="s">
        <v>1</v>
      </c>
      <c r="F1183" s="257" t="s">
        <v>647</v>
      </c>
      <c r="G1183" s="255"/>
      <c r="H1183" s="256" t="s">
        <v>1</v>
      </c>
      <c r="I1183" s="258"/>
      <c r="J1183" s="255"/>
      <c r="K1183" s="255"/>
      <c r="L1183" s="259"/>
      <c r="M1183" s="260"/>
      <c r="N1183" s="261"/>
      <c r="O1183" s="261"/>
      <c r="P1183" s="261"/>
      <c r="Q1183" s="261"/>
      <c r="R1183" s="261"/>
      <c r="S1183" s="261"/>
      <c r="T1183" s="26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63" t="s">
        <v>189</v>
      </c>
      <c r="AU1183" s="263" t="s">
        <v>86</v>
      </c>
      <c r="AV1183" s="14" t="s">
        <v>84</v>
      </c>
      <c r="AW1183" s="14" t="s">
        <v>33</v>
      </c>
      <c r="AX1183" s="14" t="s">
        <v>78</v>
      </c>
      <c r="AY1183" s="263" t="s">
        <v>181</v>
      </c>
    </row>
    <row r="1184" s="13" customFormat="1">
      <c r="A1184" s="13"/>
      <c r="B1184" s="242"/>
      <c r="C1184" s="243"/>
      <c r="D1184" s="244" t="s">
        <v>189</v>
      </c>
      <c r="E1184" s="245" t="s">
        <v>1</v>
      </c>
      <c r="F1184" s="246" t="s">
        <v>2124</v>
      </c>
      <c r="G1184" s="243"/>
      <c r="H1184" s="247">
        <v>31.670000000000002</v>
      </c>
      <c r="I1184" s="248"/>
      <c r="J1184" s="243"/>
      <c r="K1184" s="243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3" t="s">
        <v>189</v>
      </c>
      <c r="AU1184" s="253" t="s">
        <v>86</v>
      </c>
      <c r="AV1184" s="13" t="s">
        <v>86</v>
      </c>
      <c r="AW1184" s="13" t="s">
        <v>33</v>
      </c>
      <c r="AX1184" s="13" t="s">
        <v>78</v>
      </c>
      <c r="AY1184" s="253" t="s">
        <v>181</v>
      </c>
    </row>
    <row r="1185" s="13" customFormat="1">
      <c r="A1185" s="13"/>
      <c r="B1185" s="242"/>
      <c r="C1185" s="243"/>
      <c r="D1185" s="244" t="s">
        <v>189</v>
      </c>
      <c r="E1185" s="245" t="s">
        <v>1</v>
      </c>
      <c r="F1185" s="246" t="s">
        <v>2126</v>
      </c>
      <c r="G1185" s="243"/>
      <c r="H1185" s="247">
        <v>12.74</v>
      </c>
      <c r="I1185" s="248"/>
      <c r="J1185" s="243"/>
      <c r="K1185" s="243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3" t="s">
        <v>189</v>
      </c>
      <c r="AU1185" s="253" t="s">
        <v>86</v>
      </c>
      <c r="AV1185" s="13" t="s">
        <v>86</v>
      </c>
      <c r="AW1185" s="13" t="s">
        <v>33</v>
      </c>
      <c r="AX1185" s="13" t="s">
        <v>78</v>
      </c>
      <c r="AY1185" s="253" t="s">
        <v>181</v>
      </c>
    </row>
    <row r="1186" s="13" customFormat="1">
      <c r="A1186" s="13"/>
      <c r="B1186" s="242"/>
      <c r="C1186" s="243"/>
      <c r="D1186" s="244" t="s">
        <v>189</v>
      </c>
      <c r="E1186" s="245" t="s">
        <v>1</v>
      </c>
      <c r="F1186" s="246" t="s">
        <v>2127</v>
      </c>
      <c r="G1186" s="243"/>
      <c r="H1186" s="247">
        <v>12.74</v>
      </c>
      <c r="I1186" s="248"/>
      <c r="J1186" s="243"/>
      <c r="K1186" s="243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3" t="s">
        <v>189</v>
      </c>
      <c r="AU1186" s="253" t="s">
        <v>86</v>
      </c>
      <c r="AV1186" s="13" t="s">
        <v>86</v>
      </c>
      <c r="AW1186" s="13" t="s">
        <v>33</v>
      </c>
      <c r="AX1186" s="13" t="s">
        <v>78</v>
      </c>
      <c r="AY1186" s="253" t="s">
        <v>181</v>
      </c>
    </row>
    <row r="1187" s="13" customFormat="1">
      <c r="A1187" s="13"/>
      <c r="B1187" s="242"/>
      <c r="C1187" s="243"/>
      <c r="D1187" s="244" t="s">
        <v>189</v>
      </c>
      <c r="E1187" s="245" t="s">
        <v>1</v>
      </c>
      <c r="F1187" s="246" t="s">
        <v>2128</v>
      </c>
      <c r="G1187" s="243"/>
      <c r="H1187" s="247">
        <v>13.720000000000001</v>
      </c>
      <c r="I1187" s="248"/>
      <c r="J1187" s="243"/>
      <c r="K1187" s="243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3" t="s">
        <v>189</v>
      </c>
      <c r="AU1187" s="253" t="s">
        <v>86</v>
      </c>
      <c r="AV1187" s="13" t="s">
        <v>86</v>
      </c>
      <c r="AW1187" s="13" t="s">
        <v>33</v>
      </c>
      <c r="AX1187" s="13" t="s">
        <v>78</v>
      </c>
      <c r="AY1187" s="253" t="s">
        <v>181</v>
      </c>
    </row>
    <row r="1188" s="15" customFormat="1">
      <c r="A1188" s="15"/>
      <c r="B1188" s="264"/>
      <c r="C1188" s="265"/>
      <c r="D1188" s="244" t="s">
        <v>189</v>
      </c>
      <c r="E1188" s="266" t="s">
        <v>1</v>
      </c>
      <c r="F1188" s="267" t="s">
        <v>206</v>
      </c>
      <c r="G1188" s="265"/>
      <c r="H1188" s="268">
        <v>70.870000000000005</v>
      </c>
      <c r="I1188" s="269"/>
      <c r="J1188" s="265"/>
      <c r="K1188" s="265"/>
      <c r="L1188" s="270"/>
      <c r="M1188" s="271"/>
      <c r="N1188" s="272"/>
      <c r="O1188" s="272"/>
      <c r="P1188" s="272"/>
      <c r="Q1188" s="272"/>
      <c r="R1188" s="272"/>
      <c r="S1188" s="272"/>
      <c r="T1188" s="273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74" t="s">
        <v>189</v>
      </c>
      <c r="AU1188" s="274" t="s">
        <v>86</v>
      </c>
      <c r="AV1188" s="15" t="s">
        <v>187</v>
      </c>
      <c r="AW1188" s="15" t="s">
        <v>33</v>
      </c>
      <c r="AX1188" s="15" t="s">
        <v>84</v>
      </c>
      <c r="AY1188" s="274" t="s">
        <v>181</v>
      </c>
    </row>
    <row r="1189" s="2" customFormat="1" ht="16.5" customHeight="1">
      <c r="A1189" s="39"/>
      <c r="B1189" s="40"/>
      <c r="C1189" s="228" t="s">
        <v>1486</v>
      </c>
      <c r="D1189" s="228" t="s">
        <v>183</v>
      </c>
      <c r="E1189" s="229" t="s">
        <v>1749</v>
      </c>
      <c r="F1189" s="230" t="s">
        <v>1750</v>
      </c>
      <c r="G1189" s="231" t="s">
        <v>186</v>
      </c>
      <c r="H1189" s="232">
        <v>70.870000000000005</v>
      </c>
      <c r="I1189" s="233"/>
      <c r="J1189" s="234">
        <f>ROUND(I1189*H1189,2)</f>
        <v>0</v>
      </c>
      <c r="K1189" s="235"/>
      <c r="L1189" s="45"/>
      <c r="M1189" s="236" t="s">
        <v>1</v>
      </c>
      <c r="N1189" s="237" t="s">
        <v>43</v>
      </c>
      <c r="O1189" s="92"/>
      <c r="P1189" s="238">
        <f>O1189*H1189</f>
        <v>0</v>
      </c>
      <c r="Q1189" s="238">
        <v>0.00040000000000000002</v>
      </c>
      <c r="R1189" s="238">
        <f>Q1189*H1189</f>
        <v>0.028348000000000002</v>
      </c>
      <c r="S1189" s="238">
        <v>0</v>
      </c>
      <c r="T1189" s="239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40" t="s">
        <v>278</v>
      </c>
      <c r="AT1189" s="240" t="s">
        <v>183</v>
      </c>
      <c r="AU1189" s="240" t="s">
        <v>86</v>
      </c>
      <c r="AY1189" s="18" t="s">
        <v>181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8" t="s">
        <v>84</v>
      </c>
      <c r="BK1189" s="241">
        <f>ROUND(I1189*H1189,2)</f>
        <v>0</v>
      </c>
      <c r="BL1189" s="18" t="s">
        <v>278</v>
      </c>
      <c r="BM1189" s="240" t="s">
        <v>2960</v>
      </c>
    </row>
    <row r="1190" s="14" customFormat="1">
      <c r="A1190" s="14"/>
      <c r="B1190" s="254"/>
      <c r="C1190" s="255"/>
      <c r="D1190" s="244" t="s">
        <v>189</v>
      </c>
      <c r="E1190" s="256" t="s">
        <v>1</v>
      </c>
      <c r="F1190" s="257" t="s">
        <v>647</v>
      </c>
      <c r="G1190" s="255"/>
      <c r="H1190" s="256" t="s">
        <v>1</v>
      </c>
      <c r="I1190" s="258"/>
      <c r="J1190" s="255"/>
      <c r="K1190" s="255"/>
      <c r="L1190" s="259"/>
      <c r="M1190" s="260"/>
      <c r="N1190" s="261"/>
      <c r="O1190" s="261"/>
      <c r="P1190" s="261"/>
      <c r="Q1190" s="261"/>
      <c r="R1190" s="261"/>
      <c r="S1190" s="261"/>
      <c r="T1190" s="262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3" t="s">
        <v>189</v>
      </c>
      <c r="AU1190" s="263" t="s">
        <v>86</v>
      </c>
      <c r="AV1190" s="14" t="s">
        <v>84</v>
      </c>
      <c r="AW1190" s="14" t="s">
        <v>33</v>
      </c>
      <c r="AX1190" s="14" t="s">
        <v>78</v>
      </c>
      <c r="AY1190" s="263" t="s">
        <v>181</v>
      </c>
    </row>
    <row r="1191" s="13" customFormat="1">
      <c r="A1191" s="13"/>
      <c r="B1191" s="242"/>
      <c r="C1191" s="243"/>
      <c r="D1191" s="244" t="s">
        <v>189</v>
      </c>
      <c r="E1191" s="245" t="s">
        <v>1</v>
      </c>
      <c r="F1191" s="246" t="s">
        <v>2124</v>
      </c>
      <c r="G1191" s="243"/>
      <c r="H1191" s="247">
        <v>31.670000000000002</v>
      </c>
      <c r="I1191" s="248"/>
      <c r="J1191" s="243"/>
      <c r="K1191" s="243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3" t="s">
        <v>189</v>
      </c>
      <c r="AU1191" s="253" t="s">
        <v>86</v>
      </c>
      <c r="AV1191" s="13" t="s">
        <v>86</v>
      </c>
      <c r="AW1191" s="13" t="s">
        <v>33</v>
      </c>
      <c r="AX1191" s="13" t="s">
        <v>78</v>
      </c>
      <c r="AY1191" s="253" t="s">
        <v>181</v>
      </c>
    </row>
    <row r="1192" s="13" customFormat="1">
      <c r="A1192" s="13"/>
      <c r="B1192" s="242"/>
      <c r="C1192" s="243"/>
      <c r="D1192" s="244" t="s">
        <v>189</v>
      </c>
      <c r="E1192" s="245" t="s">
        <v>1</v>
      </c>
      <c r="F1192" s="246" t="s">
        <v>2126</v>
      </c>
      <c r="G1192" s="243"/>
      <c r="H1192" s="247">
        <v>12.74</v>
      </c>
      <c r="I1192" s="248"/>
      <c r="J1192" s="243"/>
      <c r="K1192" s="243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3" t="s">
        <v>189</v>
      </c>
      <c r="AU1192" s="253" t="s">
        <v>86</v>
      </c>
      <c r="AV1192" s="13" t="s">
        <v>86</v>
      </c>
      <c r="AW1192" s="13" t="s">
        <v>33</v>
      </c>
      <c r="AX1192" s="13" t="s">
        <v>78</v>
      </c>
      <c r="AY1192" s="253" t="s">
        <v>181</v>
      </c>
    </row>
    <row r="1193" s="13" customFormat="1">
      <c r="A1193" s="13"/>
      <c r="B1193" s="242"/>
      <c r="C1193" s="243"/>
      <c r="D1193" s="244" t="s">
        <v>189</v>
      </c>
      <c r="E1193" s="245" t="s">
        <v>1</v>
      </c>
      <c r="F1193" s="246" t="s">
        <v>2127</v>
      </c>
      <c r="G1193" s="243"/>
      <c r="H1193" s="247">
        <v>12.74</v>
      </c>
      <c r="I1193" s="248"/>
      <c r="J1193" s="243"/>
      <c r="K1193" s="243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3" t="s">
        <v>189</v>
      </c>
      <c r="AU1193" s="253" t="s">
        <v>86</v>
      </c>
      <c r="AV1193" s="13" t="s">
        <v>86</v>
      </c>
      <c r="AW1193" s="13" t="s">
        <v>33</v>
      </c>
      <c r="AX1193" s="13" t="s">
        <v>78</v>
      </c>
      <c r="AY1193" s="253" t="s">
        <v>181</v>
      </c>
    </row>
    <row r="1194" s="13" customFormat="1">
      <c r="A1194" s="13"/>
      <c r="B1194" s="242"/>
      <c r="C1194" s="243"/>
      <c r="D1194" s="244" t="s">
        <v>189</v>
      </c>
      <c r="E1194" s="245" t="s">
        <v>1</v>
      </c>
      <c r="F1194" s="246" t="s">
        <v>2128</v>
      </c>
      <c r="G1194" s="243"/>
      <c r="H1194" s="247">
        <v>13.720000000000001</v>
      </c>
      <c r="I1194" s="248"/>
      <c r="J1194" s="243"/>
      <c r="K1194" s="243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3" t="s">
        <v>189</v>
      </c>
      <c r="AU1194" s="253" t="s">
        <v>86</v>
      </c>
      <c r="AV1194" s="13" t="s">
        <v>86</v>
      </c>
      <c r="AW1194" s="13" t="s">
        <v>33</v>
      </c>
      <c r="AX1194" s="13" t="s">
        <v>78</v>
      </c>
      <c r="AY1194" s="253" t="s">
        <v>181</v>
      </c>
    </row>
    <row r="1195" s="15" customFormat="1">
      <c r="A1195" s="15"/>
      <c r="B1195" s="264"/>
      <c r="C1195" s="265"/>
      <c r="D1195" s="244" t="s">
        <v>189</v>
      </c>
      <c r="E1195" s="266" t="s">
        <v>1</v>
      </c>
      <c r="F1195" s="267" t="s">
        <v>206</v>
      </c>
      <c r="G1195" s="265"/>
      <c r="H1195" s="268">
        <v>70.870000000000005</v>
      </c>
      <c r="I1195" s="269"/>
      <c r="J1195" s="265"/>
      <c r="K1195" s="265"/>
      <c r="L1195" s="270"/>
      <c r="M1195" s="271"/>
      <c r="N1195" s="272"/>
      <c r="O1195" s="272"/>
      <c r="P1195" s="272"/>
      <c r="Q1195" s="272"/>
      <c r="R1195" s="272"/>
      <c r="S1195" s="272"/>
      <c r="T1195" s="273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74" t="s">
        <v>189</v>
      </c>
      <c r="AU1195" s="274" t="s">
        <v>86</v>
      </c>
      <c r="AV1195" s="15" t="s">
        <v>187</v>
      </c>
      <c r="AW1195" s="15" t="s">
        <v>33</v>
      </c>
      <c r="AX1195" s="15" t="s">
        <v>84</v>
      </c>
      <c r="AY1195" s="274" t="s">
        <v>181</v>
      </c>
    </row>
    <row r="1196" s="2" customFormat="1" ht="16.5" customHeight="1">
      <c r="A1196" s="39"/>
      <c r="B1196" s="40"/>
      <c r="C1196" s="275" t="s">
        <v>1490</v>
      </c>
      <c r="D1196" s="275" t="s">
        <v>363</v>
      </c>
      <c r="E1196" s="276" t="s">
        <v>1753</v>
      </c>
      <c r="F1196" s="277" t="s">
        <v>1754</v>
      </c>
      <c r="G1196" s="278" t="s">
        <v>186</v>
      </c>
      <c r="H1196" s="279">
        <v>77.956999999999994</v>
      </c>
      <c r="I1196" s="280"/>
      <c r="J1196" s="281">
        <f>ROUND(I1196*H1196,2)</f>
        <v>0</v>
      </c>
      <c r="K1196" s="282"/>
      <c r="L1196" s="283"/>
      <c r="M1196" s="284" t="s">
        <v>1</v>
      </c>
      <c r="N1196" s="285" t="s">
        <v>43</v>
      </c>
      <c r="O1196" s="92"/>
      <c r="P1196" s="238">
        <f>O1196*H1196</f>
        <v>0</v>
      </c>
      <c r="Q1196" s="238">
        <v>0.0033999999999999998</v>
      </c>
      <c r="R1196" s="238">
        <f>Q1196*H1196</f>
        <v>0.26505379999999995</v>
      </c>
      <c r="S1196" s="238">
        <v>0</v>
      </c>
      <c r="T1196" s="239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40" t="s">
        <v>369</v>
      </c>
      <c r="AT1196" s="240" t="s">
        <v>363</v>
      </c>
      <c r="AU1196" s="240" t="s">
        <v>86</v>
      </c>
      <c r="AY1196" s="18" t="s">
        <v>181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8" t="s">
        <v>84</v>
      </c>
      <c r="BK1196" s="241">
        <f>ROUND(I1196*H1196,2)</f>
        <v>0</v>
      </c>
      <c r="BL1196" s="18" t="s">
        <v>278</v>
      </c>
      <c r="BM1196" s="240" t="s">
        <v>2961</v>
      </c>
    </row>
    <row r="1197" s="14" customFormat="1">
      <c r="A1197" s="14"/>
      <c r="B1197" s="254"/>
      <c r="C1197" s="255"/>
      <c r="D1197" s="244" t="s">
        <v>189</v>
      </c>
      <c r="E1197" s="256" t="s">
        <v>1</v>
      </c>
      <c r="F1197" s="257" t="s">
        <v>647</v>
      </c>
      <c r="G1197" s="255"/>
      <c r="H1197" s="256" t="s">
        <v>1</v>
      </c>
      <c r="I1197" s="258"/>
      <c r="J1197" s="255"/>
      <c r="K1197" s="255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3" t="s">
        <v>189</v>
      </c>
      <c r="AU1197" s="263" t="s">
        <v>86</v>
      </c>
      <c r="AV1197" s="14" t="s">
        <v>84</v>
      </c>
      <c r="AW1197" s="14" t="s">
        <v>33</v>
      </c>
      <c r="AX1197" s="14" t="s">
        <v>78</v>
      </c>
      <c r="AY1197" s="263" t="s">
        <v>181</v>
      </c>
    </row>
    <row r="1198" s="13" customFormat="1">
      <c r="A1198" s="13"/>
      <c r="B1198" s="242"/>
      <c r="C1198" s="243"/>
      <c r="D1198" s="244" t="s">
        <v>189</v>
      </c>
      <c r="E1198" s="245" t="s">
        <v>1</v>
      </c>
      <c r="F1198" s="246" t="s">
        <v>2592</v>
      </c>
      <c r="G1198" s="243"/>
      <c r="H1198" s="247">
        <v>34.837000000000003</v>
      </c>
      <c r="I1198" s="248"/>
      <c r="J1198" s="243"/>
      <c r="K1198" s="243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3" t="s">
        <v>189</v>
      </c>
      <c r="AU1198" s="253" t="s">
        <v>86</v>
      </c>
      <c r="AV1198" s="13" t="s">
        <v>86</v>
      </c>
      <c r="AW1198" s="13" t="s">
        <v>33</v>
      </c>
      <c r="AX1198" s="13" t="s">
        <v>78</v>
      </c>
      <c r="AY1198" s="253" t="s">
        <v>181</v>
      </c>
    </row>
    <row r="1199" s="13" customFormat="1">
      <c r="A1199" s="13"/>
      <c r="B1199" s="242"/>
      <c r="C1199" s="243"/>
      <c r="D1199" s="244" t="s">
        <v>189</v>
      </c>
      <c r="E1199" s="245" t="s">
        <v>1</v>
      </c>
      <c r="F1199" s="246" t="s">
        <v>2593</v>
      </c>
      <c r="G1199" s="243"/>
      <c r="H1199" s="247">
        <v>14.013999999999999</v>
      </c>
      <c r="I1199" s="248"/>
      <c r="J1199" s="243"/>
      <c r="K1199" s="243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3" t="s">
        <v>189</v>
      </c>
      <c r="AU1199" s="253" t="s">
        <v>86</v>
      </c>
      <c r="AV1199" s="13" t="s">
        <v>86</v>
      </c>
      <c r="AW1199" s="13" t="s">
        <v>33</v>
      </c>
      <c r="AX1199" s="13" t="s">
        <v>78</v>
      </c>
      <c r="AY1199" s="253" t="s">
        <v>181</v>
      </c>
    </row>
    <row r="1200" s="13" customFormat="1">
      <c r="A1200" s="13"/>
      <c r="B1200" s="242"/>
      <c r="C1200" s="243"/>
      <c r="D1200" s="244" t="s">
        <v>189</v>
      </c>
      <c r="E1200" s="245" t="s">
        <v>1</v>
      </c>
      <c r="F1200" s="246" t="s">
        <v>2594</v>
      </c>
      <c r="G1200" s="243"/>
      <c r="H1200" s="247">
        <v>14.013999999999999</v>
      </c>
      <c r="I1200" s="248"/>
      <c r="J1200" s="243"/>
      <c r="K1200" s="243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3" t="s">
        <v>189</v>
      </c>
      <c r="AU1200" s="253" t="s">
        <v>86</v>
      </c>
      <c r="AV1200" s="13" t="s">
        <v>86</v>
      </c>
      <c r="AW1200" s="13" t="s">
        <v>33</v>
      </c>
      <c r="AX1200" s="13" t="s">
        <v>78</v>
      </c>
      <c r="AY1200" s="253" t="s">
        <v>181</v>
      </c>
    </row>
    <row r="1201" s="13" customFormat="1">
      <c r="A1201" s="13"/>
      <c r="B1201" s="242"/>
      <c r="C1201" s="243"/>
      <c r="D1201" s="244" t="s">
        <v>189</v>
      </c>
      <c r="E1201" s="245" t="s">
        <v>1</v>
      </c>
      <c r="F1201" s="246" t="s">
        <v>2595</v>
      </c>
      <c r="G1201" s="243"/>
      <c r="H1201" s="247">
        <v>15.092000000000001</v>
      </c>
      <c r="I1201" s="248"/>
      <c r="J1201" s="243"/>
      <c r="K1201" s="243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3" t="s">
        <v>189</v>
      </c>
      <c r="AU1201" s="253" t="s">
        <v>86</v>
      </c>
      <c r="AV1201" s="13" t="s">
        <v>86</v>
      </c>
      <c r="AW1201" s="13" t="s">
        <v>33</v>
      </c>
      <c r="AX1201" s="13" t="s">
        <v>78</v>
      </c>
      <c r="AY1201" s="253" t="s">
        <v>181</v>
      </c>
    </row>
    <row r="1202" s="15" customFormat="1">
      <c r="A1202" s="15"/>
      <c r="B1202" s="264"/>
      <c r="C1202" s="265"/>
      <c r="D1202" s="244" t="s">
        <v>189</v>
      </c>
      <c r="E1202" s="266" t="s">
        <v>1</v>
      </c>
      <c r="F1202" s="267" t="s">
        <v>206</v>
      </c>
      <c r="G1202" s="265"/>
      <c r="H1202" s="268">
        <v>77.956999999999994</v>
      </c>
      <c r="I1202" s="269"/>
      <c r="J1202" s="265"/>
      <c r="K1202" s="265"/>
      <c r="L1202" s="270"/>
      <c r="M1202" s="271"/>
      <c r="N1202" s="272"/>
      <c r="O1202" s="272"/>
      <c r="P1202" s="272"/>
      <c r="Q1202" s="272"/>
      <c r="R1202" s="272"/>
      <c r="S1202" s="272"/>
      <c r="T1202" s="273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T1202" s="274" t="s">
        <v>189</v>
      </c>
      <c r="AU1202" s="274" t="s">
        <v>86</v>
      </c>
      <c r="AV1202" s="15" t="s">
        <v>187</v>
      </c>
      <c r="AW1202" s="15" t="s">
        <v>33</v>
      </c>
      <c r="AX1202" s="15" t="s">
        <v>84</v>
      </c>
      <c r="AY1202" s="274" t="s">
        <v>181</v>
      </c>
    </row>
    <row r="1203" s="2" customFormat="1" ht="16.5" customHeight="1">
      <c r="A1203" s="39"/>
      <c r="B1203" s="40"/>
      <c r="C1203" s="228" t="s">
        <v>1495</v>
      </c>
      <c r="D1203" s="228" t="s">
        <v>183</v>
      </c>
      <c r="E1203" s="229" t="s">
        <v>1761</v>
      </c>
      <c r="F1203" s="230" t="s">
        <v>1762</v>
      </c>
      <c r="G1203" s="231" t="s">
        <v>247</v>
      </c>
      <c r="H1203" s="232">
        <v>60.299999999999997</v>
      </c>
      <c r="I1203" s="233"/>
      <c r="J1203" s="234">
        <f>ROUND(I1203*H1203,2)</f>
        <v>0</v>
      </c>
      <c r="K1203" s="235"/>
      <c r="L1203" s="45"/>
      <c r="M1203" s="236" t="s">
        <v>1</v>
      </c>
      <c r="N1203" s="237" t="s">
        <v>43</v>
      </c>
      <c r="O1203" s="92"/>
      <c r="P1203" s="238">
        <f>O1203*H1203</f>
        <v>0</v>
      </c>
      <c r="Q1203" s="238">
        <v>2.0000000000000002E-05</v>
      </c>
      <c r="R1203" s="238">
        <f>Q1203*H1203</f>
        <v>0.001206</v>
      </c>
      <c r="S1203" s="238">
        <v>0</v>
      </c>
      <c r="T1203" s="239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40" t="s">
        <v>278</v>
      </c>
      <c r="AT1203" s="240" t="s">
        <v>183</v>
      </c>
      <c r="AU1203" s="240" t="s">
        <v>86</v>
      </c>
      <c r="AY1203" s="18" t="s">
        <v>181</v>
      </c>
      <c r="BE1203" s="241">
        <f>IF(N1203="základní",J1203,0)</f>
        <v>0</v>
      </c>
      <c r="BF1203" s="241">
        <f>IF(N1203="snížená",J1203,0)</f>
        <v>0</v>
      </c>
      <c r="BG1203" s="241">
        <f>IF(N1203="zákl. přenesená",J1203,0)</f>
        <v>0</v>
      </c>
      <c r="BH1203" s="241">
        <f>IF(N1203="sníž. přenesená",J1203,0)</f>
        <v>0</v>
      </c>
      <c r="BI1203" s="241">
        <f>IF(N1203="nulová",J1203,0)</f>
        <v>0</v>
      </c>
      <c r="BJ1203" s="18" t="s">
        <v>84</v>
      </c>
      <c r="BK1203" s="241">
        <f>ROUND(I1203*H1203,2)</f>
        <v>0</v>
      </c>
      <c r="BL1203" s="18" t="s">
        <v>278</v>
      </c>
      <c r="BM1203" s="240" t="s">
        <v>2962</v>
      </c>
    </row>
    <row r="1204" s="14" customFormat="1">
      <c r="A1204" s="14"/>
      <c r="B1204" s="254"/>
      <c r="C1204" s="255"/>
      <c r="D1204" s="244" t="s">
        <v>189</v>
      </c>
      <c r="E1204" s="256" t="s">
        <v>1</v>
      </c>
      <c r="F1204" s="257" t="s">
        <v>647</v>
      </c>
      <c r="G1204" s="255"/>
      <c r="H1204" s="256" t="s">
        <v>1</v>
      </c>
      <c r="I1204" s="258"/>
      <c r="J1204" s="255"/>
      <c r="K1204" s="255"/>
      <c r="L1204" s="259"/>
      <c r="M1204" s="260"/>
      <c r="N1204" s="261"/>
      <c r="O1204" s="261"/>
      <c r="P1204" s="261"/>
      <c r="Q1204" s="261"/>
      <c r="R1204" s="261"/>
      <c r="S1204" s="261"/>
      <c r="T1204" s="26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3" t="s">
        <v>189</v>
      </c>
      <c r="AU1204" s="263" t="s">
        <v>86</v>
      </c>
      <c r="AV1204" s="14" t="s">
        <v>84</v>
      </c>
      <c r="AW1204" s="14" t="s">
        <v>33</v>
      </c>
      <c r="AX1204" s="14" t="s">
        <v>78</v>
      </c>
      <c r="AY1204" s="263" t="s">
        <v>181</v>
      </c>
    </row>
    <row r="1205" s="13" customFormat="1">
      <c r="A1205" s="13"/>
      <c r="B1205" s="242"/>
      <c r="C1205" s="243"/>
      <c r="D1205" s="244" t="s">
        <v>189</v>
      </c>
      <c r="E1205" s="245" t="s">
        <v>1</v>
      </c>
      <c r="F1205" s="246" t="s">
        <v>2597</v>
      </c>
      <c r="G1205" s="243"/>
      <c r="H1205" s="247">
        <v>27.300000000000001</v>
      </c>
      <c r="I1205" s="248"/>
      <c r="J1205" s="243"/>
      <c r="K1205" s="243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3" t="s">
        <v>189</v>
      </c>
      <c r="AU1205" s="253" t="s">
        <v>86</v>
      </c>
      <c r="AV1205" s="13" t="s">
        <v>86</v>
      </c>
      <c r="AW1205" s="13" t="s">
        <v>33</v>
      </c>
      <c r="AX1205" s="13" t="s">
        <v>78</v>
      </c>
      <c r="AY1205" s="253" t="s">
        <v>181</v>
      </c>
    </row>
    <row r="1206" s="13" customFormat="1">
      <c r="A1206" s="13"/>
      <c r="B1206" s="242"/>
      <c r="C1206" s="243"/>
      <c r="D1206" s="244" t="s">
        <v>189</v>
      </c>
      <c r="E1206" s="245" t="s">
        <v>1</v>
      </c>
      <c r="F1206" s="246" t="s">
        <v>2598</v>
      </c>
      <c r="G1206" s="243"/>
      <c r="H1206" s="247">
        <v>10.5</v>
      </c>
      <c r="I1206" s="248"/>
      <c r="J1206" s="243"/>
      <c r="K1206" s="243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3" t="s">
        <v>189</v>
      </c>
      <c r="AU1206" s="253" t="s">
        <v>86</v>
      </c>
      <c r="AV1206" s="13" t="s">
        <v>86</v>
      </c>
      <c r="AW1206" s="13" t="s">
        <v>33</v>
      </c>
      <c r="AX1206" s="13" t="s">
        <v>78</v>
      </c>
      <c r="AY1206" s="253" t="s">
        <v>181</v>
      </c>
    </row>
    <row r="1207" s="13" customFormat="1">
      <c r="A1207" s="13"/>
      <c r="B1207" s="242"/>
      <c r="C1207" s="243"/>
      <c r="D1207" s="244" t="s">
        <v>189</v>
      </c>
      <c r="E1207" s="245" t="s">
        <v>1</v>
      </c>
      <c r="F1207" s="246" t="s">
        <v>2599</v>
      </c>
      <c r="G1207" s="243"/>
      <c r="H1207" s="247">
        <v>10.5</v>
      </c>
      <c r="I1207" s="248"/>
      <c r="J1207" s="243"/>
      <c r="K1207" s="243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3" t="s">
        <v>189</v>
      </c>
      <c r="AU1207" s="253" t="s">
        <v>86</v>
      </c>
      <c r="AV1207" s="13" t="s">
        <v>86</v>
      </c>
      <c r="AW1207" s="13" t="s">
        <v>33</v>
      </c>
      <c r="AX1207" s="13" t="s">
        <v>78</v>
      </c>
      <c r="AY1207" s="253" t="s">
        <v>181</v>
      </c>
    </row>
    <row r="1208" s="13" customFormat="1">
      <c r="A1208" s="13"/>
      <c r="B1208" s="242"/>
      <c r="C1208" s="243"/>
      <c r="D1208" s="244" t="s">
        <v>189</v>
      </c>
      <c r="E1208" s="245" t="s">
        <v>1</v>
      </c>
      <c r="F1208" s="246" t="s">
        <v>2600</v>
      </c>
      <c r="G1208" s="243"/>
      <c r="H1208" s="247">
        <v>12</v>
      </c>
      <c r="I1208" s="248"/>
      <c r="J1208" s="243"/>
      <c r="K1208" s="243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3" t="s">
        <v>189</v>
      </c>
      <c r="AU1208" s="253" t="s">
        <v>86</v>
      </c>
      <c r="AV1208" s="13" t="s">
        <v>86</v>
      </c>
      <c r="AW1208" s="13" t="s">
        <v>33</v>
      </c>
      <c r="AX1208" s="13" t="s">
        <v>78</v>
      </c>
      <c r="AY1208" s="253" t="s">
        <v>181</v>
      </c>
    </row>
    <row r="1209" s="15" customFormat="1">
      <c r="A1209" s="15"/>
      <c r="B1209" s="264"/>
      <c r="C1209" s="265"/>
      <c r="D1209" s="244" t="s">
        <v>189</v>
      </c>
      <c r="E1209" s="266" t="s">
        <v>1</v>
      </c>
      <c r="F1209" s="267" t="s">
        <v>206</v>
      </c>
      <c r="G1209" s="265"/>
      <c r="H1209" s="268">
        <v>60.299999999999997</v>
      </c>
      <c r="I1209" s="269"/>
      <c r="J1209" s="265"/>
      <c r="K1209" s="265"/>
      <c r="L1209" s="270"/>
      <c r="M1209" s="271"/>
      <c r="N1209" s="272"/>
      <c r="O1209" s="272"/>
      <c r="P1209" s="272"/>
      <c r="Q1209" s="272"/>
      <c r="R1209" s="272"/>
      <c r="S1209" s="272"/>
      <c r="T1209" s="273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74" t="s">
        <v>189</v>
      </c>
      <c r="AU1209" s="274" t="s">
        <v>86</v>
      </c>
      <c r="AV1209" s="15" t="s">
        <v>187</v>
      </c>
      <c r="AW1209" s="15" t="s">
        <v>33</v>
      </c>
      <c r="AX1209" s="15" t="s">
        <v>84</v>
      </c>
      <c r="AY1209" s="274" t="s">
        <v>181</v>
      </c>
    </row>
    <row r="1210" s="2" customFormat="1" ht="16.5" customHeight="1">
      <c r="A1210" s="39"/>
      <c r="B1210" s="40"/>
      <c r="C1210" s="228" t="s">
        <v>1500</v>
      </c>
      <c r="D1210" s="228" t="s">
        <v>183</v>
      </c>
      <c r="E1210" s="229" t="s">
        <v>1769</v>
      </c>
      <c r="F1210" s="230" t="s">
        <v>1770</v>
      </c>
      <c r="G1210" s="231" t="s">
        <v>247</v>
      </c>
      <c r="H1210" s="232">
        <v>61.75</v>
      </c>
      <c r="I1210" s="233"/>
      <c r="J1210" s="234">
        <f>ROUND(I1210*H1210,2)</f>
        <v>0</v>
      </c>
      <c r="K1210" s="235"/>
      <c r="L1210" s="45"/>
      <c r="M1210" s="236" t="s">
        <v>1</v>
      </c>
      <c r="N1210" s="237" t="s">
        <v>43</v>
      </c>
      <c r="O1210" s="92"/>
      <c r="P1210" s="238">
        <f>O1210*H1210</f>
        <v>0</v>
      </c>
      <c r="Q1210" s="238">
        <v>1.0000000000000001E-05</v>
      </c>
      <c r="R1210" s="238">
        <f>Q1210*H1210</f>
        <v>0.0006175000000000001</v>
      </c>
      <c r="S1210" s="238">
        <v>0</v>
      </c>
      <c r="T1210" s="239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40" t="s">
        <v>278</v>
      </c>
      <c r="AT1210" s="240" t="s">
        <v>183</v>
      </c>
      <c r="AU1210" s="240" t="s">
        <v>86</v>
      </c>
      <c r="AY1210" s="18" t="s">
        <v>181</v>
      </c>
      <c r="BE1210" s="241">
        <f>IF(N1210="základní",J1210,0)</f>
        <v>0</v>
      </c>
      <c r="BF1210" s="241">
        <f>IF(N1210="snížená",J1210,0)</f>
        <v>0</v>
      </c>
      <c r="BG1210" s="241">
        <f>IF(N1210="zákl. přenesená",J1210,0)</f>
        <v>0</v>
      </c>
      <c r="BH1210" s="241">
        <f>IF(N1210="sníž. přenesená",J1210,0)</f>
        <v>0</v>
      </c>
      <c r="BI1210" s="241">
        <f>IF(N1210="nulová",J1210,0)</f>
        <v>0</v>
      </c>
      <c r="BJ1210" s="18" t="s">
        <v>84</v>
      </c>
      <c r="BK1210" s="241">
        <f>ROUND(I1210*H1210,2)</f>
        <v>0</v>
      </c>
      <c r="BL1210" s="18" t="s">
        <v>278</v>
      </c>
      <c r="BM1210" s="240" t="s">
        <v>2963</v>
      </c>
    </row>
    <row r="1211" s="14" customFormat="1">
      <c r="A1211" s="14"/>
      <c r="B1211" s="254"/>
      <c r="C1211" s="255"/>
      <c r="D1211" s="244" t="s">
        <v>189</v>
      </c>
      <c r="E1211" s="256" t="s">
        <v>1</v>
      </c>
      <c r="F1211" s="257" t="s">
        <v>2602</v>
      </c>
      <c r="G1211" s="255"/>
      <c r="H1211" s="256" t="s">
        <v>1</v>
      </c>
      <c r="I1211" s="258"/>
      <c r="J1211" s="255"/>
      <c r="K1211" s="255"/>
      <c r="L1211" s="259"/>
      <c r="M1211" s="260"/>
      <c r="N1211" s="261"/>
      <c r="O1211" s="261"/>
      <c r="P1211" s="261"/>
      <c r="Q1211" s="261"/>
      <c r="R1211" s="261"/>
      <c r="S1211" s="261"/>
      <c r="T1211" s="26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3" t="s">
        <v>189</v>
      </c>
      <c r="AU1211" s="263" t="s">
        <v>86</v>
      </c>
      <c r="AV1211" s="14" t="s">
        <v>84</v>
      </c>
      <c r="AW1211" s="14" t="s">
        <v>33</v>
      </c>
      <c r="AX1211" s="14" t="s">
        <v>78</v>
      </c>
      <c r="AY1211" s="263" t="s">
        <v>181</v>
      </c>
    </row>
    <row r="1212" s="13" customFormat="1">
      <c r="A1212" s="13"/>
      <c r="B1212" s="242"/>
      <c r="C1212" s="243"/>
      <c r="D1212" s="244" t="s">
        <v>189</v>
      </c>
      <c r="E1212" s="245" t="s">
        <v>1</v>
      </c>
      <c r="F1212" s="246" t="s">
        <v>2603</v>
      </c>
      <c r="G1212" s="243"/>
      <c r="H1212" s="247">
        <v>23.620000000000001</v>
      </c>
      <c r="I1212" s="248"/>
      <c r="J1212" s="243"/>
      <c r="K1212" s="243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3" t="s">
        <v>189</v>
      </c>
      <c r="AU1212" s="253" t="s">
        <v>86</v>
      </c>
      <c r="AV1212" s="13" t="s">
        <v>86</v>
      </c>
      <c r="AW1212" s="13" t="s">
        <v>33</v>
      </c>
      <c r="AX1212" s="13" t="s">
        <v>78</v>
      </c>
      <c r="AY1212" s="253" t="s">
        <v>181</v>
      </c>
    </row>
    <row r="1213" s="13" customFormat="1">
      <c r="A1213" s="13"/>
      <c r="B1213" s="242"/>
      <c r="C1213" s="243"/>
      <c r="D1213" s="244" t="s">
        <v>189</v>
      </c>
      <c r="E1213" s="245" t="s">
        <v>1</v>
      </c>
      <c r="F1213" s="246" t="s">
        <v>2604</v>
      </c>
      <c r="G1213" s="243"/>
      <c r="H1213" s="247">
        <v>12.720000000000001</v>
      </c>
      <c r="I1213" s="248"/>
      <c r="J1213" s="243"/>
      <c r="K1213" s="243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3" t="s">
        <v>189</v>
      </c>
      <c r="AU1213" s="253" t="s">
        <v>86</v>
      </c>
      <c r="AV1213" s="13" t="s">
        <v>86</v>
      </c>
      <c r="AW1213" s="13" t="s">
        <v>33</v>
      </c>
      <c r="AX1213" s="13" t="s">
        <v>78</v>
      </c>
      <c r="AY1213" s="253" t="s">
        <v>181</v>
      </c>
    </row>
    <row r="1214" s="13" customFormat="1">
      <c r="A1214" s="13"/>
      <c r="B1214" s="242"/>
      <c r="C1214" s="243"/>
      <c r="D1214" s="244" t="s">
        <v>189</v>
      </c>
      <c r="E1214" s="245" t="s">
        <v>1</v>
      </c>
      <c r="F1214" s="246" t="s">
        <v>2605</v>
      </c>
      <c r="G1214" s="243"/>
      <c r="H1214" s="247">
        <v>12.720000000000001</v>
      </c>
      <c r="I1214" s="248"/>
      <c r="J1214" s="243"/>
      <c r="K1214" s="243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3" t="s">
        <v>189</v>
      </c>
      <c r="AU1214" s="253" t="s">
        <v>86</v>
      </c>
      <c r="AV1214" s="13" t="s">
        <v>86</v>
      </c>
      <c r="AW1214" s="13" t="s">
        <v>33</v>
      </c>
      <c r="AX1214" s="13" t="s">
        <v>78</v>
      </c>
      <c r="AY1214" s="253" t="s">
        <v>181</v>
      </c>
    </row>
    <row r="1215" s="13" customFormat="1">
      <c r="A1215" s="13"/>
      <c r="B1215" s="242"/>
      <c r="C1215" s="243"/>
      <c r="D1215" s="244" t="s">
        <v>189</v>
      </c>
      <c r="E1215" s="245" t="s">
        <v>1</v>
      </c>
      <c r="F1215" s="246" t="s">
        <v>2606</v>
      </c>
      <c r="G1215" s="243"/>
      <c r="H1215" s="247">
        <v>12.69</v>
      </c>
      <c r="I1215" s="248"/>
      <c r="J1215" s="243"/>
      <c r="K1215" s="243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3" t="s">
        <v>189</v>
      </c>
      <c r="AU1215" s="253" t="s">
        <v>86</v>
      </c>
      <c r="AV1215" s="13" t="s">
        <v>86</v>
      </c>
      <c r="AW1215" s="13" t="s">
        <v>33</v>
      </c>
      <c r="AX1215" s="13" t="s">
        <v>78</v>
      </c>
      <c r="AY1215" s="253" t="s">
        <v>181</v>
      </c>
    </row>
    <row r="1216" s="15" customFormat="1">
      <c r="A1216" s="15"/>
      <c r="B1216" s="264"/>
      <c r="C1216" s="265"/>
      <c r="D1216" s="244" t="s">
        <v>189</v>
      </c>
      <c r="E1216" s="266" t="s">
        <v>1</v>
      </c>
      <c r="F1216" s="267" t="s">
        <v>206</v>
      </c>
      <c r="G1216" s="265"/>
      <c r="H1216" s="268">
        <v>61.75</v>
      </c>
      <c r="I1216" s="269"/>
      <c r="J1216" s="265"/>
      <c r="K1216" s="265"/>
      <c r="L1216" s="270"/>
      <c r="M1216" s="271"/>
      <c r="N1216" s="272"/>
      <c r="O1216" s="272"/>
      <c r="P1216" s="272"/>
      <c r="Q1216" s="272"/>
      <c r="R1216" s="272"/>
      <c r="S1216" s="272"/>
      <c r="T1216" s="273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74" t="s">
        <v>189</v>
      </c>
      <c r="AU1216" s="274" t="s">
        <v>86</v>
      </c>
      <c r="AV1216" s="15" t="s">
        <v>187</v>
      </c>
      <c r="AW1216" s="15" t="s">
        <v>33</v>
      </c>
      <c r="AX1216" s="15" t="s">
        <v>84</v>
      </c>
      <c r="AY1216" s="274" t="s">
        <v>181</v>
      </c>
    </row>
    <row r="1217" s="2" customFormat="1" ht="16.5" customHeight="1">
      <c r="A1217" s="39"/>
      <c r="B1217" s="40"/>
      <c r="C1217" s="275" t="s">
        <v>1503</v>
      </c>
      <c r="D1217" s="275" t="s">
        <v>363</v>
      </c>
      <c r="E1217" s="276" t="s">
        <v>1777</v>
      </c>
      <c r="F1217" s="277" t="s">
        <v>1778</v>
      </c>
      <c r="G1217" s="278" t="s">
        <v>247</v>
      </c>
      <c r="H1217" s="279">
        <v>62.984999999999999</v>
      </c>
      <c r="I1217" s="280"/>
      <c r="J1217" s="281">
        <f>ROUND(I1217*H1217,2)</f>
        <v>0</v>
      </c>
      <c r="K1217" s="282"/>
      <c r="L1217" s="283"/>
      <c r="M1217" s="284" t="s">
        <v>1</v>
      </c>
      <c r="N1217" s="285" t="s">
        <v>43</v>
      </c>
      <c r="O1217" s="92"/>
      <c r="P1217" s="238">
        <f>O1217*H1217</f>
        <v>0</v>
      </c>
      <c r="Q1217" s="238">
        <v>0.00020000000000000001</v>
      </c>
      <c r="R1217" s="238">
        <f>Q1217*H1217</f>
        <v>0.012597000000000001</v>
      </c>
      <c r="S1217" s="238">
        <v>0</v>
      </c>
      <c r="T1217" s="239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40" t="s">
        <v>369</v>
      </c>
      <c r="AT1217" s="240" t="s">
        <v>363</v>
      </c>
      <c r="AU1217" s="240" t="s">
        <v>86</v>
      </c>
      <c r="AY1217" s="18" t="s">
        <v>181</v>
      </c>
      <c r="BE1217" s="241">
        <f>IF(N1217="základní",J1217,0)</f>
        <v>0</v>
      </c>
      <c r="BF1217" s="241">
        <f>IF(N1217="snížená",J1217,0)</f>
        <v>0</v>
      </c>
      <c r="BG1217" s="241">
        <f>IF(N1217="zákl. přenesená",J1217,0)</f>
        <v>0</v>
      </c>
      <c r="BH1217" s="241">
        <f>IF(N1217="sníž. přenesená",J1217,0)</f>
        <v>0</v>
      </c>
      <c r="BI1217" s="241">
        <f>IF(N1217="nulová",J1217,0)</f>
        <v>0</v>
      </c>
      <c r="BJ1217" s="18" t="s">
        <v>84</v>
      </c>
      <c r="BK1217" s="241">
        <f>ROUND(I1217*H1217,2)</f>
        <v>0</v>
      </c>
      <c r="BL1217" s="18" t="s">
        <v>278</v>
      </c>
      <c r="BM1217" s="240" t="s">
        <v>2964</v>
      </c>
    </row>
    <row r="1218" s="13" customFormat="1">
      <c r="A1218" s="13"/>
      <c r="B1218" s="242"/>
      <c r="C1218" s="243"/>
      <c r="D1218" s="244" t="s">
        <v>189</v>
      </c>
      <c r="E1218" s="245" t="s">
        <v>1</v>
      </c>
      <c r="F1218" s="246" t="s">
        <v>2608</v>
      </c>
      <c r="G1218" s="243"/>
      <c r="H1218" s="247">
        <v>62.984999999999999</v>
      </c>
      <c r="I1218" s="248"/>
      <c r="J1218" s="243"/>
      <c r="K1218" s="243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3" t="s">
        <v>189</v>
      </c>
      <c r="AU1218" s="253" t="s">
        <v>86</v>
      </c>
      <c r="AV1218" s="13" t="s">
        <v>86</v>
      </c>
      <c r="AW1218" s="13" t="s">
        <v>33</v>
      </c>
      <c r="AX1218" s="13" t="s">
        <v>84</v>
      </c>
      <c r="AY1218" s="253" t="s">
        <v>181</v>
      </c>
    </row>
    <row r="1219" s="2" customFormat="1" ht="16.5" customHeight="1">
      <c r="A1219" s="39"/>
      <c r="B1219" s="40"/>
      <c r="C1219" s="228" t="s">
        <v>1509</v>
      </c>
      <c r="D1219" s="228" t="s">
        <v>183</v>
      </c>
      <c r="E1219" s="229" t="s">
        <v>1782</v>
      </c>
      <c r="F1219" s="230" t="s">
        <v>1783</v>
      </c>
      <c r="G1219" s="231" t="s">
        <v>247</v>
      </c>
      <c r="H1219" s="232">
        <v>3.2000000000000002</v>
      </c>
      <c r="I1219" s="233"/>
      <c r="J1219" s="234">
        <f>ROUND(I1219*H1219,2)</f>
        <v>0</v>
      </c>
      <c r="K1219" s="235"/>
      <c r="L1219" s="45"/>
      <c r="M1219" s="236" t="s">
        <v>1</v>
      </c>
      <c r="N1219" s="237" t="s">
        <v>43</v>
      </c>
      <c r="O1219" s="92"/>
      <c r="P1219" s="238">
        <f>O1219*H1219</f>
        <v>0</v>
      </c>
      <c r="Q1219" s="238">
        <v>0</v>
      </c>
      <c r="R1219" s="238">
        <f>Q1219*H1219</f>
        <v>0</v>
      </c>
      <c r="S1219" s="238">
        <v>0</v>
      </c>
      <c r="T1219" s="239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40" t="s">
        <v>278</v>
      </c>
      <c r="AT1219" s="240" t="s">
        <v>183</v>
      </c>
      <c r="AU1219" s="240" t="s">
        <v>86</v>
      </c>
      <c r="AY1219" s="18" t="s">
        <v>181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8" t="s">
        <v>84</v>
      </c>
      <c r="BK1219" s="241">
        <f>ROUND(I1219*H1219,2)</f>
        <v>0</v>
      </c>
      <c r="BL1219" s="18" t="s">
        <v>278</v>
      </c>
      <c r="BM1219" s="240" t="s">
        <v>2965</v>
      </c>
    </row>
    <row r="1220" s="14" customFormat="1">
      <c r="A1220" s="14"/>
      <c r="B1220" s="254"/>
      <c r="C1220" s="255"/>
      <c r="D1220" s="244" t="s">
        <v>189</v>
      </c>
      <c r="E1220" s="256" t="s">
        <v>1</v>
      </c>
      <c r="F1220" s="257" t="s">
        <v>1785</v>
      </c>
      <c r="G1220" s="255"/>
      <c r="H1220" s="256" t="s">
        <v>1</v>
      </c>
      <c r="I1220" s="258"/>
      <c r="J1220" s="255"/>
      <c r="K1220" s="255"/>
      <c r="L1220" s="259"/>
      <c r="M1220" s="260"/>
      <c r="N1220" s="261"/>
      <c r="O1220" s="261"/>
      <c r="P1220" s="261"/>
      <c r="Q1220" s="261"/>
      <c r="R1220" s="261"/>
      <c r="S1220" s="261"/>
      <c r="T1220" s="26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3" t="s">
        <v>189</v>
      </c>
      <c r="AU1220" s="263" t="s">
        <v>86</v>
      </c>
      <c r="AV1220" s="14" t="s">
        <v>84</v>
      </c>
      <c r="AW1220" s="14" t="s">
        <v>33</v>
      </c>
      <c r="AX1220" s="14" t="s">
        <v>78</v>
      </c>
      <c r="AY1220" s="263" t="s">
        <v>181</v>
      </c>
    </row>
    <row r="1221" s="13" customFormat="1">
      <c r="A1221" s="13"/>
      <c r="B1221" s="242"/>
      <c r="C1221" s="243"/>
      <c r="D1221" s="244" t="s">
        <v>189</v>
      </c>
      <c r="E1221" s="245" t="s">
        <v>1</v>
      </c>
      <c r="F1221" s="246" t="s">
        <v>2610</v>
      </c>
      <c r="G1221" s="243"/>
      <c r="H1221" s="247">
        <v>3.2000000000000002</v>
      </c>
      <c r="I1221" s="248"/>
      <c r="J1221" s="243"/>
      <c r="K1221" s="243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3" t="s">
        <v>189</v>
      </c>
      <c r="AU1221" s="253" t="s">
        <v>86</v>
      </c>
      <c r="AV1221" s="13" t="s">
        <v>86</v>
      </c>
      <c r="AW1221" s="13" t="s">
        <v>33</v>
      </c>
      <c r="AX1221" s="13" t="s">
        <v>84</v>
      </c>
      <c r="AY1221" s="253" t="s">
        <v>181</v>
      </c>
    </row>
    <row r="1222" s="2" customFormat="1" ht="16.5" customHeight="1">
      <c r="A1222" s="39"/>
      <c r="B1222" s="40"/>
      <c r="C1222" s="275" t="s">
        <v>1518</v>
      </c>
      <c r="D1222" s="275" t="s">
        <v>363</v>
      </c>
      <c r="E1222" s="276" t="s">
        <v>1788</v>
      </c>
      <c r="F1222" s="277" t="s">
        <v>1789</v>
      </c>
      <c r="G1222" s="278" t="s">
        <v>247</v>
      </c>
      <c r="H1222" s="279">
        <v>3.52</v>
      </c>
      <c r="I1222" s="280"/>
      <c r="J1222" s="281">
        <f>ROUND(I1222*H1222,2)</f>
        <v>0</v>
      </c>
      <c r="K1222" s="282"/>
      <c r="L1222" s="283"/>
      <c r="M1222" s="284" t="s">
        <v>1</v>
      </c>
      <c r="N1222" s="285" t="s">
        <v>43</v>
      </c>
      <c r="O1222" s="92"/>
      <c r="P1222" s="238">
        <f>O1222*H1222</f>
        <v>0</v>
      </c>
      <c r="Q1222" s="238">
        <v>0.00016000000000000001</v>
      </c>
      <c r="R1222" s="238">
        <f>Q1222*H1222</f>
        <v>0.00056320000000000003</v>
      </c>
      <c r="S1222" s="238">
        <v>0</v>
      </c>
      <c r="T1222" s="239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40" t="s">
        <v>369</v>
      </c>
      <c r="AT1222" s="240" t="s">
        <v>363</v>
      </c>
      <c r="AU1222" s="240" t="s">
        <v>86</v>
      </c>
      <c r="AY1222" s="18" t="s">
        <v>181</v>
      </c>
      <c r="BE1222" s="241">
        <f>IF(N1222="základní",J1222,0)</f>
        <v>0</v>
      </c>
      <c r="BF1222" s="241">
        <f>IF(N1222="snížená",J1222,0)</f>
        <v>0</v>
      </c>
      <c r="BG1222" s="241">
        <f>IF(N1222="zákl. přenesená",J1222,0)</f>
        <v>0</v>
      </c>
      <c r="BH1222" s="241">
        <f>IF(N1222="sníž. přenesená",J1222,0)</f>
        <v>0</v>
      </c>
      <c r="BI1222" s="241">
        <f>IF(N1222="nulová",J1222,0)</f>
        <v>0</v>
      </c>
      <c r="BJ1222" s="18" t="s">
        <v>84</v>
      </c>
      <c r="BK1222" s="241">
        <f>ROUND(I1222*H1222,2)</f>
        <v>0</v>
      </c>
      <c r="BL1222" s="18" t="s">
        <v>278</v>
      </c>
      <c r="BM1222" s="240" t="s">
        <v>2966</v>
      </c>
    </row>
    <row r="1223" s="13" customFormat="1">
      <c r="A1223" s="13"/>
      <c r="B1223" s="242"/>
      <c r="C1223" s="243"/>
      <c r="D1223" s="244" t="s">
        <v>189</v>
      </c>
      <c r="E1223" s="245" t="s">
        <v>1</v>
      </c>
      <c r="F1223" s="246" t="s">
        <v>2612</v>
      </c>
      <c r="G1223" s="243"/>
      <c r="H1223" s="247">
        <v>3.52</v>
      </c>
      <c r="I1223" s="248"/>
      <c r="J1223" s="243"/>
      <c r="K1223" s="243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3" t="s">
        <v>189</v>
      </c>
      <c r="AU1223" s="253" t="s">
        <v>86</v>
      </c>
      <c r="AV1223" s="13" t="s">
        <v>86</v>
      </c>
      <c r="AW1223" s="13" t="s">
        <v>33</v>
      </c>
      <c r="AX1223" s="13" t="s">
        <v>84</v>
      </c>
      <c r="AY1223" s="253" t="s">
        <v>181</v>
      </c>
    </row>
    <row r="1224" s="2" customFormat="1" ht="16.5" customHeight="1">
      <c r="A1224" s="39"/>
      <c r="B1224" s="40"/>
      <c r="C1224" s="228" t="s">
        <v>1524</v>
      </c>
      <c r="D1224" s="228" t="s">
        <v>183</v>
      </c>
      <c r="E1224" s="229" t="s">
        <v>1793</v>
      </c>
      <c r="F1224" s="230" t="s">
        <v>1794</v>
      </c>
      <c r="G1224" s="231" t="s">
        <v>783</v>
      </c>
      <c r="H1224" s="286"/>
      <c r="I1224" s="233"/>
      <c r="J1224" s="234">
        <f>ROUND(I1224*H1224,2)</f>
        <v>0</v>
      </c>
      <c r="K1224" s="235"/>
      <c r="L1224" s="45"/>
      <c r="M1224" s="236" t="s">
        <v>1</v>
      </c>
      <c r="N1224" s="237" t="s">
        <v>43</v>
      </c>
      <c r="O1224" s="92"/>
      <c r="P1224" s="238">
        <f>O1224*H1224</f>
        <v>0</v>
      </c>
      <c r="Q1224" s="238">
        <v>0</v>
      </c>
      <c r="R1224" s="238">
        <f>Q1224*H1224</f>
        <v>0</v>
      </c>
      <c r="S1224" s="238">
        <v>0</v>
      </c>
      <c r="T1224" s="239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40" t="s">
        <v>278</v>
      </c>
      <c r="AT1224" s="240" t="s">
        <v>183</v>
      </c>
      <c r="AU1224" s="240" t="s">
        <v>86</v>
      </c>
      <c r="AY1224" s="18" t="s">
        <v>181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8" t="s">
        <v>84</v>
      </c>
      <c r="BK1224" s="241">
        <f>ROUND(I1224*H1224,2)</f>
        <v>0</v>
      </c>
      <c r="BL1224" s="18" t="s">
        <v>278</v>
      </c>
      <c r="BM1224" s="240" t="s">
        <v>2967</v>
      </c>
    </row>
    <row r="1225" s="12" customFormat="1" ht="22.8" customHeight="1">
      <c r="A1225" s="12"/>
      <c r="B1225" s="212"/>
      <c r="C1225" s="213"/>
      <c r="D1225" s="214" t="s">
        <v>77</v>
      </c>
      <c r="E1225" s="226" t="s">
        <v>1796</v>
      </c>
      <c r="F1225" s="226" t="s">
        <v>1797</v>
      </c>
      <c r="G1225" s="213"/>
      <c r="H1225" s="213"/>
      <c r="I1225" s="216"/>
      <c r="J1225" s="227">
        <f>BK1225</f>
        <v>0</v>
      </c>
      <c r="K1225" s="213"/>
      <c r="L1225" s="218"/>
      <c r="M1225" s="219"/>
      <c r="N1225" s="220"/>
      <c r="O1225" s="220"/>
      <c r="P1225" s="221">
        <f>SUM(P1226:P1250)</f>
        <v>0</v>
      </c>
      <c r="Q1225" s="220"/>
      <c r="R1225" s="221">
        <f>SUM(R1226:R1250)</f>
        <v>0.74160836000000008</v>
      </c>
      <c r="S1225" s="220"/>
      <c r="T1225" s="222">
        <f>SUM(T1226:T1250)</f>
        <v>0</v>
      </c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R1225" s="223" t="s">
        <v>86</v>
      </c>
      <c r="AT1225" s="224" t="s">
        <v>77</v>
      </c>
      <c r="AU1225" s="224" t="s">
        <v>84</v>
      </c>
      <c r="AY1225" s="223" t="s">
        <v>181</v>
      </c>
      <c r="BK1225" s="225">
        <f>SUM(BK1226:BK1250)</f>
        <v>0</v>
      </c>
    </row>
    <row r="1226" s="2" customFormat="1" ht="16.5" customHeight="1">
      <c r="A1226" s="39"/>
      <c r="B1226" s="40"/>
      <c r="C1226" s="228" t="s">
        <v>1530</v>
      </c>
      <c r="D1226" s="228" t="s">
        <v>183</v>
      </c>
      <c r="E1226" s="229" t="s">
        <v>1799</v>
      </c>
      <c r="F1226" s="230" t="s">
        <v>1800</v>
      </c>
      <c r="G1226" s="231" t="s">
        <v>186</v>
      </c>
      <c r="H1226" s="232">
        <v>26.079000000000001</v>
      </c>
      <c r="I1226" s="233"/>
      <c r="J1226" s="234">
        <f>ROUND(I1226*H1226,2)</f>
        <v>0</v>
      </c>
      <c r="K1226" s="235"/>
      <c r="L1226" s="45"/>
      <c r="M1226" s="236" t="s">
        <v>1</v>
      </c>
      <c r="N1226" s="237" t="s">
        <v>44</v>
      </c>
      <c r="O1226" s="92"/>
      <c r="P1226" s="238">
        <f>O1226*H1226</f>
        <v>0</v>
      </c>
      <c r="Q1226" s="238">
        <v>0.00029999999999999997</v>
      </c>
      <c r="R1226" s="238">
        <f>Q1226*H1226</f>
        <v>0.0078236999999999994</v>
      </c>
      <c r="S1226" s="238">
        <v>0</v>
      </c>
      <c r="T1226" s="239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40" t="s">
        <v>278</v>
      </c>
      <c r="AT1226" s="240" t="s">
        <v>183</v>
      </c>
      <c r="AU1226" s="240" t="s">
        <v>86</v>
      </c>
      <c r="AY1226" s="18" t="s">
        <v>181</v>
      </c>
      <c r="BE1226" s="241">
        <f>IF(N1226="základní",J1226,0)</f>
        <v>0</v>
      </c>
      <c r="BF1226" s="241">
        <f>IF(N1226="snížená",J1226,0)</f>
        <v>0</v>
      </c>
      <c r="BG1226" s="241">
        <f>IF(N1226="zákl. přenesená",J1226,0)</f>
        <v>0</v>
      </c>
      <c r="BH1226" s="241">
        <f>IF(N1226="sníž. přenesená",J1226,0)</f>
        <v>0</v>
      </c>
      <c r="BI1226" s="241">
        <f>IF(N1226="nulová",J1226,0)</f>
        <v>0</v>
      </c>
      <c r="BJ1226" s="18" t="s">
        <v>86</v>
      </c>
      <c r="BK1226" s="241">
        <f>ROUND(I1226*H1226,2)</f>
        <v>0</v>
      </c>
      <c r="BL1226" s="18" t="s">
        <v>278</v>
      </c>
      <c r="BM1226" s="240" t="s">
        <v>2968</v>
      </c>
    </row>
    <row r="1227" s="14" customFormat="1">
      <c r="A1227" s="14"/>
      <c r="B1227" s="254"/>
      <c r="C1227" s="255"/>
      <c r="D1227" s="244" t="s">
        <v>189</v>
      </c>
      <c r="E1227" s="256" t="s">
        <v>1</v>
      </c>
      <c r="F1227" s="257" t="s">
        <v>490</v>
      </c>
      <c r="G1227" s="255"/>
      <c r="H1227" s="256" t="s">
        <v>1</v>
      </c>
      <c r="I1227" s="258"/>
      <c r="J1227" s="255"/>
      <c r="K1227" s="255"/>
      <c r="L1227" s="259"/>
      <c r="M1227" s="260"/>
      <c r="N1227" s="261"/>
      <c r="O1227" s="261"/>
      <c r="P1227" s="261"/>
      <c r="Q1227" s="261"/>
      <c r="R1227" s="261"/>
      <c r="S1227" s="261"/>
      <c r="T1227" s="26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3" t="s">
        <v>189</v>
      </c>
      <c r="AU1227" s="263" t="s">
        <v>86</v>
      </c>
      <c r="AV1227" s="14" t="s">
        <v>84</v>
      </c>
      <c r="AW1227" s="14" t="s">
        <v>33</v>
      </c>
      <c r="AX1227" s="14" t="s">
        <v>78</v>
      </c>
      <c r="AY1227" s="263" t="s">
        <v>181</v>
      </c>
    </row>
    <row r="1228" s="13" customFormat="1">
      <c r="A1228" s="13"/>
      <c r="B1228" s="242"/>
      <c r="C1228" s="243"/>
      <c r="D1228" s="244" t="s">
        <v>189</v>
      </c>
      <c r="E1228" s="245" t="s">
        <v>1</v>
      </c>
      <c r="F1228" s="246" t="s">
        <v>2119</v>
      </c>
      <c r="G1228" s="243"/>
      <c r="H1228" s="247">
        <v>21.105</v>
      </c>
      <c r="I1228" s="248"/>
      <c r="J1228" s="243"/>
      <c r="K1228" s="243"/>
      <c r="L1228" s="249"/>
      <c r="M1228" s="250"/>
      <c r="N1228" s="251"/>
      <c r="O1228" s="251"/>
      <c r="P1228" s="251"/>
      <c r="Q1228" s="251"/>
      <c r="R1228" s="251"/>
      <c r="S1228" s="251"/>
      <c r="T1228" s="252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3" t="s">
        <v>189</v>
      </c>
      <c r="AU1228" s="253" t="s">
        <v>86</v>
      </c>
      <c r="AV1228" s="13" t="s">
        <v>86</v>
      </c>
      <c r="AW1228" s="13" t="s">
        <v>33</v>
      </c>
      <c r="AX1228" s="13" t="s">
        <v>78</v>
      </c>
      <c r="AY1228" s="253" t="s">
        <v>181</v>
      </c>
    </row>
    <row r="1229" s="13" customFormat="1">
      <c r="A1229" s="13"/>
      <c r="B1229" s="242"/>
      <c r="C1229" s="243"/>
      <c r="D1229" s="244" t="s">
        <v>189</v>
      </c>
      <c r="E1229" s="245" t="s">
        <v>1</v>
      </c>
      <c r="F1229" s="246" t="s">
        <v>2149</v>
      </c>
      <c r="G1229" s="243"/>
      <c r="H1229" s="247">
        <v>4.9740000000000002</v>
      </c>
      <c r="I1229" s="248"/>
      <c r="J1229" s="243"/>
      <c r="K1229" s="243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3" t="s">
        <v>189</v>
      </c>
      <c r="AU1229" s="253" t="s">
        <v>86</v>
      </c>
      <c r="AV1229" s="13" t="s">
        <v>86</v>
      </c>
      <c r="AW1229" s="13" t="s">
        <v>33</v>
      </c>
      <c r="AX1229" s="13" t="s">
        <v>78</v>
      </c>
      <c r="AY1229" s="253" t="s">
        <v>181</v>
      </c>
    </row>
    <row r="1230" s="15" customFormat="1">
      <c r="A1230" s="15"/>
      <c r="B1230" s="264"/>
      <c r="C1230" s="265"/>
      <c r="D1230" s="244" t="s">
        <v>189</v>
      </c>
      <c r="E1230" s="266" t="s">
        <v>1</v>
      </c>
      <c r="F1230" s="267" t="s">
        <v>206</v>
      </c>
      <c r="G1230" s="265"/>
      <c r="H1230" s="268">
        <v>26.079000000000001</v>
      </c>
      <c r="I1230" s="269"/>
      <c r="J1230" s="265"/>
      <c r="K1230" s="265"/>
      <c r="L1230" s="270"/>
      <c r="M1230" s="271"/>
      <c r="N1230" s="272"/>
      <c r="O1230" s="272"/>
      <c r="P1230" s="272"/>
      <c r="Q1230" s="272"/>
      <c r="R1230" s="272"/>
      <c r="S1230" s="272"/>
      <c r="T1230" s="273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74" t="s">
        <v>189</v>
      </c>
      <c r="AU1230" s="274" t="s">
        <v>86</v>
      </c>
      <c r="AV1230" s="15" t="s">
        <v>187</v>
      </c>
      <c r="AW1230" s="15" t="s">
        <v>33</v>
      </c>
      <c r="AX1230" s="15" t="s">
        <v>84</v>
      </c>
      <c r="AY1230" s="274" t="s">
        <v>181</v>
      </c>
    </row>
    <row r="1231" s="2" customFormat="1" ht="16.5" customHeight="1">
      <c r="A1231" s="39"/>
      <c r="B1231" s="40"/>
      <c r="C1231" s="228" t="s">
        <v>1540</v>
      </c>
      <c r="D1231" s="228" t="s">
        <v>183</v>
      </c>
      <c r="E1231" s="229" t="s">
        <v>1805</v>
      </c>
      <c r="F1231" s="230" t="s">
        <v>1806</v>
      </c>
      <c r="G1231" s="231" t="s">
        <v>186</v>
      </c>
      <c r="H1231" s="232">
        <v>26.079000000000001</v>
      </c>
      <c r="I1231" s="233"/>
      <c r="J1231" s="234">
        <f>ROUND(I1231*H1231,2)</f>
        <v>0</v>
      </c>
      <c r="K1231" s="235"/>
      <c r="L1231" s="45"/>
      <c r="M1231" s="236" t="s">
        <v>1</v>
      </c>
      <c r="N1231" s="237" t="s">
        <v>44</v>
      </c>
      <c r="O1231" s="92"/>
      <c r="P1231" s="238">
        <f>O1231*H1231</f>
        <v>0</v>
      </c>
      <c r="Q1231" s="238">
        <v>0.0015</v>
      </c>
      <c r="R1231" s="238">
        <f>Q1231*H1231</f>
        <v>0.0391185</v>
      </c>
      <c r="S1231" s="238">
        <v>0</v>
      </c>
      <c r="T1231" s="239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40" t="s">
        <v>278</v>
      </c>
      <c r="AT1231" s="240" t="s">
        <v>183</v>
      </c>
      <c r="AU1231" s="240" t="s">
        <v>86</v>
      </c>
      <c r="AY1231" s="18" t="s">
        <v>181</v>
      </c>
      <c r="BE1231" s="241">
        <f>IF(N1231="základní",J1231,0)</f>
        <v>0</v>
      </c>
      <c r="BF1231" s="241">
        <f>IF(N1231="snížená",J1231,0)</f>
        <v>0</v>
      </c>
      <c r="BG1231" s="241">
        <f>IF(N1231="zákl. přenesená",J1231,0)</f>
        <v>0</v>
      </c>
      <c r="BH1231" s="241">
        <f>IF(N1231="sníž. přenesená",J1231,0)</f>
        <v>0</v>
      </c>
      <c r="BI1231" s="241">
        <f>IF(N1231="nulová",J1231,0)</f>
        <v>0</v>
      </c>
      <c r="BJ1231" s="18" t="s">
        <v>86</v>
      </c>
      <c r="BK1231" s="241">
        <f>ROUND(I1231*H1231,2)</f>
        <v>0</v>
      </c>
      <c r="BL1231" s="18" t="s">
        <v>278</v>
      </c>
      <c r="BM1231" s="240" t="s">
        <v>2969</v>
      </c>
    </row>
    <row r="1232" s="14" customFormat="1">
      <c r="A1232" s="14"/>
      <c r="B1232" s="254"/>
      <c r="C1232" s="255"/>
      <c r="D1232" s="244" t="s">
        <v>189</v>
      </c>
      <c r="E1232" s="256" t="s">
        <v>1</v>
      </c>
      <c r="F1232" s="257" t="s">
        <v>490</v>
      </c>
      <c r="G1232" s="255"/>
      <c r="H1232" s="256" t="s">
        <v>1</v>
      </c>
      <c r="I1232" s="258"/>
      <c r="J1232" s="255"/>
      <c r="K1232" s="255"/>
      <c r="L1232" s="259"/>
      <c r="M1232" s="260"/>
      <c r="N1232" s="261"/>
      <c r="O1232" s="261"/>
      <c r="P1232" s="261"/>
      <c r="Q1232" s="261"/>
      <c r="R1232" s="261"/>
      <c r="S1232" s="261"/>
      <c r="T1232" s="26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3" t="s">
        <v>189</v>
      </c>
      <c r="AU1232" s="263" t="s">
        <v>86</v>
      </c>
      <c r="AV1232" s="14" t="s">
        <v>84</v>
      </c>
      <c r="AW1232" s="14" t="s">
        <v>33</v>
      </c>
      <c r="AX1232" s="14" t="s">
        <v>78</v>
      </c>
      <c r="AY1232" s="263" t="s">
        <v>181</v>
      </c>
    </row>
    <row r="1233" s="13" customFormat="1">
      <c r="A1233" s="13"/>
      <c r="B1233" s="242"/>
      <c r="C1233" s="243"/>
      <c r="D1233" s="244" t="s">
        <v>189</v>
      </c>
      <c r="E1233" s="245" t="s">
        <v>1</v>
      </c>
      <c r="F1233" s="246" t="s">
        <v>2119</v>
      </c>
      <c r="G1233" s="243"/>
      <c r="H1233" s="247">
        <v>21.105</v>
      </c>
      <c r="I1233" s="248"/>
      <c r="J1233" s="243"/>
      <c r="K1233" s="243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3" t="s">
        <v>189</v>
      </c>
      <c r="AU1233" s="253" t="s">
        <v>86</v>
      </c>
      <c r="AV1233" s="13" t="s">
        <v>86</v>
      </c>
      <c r="AW1233" s="13" t="s">
        <v>33</v>
      </c>
      <c r="AX1233" s="13" t="s">
        <v>78</v>
      </c>
      <c r="AY1233" s="253" t="s">
        <v>181</v>
      </c>
    </row>
    <row r="1234" s="13" customFormat="1">
      <c r="A1234" s="13"/>
      <c r="B1234" s="242"/>
      <c r="C1234" s="243"/>
      <c r="D1234" s="244" t="s">
        <v>189</v>
      </c>
      <c r="E1234" s="245" t="s">
        <v>1</v>
      </c>
      <c r="F1234" s="246" t="s">
        <v>2149</v>
      </c>
      <c r="G1234" s="243"/>
      <c r="H1234" s="247">
        <v>4.9740000000000002</v>
      </c>
      <c r="I1234" s="248"/>
      <c r="J1234" s="243"/>
      <c r="K1234" s="243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3" t="s">
        <v>189</v>
      </c>
      <c r="AU1234" s="253" t="s">
        <v>86</v>
      </c>
      <c r="AV1234" s="13" t="s">
        <v>86</v>
      </c>
      <c r="AW1234" s="13" t="s">
        <v>33</v>
      </c>
      <c r="AX1234" s="13" t="s">
        <v>78</v>
      </c>
      <c r="AY1234" s="253" t="s">
        <v>181</v>
      </c>
    </row>
    <row r="1235" s="15" customFormat="1">
      <c r="A1235" s="15"/>
      <c r="B1235" s="264"/>
      <c r="C1235" s="265"/>
      <c r="D1235" s="244" t="s">
        <v>189</v>
      </c>
      <c r="E1235" s="266" t="s">
        <v>1</v>
      </c>
      <c r="F1235" s="267" t="s">
        <v>206</v>
      </c>
      <c r="G1235" s="265"/>
      <c r="H1235" s="268">
        <v>26.079000000000001</v>
      </c>
      <c r="I1235" s="269"/>
      <c r="J1235" s="265"/>
      <c r="K1235" s="265"/>
      <c r="L1235" s="270"/>
      <c r="M1235" s="271"/>
      <c r="N1235" s="272"/>
      <c r="O1235" s="272"/>
      <c r="P1235" s="272"/>
      <c r="Q1235" s="272"/>
      <c r="R1235" s="272"/>
      <c r="S1235" s="272"/>
      <c r="T1235" s="273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74" t="s">
        <v>189</v>
      </c>
      <c r="AU1235" s="274" t="s">
        <v>86</v>
      </c>
      <c r="AV1235" s="15" t="s">
        <v>187</v>
      </c>
      <c r="AW1235" s="15" t="s">
        <v>33</v>
      </c>
      <c r="AX1235" s="15" t="s">
        <v>84</v>
      </c>
      <c r="AY1235" s="274" t="s">
        <v>181</v>
      </c>
    </row>
    <row r="1236" s="2" customFormat="1" ht="16.5" customHeight="1">
      <c r="A1236" s="39"/>
      <c r="B1236" s="40"/>
      <c r="C1236" s="228" t="s">
        <v>1545</v>
      </c>
      <c r="D1236" s="228" t="s">
        <v>183</v>
      </c>
      <c r="E1236" s="229" t="s">
        <v>1809</v>
      </c>
      <c r="F1236" s="230" t="s">
        <v>1810</v>
      </c>
      <c r="G1236" s="231" t="s">
        <v>247</v>
      </c>
      <c r="H1236" s="232">
        <v>12.845000000000001</v>
      </c>
      <c r="I1236" s="233"/>
      <c r="J1236" s="234">
        <f>ROUND(I1236*H1236,2)</f>
        <v>0</v>
      </c>
      <c r="K1236" s="235"/>
      <c r="L1236" s="45"/>
      <c r="M1236" s="236" t="s">
        <v>1</v>
      </c>
      <c r="N1236" s="237" t="s">
        <v>44</v>
      </c>
      <c r="O1236" s="92"/>
      <c r="P1236" s="238">
        <f>O1236*H1236</f>
        <v>0</v>
      </c>
      <c r="Q1236" s="238">
        <v>0.00142</v>
      </c>
      <c r="R1236" s="238">
        <f>Q1236*H1236</f>
        <v>0.0182399</v>
      </c>
      <c r="S1236" s="238">
        <v>0</v>
      </c>
      <c r="T1236" s="239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40" t="s">
        <v>278</v>
      </c>
      <c r="AT1236" s="240" t="s">
        <v>183</v>
      </c>
      <c r="AU1236" s="240" t="s">
        <v>86</v>
      </c>
      <c r="AY1236" s="18" t="s">
        <v>181</v>
      </c>
      <c r="BE1236" s="241">
        <f>IF(N1236="základní",J1236,0)</f>
        <v>0</v>
      </c>
      <c r="BF1236" s="241">
        <f>IF(N1236="snížená",J1236,0)</f>
        <v>0</v>
      </c>
      <c r="BG1236" s="241">
        <f>IF(N1236="zákl. přenesená",J1236,0)</f>
        <v>0</v>
      </c>
      <c r="BH1236" s="241">
        <f>IF(N1236="sníž. přenesená",J1236,0)</f>
        <v>0</v>
      </c>
      <c r="BI1236" s="241">
        <f>IF(N1236="nulová",J1236,0)</f>
        <v>0</v>
      </c>
      <c r="BJ1236" s="18" t="s">
        <v>86</v>
      </c>
      <c r="BK1236" s="241">
        <f>ROUND(I1236*H1236,2)</f>
        <v>0</v>
      </c>
      <c r="BL1236" s="18" t="s">
        <v>278</v>
      </c>
      <c r="BM1236" s="240" t="s">
        <v>2970</v>
      </c>
    </row>
    <row r="1237" s="14" customFormat="1">
      <c r="A1237" s="14"/>
      <c r="B1237" s="254"/>
      <c r="C1237" s="255"/>
      <c r="D1237" s="244" t="s">
        <v>189</v>
      </c>
      <c r="E1237" s="256" t="s">
        <v>1</v>
      </c>
      <c r="F1237" s="257" t="s">
        <v>490</v>
      </c>
      <c r="G1237" s="255"/>
      <c r="H1237" s="256" t="s">
        <v>1</v>
      </c>
      <c r="I1237" s="258"/>
      <c r="J1237" s="255"/>
      <c r="K1237" s="255"/>
      <c r="L1237" s="259"/>
      <c r="M1237" s="260"/>
      <c r="N1237" s="261"/>
      <c r="O1237" s="261"/>
      <c r="P1237" s="261"/>
      <c r="Q1237" s="261"/>
      <c r="R1237" s="261"/>
      <c r="S1237" s="261"/>
      <c r="T1237" s="26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3" t="s">
        <v>189</v>
      </c>
      <c r="AU1237" s="263" t="s">
        <v>86</v>
      </c>
      <c r="AV1237" s="14" t="s">
        <v>84</v>
      </c>
      <c r="AW1237" s="14" t="s">
        <v>33</v>
      </c>
      <c r="AX1237" s="14" t="s">
        <v>78</v>
      </c>
      <c r="AY1237" s="263" t="s">
        <v>181</v>
      </c>
    </row>
    <row r="1238" s="13" customFormat="1">
      <c r="A1238" s="13"/>
      <c r="B1238" s="242"/>
      <c r="C1238" s="243"/>
      <c r="D1238" s="244" t="s">
        <v>189</v>
      </c>
      <c r="E1238" s="245" t="s">
        <v>1</v>
      </c>
      <c r="F1238" s="246" t="s">
        <v>2617</v>
      </c>
      <c r="G1238" s="243"/>
      <c r="H1238" s="247">
        <v>8.6999999999999993</v>
      </c>
      <c r="I1238" s="248"/>
      <c r="J1238" s="243"/>
      <c r="K1238" s="243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3" t="s">
        <v>189</v>
      </c>
      <c r="AU1238" s="253" t="s">
        <v>86</v>
      </c>
      <c r="AV1238" s="13" t="s">
        <v>86</v>
      </c>
      <c r="AW1238" s="13" t="s">
        <v>33</v>
      </c>
      <c r="AX1238" s="13" t="s">
        <v>78</v>
      </c>
      <c r="AY1238" s="253" t="s">
        <v>181</v>
      </c>
    </row>
    <row r="1239" s="13" customFormat="1">
      <c r="A1239" s="13"/>
      <c r="B1239" s="242"/>
      <c r="C1239" s="243"/>
      <c r="D1239" s="244" t="s">
        <v>189</v>
      </c>
      <c r="E1239" s="245" t="s">
        <v>1</v>
      </c>
      <c r="F1239" s="246" t="s">
        <v>2618</v>
      </c>
      <c r="G1239" s="243"/>
      <c r="H1239" s="247">
        <v>4.1449999999999996</v>
      </c>
      <c r="I1239" s="248"/>
      <c r="J1239" s="243"/>
      <c r="K1239" s="243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3" t="s">
        <v>189</v>
      </c>
      <c r="AU1239" s="253" t="s">
        <v>86</v>
      </c>
      <c r="AV1239" s="13" t="s">
        <v>86</v>
      </c>
      <c r="AW1239" s="13" t="s">
        <v>33</v>
      </c>
      <c r="AX1239" s="13" t="s">
        <v>78</v>
      </c>
      <c r="AY1239" s="253" t="s">
        <v>181</v>
      </c>
    </row>
    <row r="1240" s="15" customFormat="1">
      <c r="A1240" s="15"/>
      <c r="B1240" s="264"/>
      <c r="C1240" s="265"/>
      <c r="D1240" s="244" t="s">
        <v>189</v>
      </c>
      <c r="E1240" s="266" t="s">
        <v>1</v>
      </c>
      <c r="F1240" s="267" t="s">
        <v>206</v>
      </c>
      <c r="G1240" s="265"/>
      <c r="H1240" s="268">
        <v>12.845000000000001</v>
      </c>
      <c r="I1240" s="269"/>
      <c r="J1240" s="265"/>
      <c r="K1240" s="265"/>
      <c r="L1240" s="270"/>
      <c r="M1240" s="271"/>
      <c r="N1240" s="272"/>
      <c r="O1240" s="272"/>
      <c r="P1240" s="272"/>
      <c r="Q1240" s="272"/>
      <c r="R1240" s="272"/>
      <c r="S1240" s="272"/>
      <c r="T1240" s="273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74" t="s">
        <v>189</v>
      </c>
      <c r="AU1240" s="274" t="s">
        <v>86</v>
      </c>
      <c r="AV1240" s="15" t="s">
        <v>187</v>
      </c>
      <c r="AW1240" s="15" t="s">
        <v>33</v>
      </c>
      <c r="AX1240" s="15" t="s">
        <v>84</v>
      </c>
      <c r="AY1240" s="274" t="s">
        <v>181</v>
      </c>
    </row>
    <row r="1241" s="2" customFormat="1" ht="24.15" customHeight="1">
      <c r="A1241" s="39"/>
      <c r="B1241" s="40"/>
      <c r="C1241" s="228" t="s">
        <v>1550</v>
      </c>
      <c r="D1241" s="228" t="s">
        <v>183</v>
      </c>
      <c r="E1241" s="229" t="s">
        <v>1815</v>
      </c>
      <c r="F1241" s="230" t="s">
        <v>1816</v>
      </c>
      <c r="G1241" s="231" t="s">
        <v>186</v>
      </c>
      <c r="H1241" s="232">
        <v>26.079000000000001</v>
      </c>
      <c r="I1241" s="233"/>
      <c r="J1241" s="234">
        <f>ROUND(I1241*H1241,2)</f>
        <v>0</v>
      </c>
      <c r="K1241" s="235"/>
      <c r="L1241" s="45"/>
      <c r="M1241" s="236" t="s">
        <v>1</v>
      </c>
      <c r="N1241" s="237" t="s">
        <v>44</v>
      </c>
      <c r="O1241" s="92"/>
      <c r="P1241" s="238">
        <f>O1241*H1241</f>
        <v>0</v>
      </c>
      <c r="Q1241" s="238">
        <v>0.0090900000000000009</v>
      </c>
      <c r="R1241" s="238">
        <f>Q1241*H1241</f>
        <v>0.23705811000000002</v>
      </c>
      <c r="S1241" s="238">
        <v>0</v>
      </c>
      <c r="T1241" s="239">
        <f>S1241*H1241</f>
        <v>0</v>
      </c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R1241" s="240" t="s">
        <v>278</v>
      </c>
      <c r="AT1241" s="240" t="s">
        <v>183</v>
      </c>
      <c r="AU1241" s="240" t="s">
        <v>86</v>
      </c>
      <c r="AY1241" s="18" t="s">
        <v>181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8" t="s">
        <v>86</v>
      </c>
      <c r="BK1241" s="241">
        <f>ROUND(I1241*H1241,2)</f>
        <v>0</v>
      </c>
      <c r="BL1241" s="18" t="s">
        <v>278</v>
      </c>
      <c r="BM1241" s="240" t="s">
        <v>2971</v>
      </c>
    </row>
    <row r="1242" s="14" customFormat="1">
      <c r="A1242" s="14"/>
      <c r="B1242" s="254"/>
      <c r="C1242" s="255"/>
      <c r="D1242" s="244" t="s">
        <v>189</v>
      </c>
      <c r="E1242" s="256" t="s">
        <v>1</v>
      </c>
      <c r="F1242" s="257" t="s">
        <v>490</v>
      </c>
      <c r="G1242" s="255"/>
      <c r="H1242" s="256" t="s">
        <v>1</v>
      </c>
      <c r="I1242" s="258"/>
      <c r="J1242" s="255"/>
      <c r="K1242" s="255"/>
      <c r="L1242" s="259"/>
      <c r="M1242" s="260"/>
      <c r="N1242" s="261"/>
      <c r="O1242" s="261"/>
      <c r="P1242" s="261"/>
      <c r="Q1242" s="261"/>
      <c r="R1242" s="261"/>
      <c r="S1242" s="261"/>
      <c r="T1242" s="26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3" t="s">
        <v>189</v>
      </c>
      <c r="AU1242" s="263" t="s">
        <v>86</v>
      </c>
      <c r="AV1242" s="14" t="s">
        <v>84</v>
      </c>
      <c r="AW1242" s="14" t="s">
        <v>33</v>
      </c>
      <c r="AX1242" s="14" t="s">
        <v>78</v>
      </c>
      <c r="AY1242" s="263" t="s">
        <v>181</v>
      </c>
    </row>
    <row r="1243" s="13" customFormat="1">
      <c r="A1243" s="13"/>
      <c r="B1243" s="242"/>
      <c r="C1243" s="243"/>
      <c r="D1243" s="244" t="s">
        <v>189</v>
      </c>
      <c r="E1243" s="245" t="s">
        <v>1</v>
      </c>
      <c r="F1243" s="246" t="s">
        <v>2119</v>
      </c>
      <c r="G1243" s="243"/>
      <c r="H1243" s="247">
        <v>21.105</v>
      </c>
      <c r="I1243" s="248"/>
      <c r="J1243" s="243"/>
      <c r="K1243" s="243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3" t="s">
        <v>189</v>
      </c>
      <c r="AU1243" s="253" t="s">
        <v>86</v>
      </c>
      <c r="AV1243" s="13" t="s">
        <v>86</v>
      </c>
      <c r="AW1243" s="13" t="s">
        <v>33</v>
      </c>
      <c r="AX1243" s="13" t="s">
        <v>78</v>
      </c>
      <c r="AY1243" s="253" t="s">
        <v>181</v>
      </c>
    </row>
    <row r="1244" s="13" customFormat="1">
      <c r="A1244" s="13"/>
      <c r="B1244" s="242"/>
      <c r="C1244" s="243"/>
      <c r="D1244" s="244" t="s">
        <v>189</v>
      </c>
      <c r="E1244" s="245" t="s">
        <v>1</v>
      </c>
      <c r="F1244" s="246" t="s">
        <v>2149</v>
      </c>
      <c r="G1244" s="243"/>
      <c r="H1244" s="247">
        <v>4.9740000000000002</v>
      </c>
      <c r="I1244" s="248"/>
      <c r="J1244" s="243"/>
      <c r="K1244" s="243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3" t="s">
        <v>189</v>
      </c>
      <c r="AU1244" s="253" t="s">
        <v>86</v>
      </c>
      <c r="AV1244" s="13" t="s">
        <v>86</v>
      </c>
      <c r="AW1244" s="13" t="s">
        <v>33</v>
      </c>
      <c r="AX1244" s="13" t="s">
        <v>78</v>
      </c>
      <c r="AY1244" s="253" t="s">
        <v>181</v>
      </c>
    </row>
    <row r="1245" s="15" customFormat="1">
      <c r="A1245" s="15"/>
      <c r="B1245" s="264"/>
      <c r="C1245" s="265"/>
      <c r="D1245" s="244" t="s">
        <v>189</v>
      </c>
      <c r="E1245" s="266" t="s">
        <v>1</v>
      </c>
      <c r="F1245" s="267" t="s">
        <v>206</v>
      </c>
      <c r="G1245" s="265"/>
      <c r="H1245" s="268">
        <v>26.079000000000001</v>
      </c>
      <c r="I1245" s="269"/>
      <c r="J1245" s="265"/>
      <c r="K1245" s="265"/>
      <c r="L1245" s="270"/>
      <c r="M1245" s="271"/>
      <c r="N1245" s="272"/>
      <c r="O1245" s="272"/>
      <c r="P1245" s="272"/>
      <c r="Q1245" s="272"/>
      <c r="R1245" s="272"/>
      <c r="S1245" s="272"/>
      <c r="T1245" s="273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74" t="s">
        <v>189</v>
      </c>
      <c r="AU1245" s="274" t="s">
        <v>86</v>
      </c>
      <c r="AV1245" s="15" t="s">
        <v>187</v>
      </c>
      <c r="AW1245" s="15" t="s">
        <v>33</v>
      </c>
      <c r="AX1245" s="15" t="s">
        <v>84</v>
      </c>
      <c r="AY1245" s="274" t="s">
        <v>181</v>
      </c>
    </row>
    <row r="1246" s="2" customFormat="1" ht="16.5" customHeight="1">
      <c r="A1246" s="39"/>
      <c r="B1246" s="40"/>
      <c r="C1246" s="275" t="s">
        <v>1554</v>
      </c>
      <c r="D1246" s="275" t="s">
        <v>363</v>
      </c>
      <c r="E1246" s="276" t="s">
        <v>1829</v>
      </c>
      <c r="F1246" s="277" t="s">
        <v>1830</v>
      </c>
      <c r="G1246" s="278" t="s">
        <v>186</v>
      </c>
      <c r="H1246" s="279">
        <v>29.991</v>
      </c>
      <c r="I1246" s="280"/>
      <c r="J1246" s="281">
        <f>ROUND(I1246*H1246,2)</f>
        <v>0</v>
      </c>
      <c r="K1246" s="282"/>
      <c r="L1246" s="283"/>
      <c r="M1246" s="284" t="s">
        <v>1</v>
      </c>
      <c r="N1246" s="285" t="s">
        <v>44</v>
      </c>
      <c r="O1246" s="92"/>
      <c r="P1246" s="238">
        <f>O1246*H1246</f>
        <v>0</v>
      </c>
      <c r="Q1246" s="238">
        <v>0.01465</v>
      </c>
      <c r="R1246" s="238">
        <f>Q1246*H1246</f>
        <v>0.43936815000000001</v>
      </c>
      <c r="S1246" s="238">
        <v>0</v>
      </c>
      <c r="T1246" s="239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40" t="s">
        <v>369</v>
      </c>
      <c r="AT1246" s="240" t="s">
        <v>363</v>
      </c>
      <c r="AU1246" s="240" t="s">
        <v>86</v>
      </c>
      <c r="AY1246" s="18" t="s">
        <v>181</v>
      </c>
      <c r="BE1246" s="241">
        <f>IF(N1246="základní",J1246,0)</f>
        <v>0</v>
      </c>
      <c r="BF1246" s="241">
        <f>IF(N1246="snížená",J1246,0)</f>
        <v>0</v>
      </c>
      <c r="BG1246" s="241">
        <f>IF(N1246="zákl. přenesená",J1246,0)</f>
        <v>0</v>
      </c>
      <c r="BH1246" s="241">
        <f>IF(N1246="sníž. přenesená",J1246,0)</f>
        <v>0</v>
      </c>
      <c r="BI1246" s="241">
        <f>IF(N1246="nulová",J1246,0)</f>
        <v>0</v>
      </c>
      <c r="BJ1246" s="18" t="s">
        <v>86</v>
      </c>
      <c r="BK1246" s="241">
        <f>ROUND(I1246*H1246,2)</f>
        <v>0</v>
      </c>
      <c r="BL1246" s="18" t="s">
        <v>278</v>
      </c>
      <c r="BM1246" s="240" t="s">
        <v>2972</v>
      </c>
    </row>
    <row r="1247" s="13" customFormat="1">
      <c r="A1247" s="13"/>
      <c r="B1247" s="242"/>
      <c r="C1247" s="243"/>
      <c r="D1247" s="244" t="s">
        <v>189</v>
      </c>
      <c r="E1247" s="245" t="s">
        <v>1</v>
      </c>
      <c r="F1247" s="246" t="s">
        <v>2621</v>
      </c>
      <c r="G1247" s="243"/>
      <c r="H1247" s="247">
        <v>29.991</v>
      </c>
      <c r="I1247" s="248"/>
      <c r="J1247" s="243"/>
      <c r="K1247" s="243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3" t="s">
        <v>189</v>
      </c>
      <c r="AU1247" s="253" t="s">
        <v>86</v>
      </c>
      <c r="AV1247" s="13" t="s">
        <v>86</v>
      </c>
      <c r="AW1247" s="13" t="s">
        <v>33</v>
      </c>
      <c r="AX1247" s="13" t="s">
        <v>84</v>
      </c>
      <c r="AY1247" s="253" t="s">
        <v>181</v>
      </c>
    </row>
    <row r="1248" s="2" customFormat="1" ht="21.75" customHeight="1">
      <c r="A1248" s="39"/>
      <c r="B1248" s="40"/>
      <c r="C1248" s="228" t="s">
        <v>1560</v>
      </c>
      <c r="D1248" s="228" t="s">
        <v>183</v>
      </c>
      <c r="E1248" s="229" t="s">
        <v>2622</v>
      </c>
      <c r="F1248" s="230" t="s">
        <v>2623</v>
      </c>
      <c r="G1248" s="231" t="s">
        <v>186</v>
      </c>
      <c r="H1248" s="232">
        <v>4.9740000000000002</v>
      </c>
      <c r="I1248" s="233"/>
      <c r="J1248" s="234">
        <f>ROUND(I1248*H1248,2)</f>
        <v>0</v>
      </c>
      <c r="K1248" s="235"/>
      <c r="L1248" s="45"/>
      <c r="M1248" s="236" t="s">
        <v>1</v>
      </c>
      <c r="N1248" s="237" t="s">
        <v>44</v>
      </c>
      <c r="O1248" s="92"/>
      <c r="P1248" s="238">
        <f>O1248*H1248</f>
        <v>0</v>
      </c>
      <c r="Q1248" s="238">
        <v>0</v>
      </c>
      <c r="R1248" s="238">
        <f>Q1248*H1248</f>
        <v>0</v>
      </c>
      <c r="S1248" s="238">
        <v>0</v>
      </c>
      <c r="T1248" s="239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40" t="s">
        <v>278</v>
      </c>
      <c r="AT1248" s="240" t="s">
        <v>183</v>
      </c>
      <c r="AU1248" s="240" t="s">
        <v>86</v>
      </c>
      <c r="AY1248" s="18" t="s">
        <v>181</v>
      </c>
      <c r="BE1248" s="241">
        <f>IF(N1248="základní",J1248,0)</f>
        <v>0</v>
      </c>
      <c r="BF1248" s="241">
        <f>IF(N1248="snížená",J1248,0)</f>
        <v>0</v>
      </c>
      <c r="BG1248" s="241">
        <f>IF(N1248="zákl. přenesená",J1248,0)</f>
        <v>0</v>
      </c>
      <c r="BH1248" s="241">
        <f>IF(N1248="sníž. přenesená",J1248,0)</f>
        <v>0</v>
      </c>
      <c r="BI1248" s="241">
        <f>IF(N1248="nulová",J1248,0)</f>
        <v>0</v>
      </c>
      <c r="BJ1248" s="18" t="s">
        <v>86</v>
      </c>
      <c r="BK1248" s="241">
        <f>ROUND(I1248*H1248,2)</f>
        <v>0</v>
      </c>
      <c r="BL1248" s="18" t="s">
        <v>278</v>
      </c>
      <c r="BM1248" s="240" t="s">
        <v>2973</v>
      </c>
    </row>
    <row r="1249" s="13" customFormat="1">
      <c r="A1249" s="13"/>
      <c r="B1249" s="242"/>
      <c r="C1249" s="243"/>
      <c r="D1249" s="244" t="s">
        <v>189</v>
      </c>
      <c r="E1249" s="245" t="s">
        <v>1</v>
      </c>
      <c r="F1249" s="246" t="s">
        <v>2149</v>
      </c>
      <c r="G1249" s="243"/>
      <c r="H1249" s="247">
        <v>4.9740000000000002</v>
      </c>
      <c r="I1249" s="248"/>
      <c r="J1249" s="243"/>
      <c r="K1249" s="243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3" t="s">
        <v>189</v>
      </c>
      <c r="AU1249" s="253" t="s">
        <v>86</v>
      </c>
      <c r="AV1249" s="13" t="s">
        <v>86</v>
      </c>
      <c r="AW1249" s="13" t="s">
        <v>33</v>
      </c>
      <c r="AX1249" s="13" t="s">
        <v>84</v>
      </c>
      <c r="AY1249" s="253" t="s">
        <v>181</v>
      </c>
    </row>
    <row r="1250" s="2" customFormat="1" ht="16.5" customHeight="1">
      <c r="A1250" s="39"/>
      <c r="B1250" s="40"/>
      <c r="C1250" s="228" t="s">
        <v>1566</v>
      </c>
      <c r="D1250" s="228" t="s">
        <v>183</v>
      </c>
      <c r="E1250" s="229" t="s">
        <v>1834</v>
      </c>
      <c r="F1250" s="230" t="s">
        <v>1835</v>
      </c>
      <c r="G1250" s="231" t="s">
        <v>783</v>
      </c>
      <c r="H1250" s="286"/>
      <c r="I1250" s="233"/>
      <c r="J1250" s="234">
        <f>ROUND(I1250*H1250,2)</f>
        <v>0</v>
      </c>
      <c r="K1250" s="235"/>
      <c r="L1250" s="45"/>
      <c r="M1250" s="236" t="s">
        <v>1</v>
      </c>
      <c r="N1250" s="237" t="s">
        <v>44</v>
      </c>
      <c r="O1250" s="92"/>
      <c r="P1250" s="238">
        <f>O1250*H1250</f>
        <v>0</v>
      </c>
      <c r="Q1250" s="238">
        <v>0</v>
      </c>
      <c r="R1250" s="238">
        <f>Q1250*H1250</f>
        <v>0</v>
      </c>
      <c r="S1250" s="238">
        <v>0</v>
      </c>
      <c r="T1250" s="239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40" t="s">
        <v>278</v>
      </c>
      <c r="AT1250" s="240" t="s">
        <v>183</v>
      </c>
      <c r="AU1250" s="240" t="s">
        <v>86</v>
      </c>
      <c r="AY1250" s="18" t="s">
        <v>181</v>
      </c>
      <c r="BE1250" s="241">
        <f>IF(N1250="základní",J1250,0)</f>
        <v>0</v>
      </c>
      <c r="BF1250" s="241">
        <f>IF(N1250="snížená",J1250,0)</f>
        <v>0</v>
      </c>
      <c r="BG1250" s="241">
        <f>IF(N1250="zákl. přenesená",J1250,0)</f>
        <v>0</v>
      </c>
      <c r="BH1250" s="241">
        <f>IF(N1250="sníž. přenesená",J1250,0)</f>
        <v>0</v>
      </c>
      <c r="BI1250" s="241">
        <f>IF(N1250="nulová",J1250,0)</f>
        <v>0</v>
      </c>
      <c r="BJ1250" s="18" t="s">
        <v>86</v>
      </c>
      <c r="BK1250" s="241">
        <f>ROUND(I1250*H1250,2)</f>
        <v>0</v>
      </c>
      <c r="BL1250" s="18" t="s">
        <v>278</v>
      </c>
      <c r="BM1250" s="240" t="s">
        <v>2974</v>
      </c>
    </row>
    <row r="1251" s="12" customFormat="1" ht="22.8" customHeight="1">
      <c r="A1251" s="12"/>
      <c r="B1251" s="212"/>
      <c r="C1251" s="213"/>
      <c r="D1251" s="214" t="s">
        <v>77</v>
      </c>
      <c r="E1251" s="226" t="s">
        <v>1837</v>
      </c>
      <c r="F1251" s="226" t="s">
        <v>1838</v>
      </c>
      <c r="G1251" s="213"/>
      <c r="H1251" s="213"/>
      <c r="I1251" s="216"/>
      <c r="J1251" s="227">
        <f>BK1251</f>
        <v>0</v>
      </c>
      <c r="K1251" s="213"/>
      <c r="L1251" s="218"/>
      <c r="M1251" s="219"/>
      <c r="N1251" s="220"/>
      <c r="O1251" s="220"/>
      <c r="P1251" s="221">
        <f>SUM(P1252:P1308)</f>
        <v>0</v>
      </c>
      <c r="Q1251" s="220"/>
      <c r="R1251" s="221">
        <f>SUM(R1252:R1308)</f>
        <v>0.2429045</v>
      </c>
      <c r="S1251" s="220"/>
      <c r="T1251" s="222">
        <f>SUM(T1252:T1308)</f>
        <v>0</v>
      </c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R1251" s="223" t="s">
        <v>86</v>
      </c>
      <c r="AT1251" s="224" t="s">
        <v>77</v>
      </c>
      <c r="AU1251" s="224" t="s">
        <v>84</v>
      </c>
      <c r="AY1251" s="223" t="s">
        <v>181</v>
      </c>
      <c r="BK1251" s="225">
        <f>SUM(BK1252:BK1308)</f>
        <v>0</v>
      </c>
    </row>
    <row r="1252" s="2" customFormat="1" ht="16.5" customHeight="1">
      <c r="A1252" s="39"/>
      <c r="B1252" s="40"/>
      <c r="C1252" s="228" t="s">
        <v>1573</v>
      </c>
      <c r="D1252" s="228" t="s">
        <v>183</v>
      </c>
      <c r="E1252" s="229" t="s">
        <v>1840</v>
      </c>
      <c r="F1252" s="230" t="s">
        <v>1841</v>
      </c>
      <c r="G1252" s="231" t="s">
        <v>186</v>
      </c>
      <c r="H1252" s="232">
        <v>432.404</v>
      </c>
      <c r="I1252" s="233"/>
      <c r="J1252" s="234">
        <f>ROUND(I1252*H1252,2)</f>
        <v>0</v>
      </c>
      <c r="K1252" s="235"/>
      <c r="L1252" s="45"/>
      <c r="M1252" s="236" t="s">
        <v>1</v>
      </c>
      <c r="N1252" s="237" t="s">
        <v>43</v>
      </c>
      <c r="O1252" s="92"/>
      <c r="P1252" s="238">
        <f>O1252*H1252</f>
        <v>0</v>
      </c>
      <c r="Q1252" s="238">
        <v>0.00020000000000000001</v>
      </c>
      <c r="R1252" s="238">
        <f>Q1252*H1252</f>
        <v>0.086480799999999997</v>
      </c>
      <c r="S1252" s="238">
        <v>0</v>
      </c>
      <c r="T1252" s="239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40" t="s">
        <v>278</v>
      </c>
      <c r="AT1252" s="240" t="s">
        <v>183</v>
      </c>
      <c r="AU1252" s="240" t="s">
        <v>86</v>
      </c>
      <c r="AY1252" s="18" t="s">
        <v>181</v>
      </c>
      <c r="BE1252" s="241">
        <f>IF(N1252="základní",J1252,0)</f>
        <v>0</v>
      </c>
      <c r="BF1252" s="241">
        <f>IF(N1252="snížená",J1252,0)</f>
        <v>0</v>
      </c>
      <c r="BG1252" s="241">
        <f>IF(N1252="zákl. přenesená",J1252,0)</f>
        <v>0</v>
      </c>
      <c r="BH1252" s="241">
        <f>IF(N1252="sníž. přenesená",J1252,0)</f>
        <v>0</v>
      </c>
      <c r="BI1252" s="241">
        <f>IF(N1252="nulová",J1252,0)</f>
        <v>0</v>
      </c>
      <c r="BJ1252" s="18" t="s">
        <v>84</v>
      </c>
      <c r="BK1252" s="241">
        <f>ROUND(I1252*H1252,2)</f>
        <v>0</v>
      </c>
      <c r="BL1252" s="18" t="s">
        <v>278</v>
      </c>
      <c r="BM1252" s="240" t="s">
        <v>2975</v>
      </c>
    </row>
    <row r="1253" s="13" customFormat="1">
      <c r="A1253" s="13"/>
      <c r="B1253" s="242"/>
      <c r="C1253" s="243"/>
      <c r="D1253" s="244" t="s">
        <v>189</v>
      </c>
      <c r="E1253" s="245" t="s">
        <v>1</v>
      </c>
      <c r="F1253" s="246" t="s">
        <v>2976</v>
      </c>
      <c r="G1253" s="243"/>
      <c r="H1253" s="247">
        <v>419.97500000000002</v>
      </c>
      <c r="I1253" s="248"/>
      <c r="J1253" s="243"/>
      <c r="K1253" s="243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3" t="s">
        <v>189</v>
      </c>
      <c r="AU1253" s="253" t="s">
        <v>86</v>
      </c>
      <c r="AV1253" s="13" t="s">
        <v>86</v>
      </c>
      <c r="AW1253" s="13" t="s">
        <v>33</v>
      </c>
      <c r="AX1253" s="13" t="s">
        <v>78</v>
      </c>
      <c r="AY1253" s="253" t="s">
        <v>181</v>
      </c>
    </row>
    <row r="1254" s="13" customFormat="1">
      <c r="A1254" s="13"/>
      <c r="B1254" s="242"/>
      <c r="C1254" s="243"/>
      <c r="D1254" s="244" t="s">
        <v>189</v>
      </c>
      <c r="E1254" s="245" t="s">
        <v>1</v>
      </c>
      <c r="F1254" s="246" t="s">
        <v>2977</v>
      </c>
      <c r="G1254" s="243"/>
      <c r="H1254" s="247">
        <v>12.429</v>
      </c>
      <c r="I1254" s="248"/>
      <c r="J1254" s="243"/>
      <c r="K1254" s="243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3" t="s">
        <v>189</v>
      </c>
      <c r="AU1254" s="253" t="s">
        <v>86</v>
      </c>
      <c r="AV1254" s="13" t="s">
        <v>86</v>
      </c>
      <c r="AW1254" s="13" t="s">
        <v>33</v>
      </c>
      <c r="AX1254" s="13" t="s">
        <v>78</v>
      </c>
      <c r="AY1254" s="253" t="s">
        <v>181</v>
      </c>
    </row>
    <row r="1255" s="15" customFormat="1">
      <c r="A1255" s="15"/>
      <c r="B1255" s="264"/>
      <c r="C1255" s="265"/>
      <c r="D1255" s="244" t="s">
        <v>189</v>
      </c>
      <c r="E1255" s="266" t="s">
        <v>1</v>
      </c>
      <c r="F1255" s="267" t="s">
        <v>206</v>
      </c>
      <c r="G1255" s="265"/>
      <c r="H1255" s="268">
        <v>432.404</v>
      </c>
      <c r="I1255" s="269"/>
      <c r="J1255" s="265"/>
      <c r="K1255" s="265"/>
      <c r="L1255" s="270"/>
      <c r="M1255" s="271"/>
      <c r="N1255" s="272"/>
      <c r="O1255" s="272"/>
      <c r="P1255" s="272"/>
      <c r="Q1255" s="272"/>
      <c r="R1255" s="272"/>
      <c r="S1255" s="272"/>
      <c r="T1255" s="273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74" t="s">
        <v>189</v>
      </c>
      <c r="AU1255" s="274" t="s">
        <v>86</v>
      </c>
      <c r="AV1255" s="15" t="s">
        <v>187</v>
      </c>
      <c r="AW1255" s="15" t="s">
        <v>33</v>
      </c>
      <c r="AX1255" s="15" t="s">
        <v>84</v>
      </c>
      <c r="AY1255" s="274" t="s">
        <v>181</v>
      </c>
    </row>
    <row r="1256" s="2" customFormat="1" ht="16.5" customHeight="1">
      <c r="A1256" s="39"/>
      <c r="B1256" s="40"/>
      <c r="C1256" s="228" t="s">
        <v>1578</v>
      </c>
      <c r="D1256" s="228" t="s">
        <v>183</v>
      </c>
      <c r="E1256" s="229" t="s">
        <v>1846</v>
      </c>
      <c r="F1256" s="230" t="s">
        <v>1847</v>
      </c>
      <c r="G1256" s="231" t="s">
        <v>186</v>
      </c>
      <c r="H1256" s="232">
        <v>419.97500000000002</v>
      </c>
      <c r="I1256" s="233"/>
      <c r="J1256" s="234">
        <f>ROUND(I1256*H1256,2)</f>
        <v>0</v>
      </c>
      <c r="K1256" s="235"/>
      <c r="L1256" s="45"/>
      <c r="M1256" s="236" t="s">
        <v>1</v>
      </c>
      <c r="N1256" s="237" t="s">
        <v>43</v>
      </c>
      <c r="O1256" s="92"/>
      <c r="P1256" s="238">
        <f>O1256*H1256</f>
        <v>0</v>
      </c>
      <c r="Q1256" s="238">
        <v>0.00025999999999999998</v>
      </c>
      <c r="R1256" s="238">
        <f>Q1256*H1256</f>
        <v>0.1091935</v>
      </c>
      <c r="S1256" s="238">
        <v>0</v>
      </c>
      <c r="T1256" s="239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40" t="s">
        <v>278</v>
      </c>
      <c r="AT1256" s="240" t="s">
        <v>183</v>
      </c>
      <c r="AU1256" s="240" t="s">
        <v>86</v>
      </c>
      <c r="AY1256" s="18" t="s">
        <v>181</v>
      </c>
      <c r="BE1256" s="241">
        <f>IF(N1256="základní",J1256,0)</f>
        <v>0</v>
      </c>
      <c r="BF1256" s="241">
        <f>IF(N1256="snížená",J1256,0)</f>
        <v>0</v>
      </c>
      <c r="BG1256" s="241">
        <f>IF(N1256="zákl. přenesená",J1256,0)</f>
        <v>0</v>
      </c>
      <c r="BH1256" s="241">
        <f>IF(N1256="sníž. přenesená",J1256,0)</f>
        <v>0</v>
      </c>
      <c r="BI1256" s="241">
        <f>IF(N1256="nulová",J1256,0)</f>
        <v>0</v>
      </c>
      <c r="BJ1256" s="18" t="s">
        <v>84</v>
      </c>
      <c r="BK1256" s="241">
        <f>ROUND(I1256*H1256,2)</f>
        <v>0</v>
      </c>
      <c r="BL1256" s="18" t="s">
        <v>278</v>
      </c>
      <c r="BM1256" s="240" t="s">
        <v>2978</v>
      </c>
    </row>
    <row r="1257" s="14" customFormat="1">
      <c r="A1257" s="14"/>
      <c r="B1257" s="254"/>
      <c r="C1257" s="255"/>
      <c r="D1257" s="244" t="s">
        <v>189</v>
      </c>
      <c r="E1257" s="256" t="s">
        <v>1</v>
      </c>
      <c r="F1257" s="257" t="s">
        <v>2630</v>
      </c>
      <c r="G1257" s="255"/>
      <c r="H1257" s="256" t="s">
        <v>1</v>
      </c>
      <c r="I1257" s="258"/>
      <c r="J1257" s="255"/>
      <c r="K1257" s="255"/>
      <c r="L1257" s="259"/>
      <c r="M1257" s="260"/>
      <c r="N1257" s="261"/>
      <c r="O1257" s="261"/>
      <c r="P1257" s="261"/>
      <c r="Q1257" s="261"/>
      <c r="R1257" s="261"/>
      <c r="S1257" s="261"/>
      <c r="T1257" s="26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3" t="s">
        <v>189</v>
      </c>
      <c r="AU1257" s="263" t="s">
        <v>86</v>
      </c>
      <c r="AV1257" s="14" t="s">
        <v>84</v>
      </c>
      <c r="AW1257" s="14" t="s">
        <v>33</v>
      </c>
      <c r="AX1257" s="14" t="s">
        <v>78</v>
      </c>
      <c r="AY1257" s="263" t="s">
        <v>181</v>
      </c>
    </row>
    <row r="1258" s="13" customFormat="1">
      <c r="A1258" s="13"/>
      <c r="B1258" s="242"/>
      <c r="C1258" s="243"/>
      <c r="D1258" s="244" t="s">
        <v>189</v>
      </c>
      <c r="E1258" s="245" t="s">
        <v>1</v>
      </c>
      <c r="F1258" s="246" t="s">
        <v>2124</v>
      </c>
      <c r="G1258" s="243"/>
      <c r="H1258" s="247">
        <v>31.670000000000002</v>
      </c>
      <c r="I1258" s="248"/>
      <c r="J1258" s="243"/>
      <c r="K1258" s="243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3" t="s">
        <v>189</v>
      </c>
      <c r="AU1258" s="253" t="s">
        <v>86</v>
      </c>
      <c r="AV1258" s="13" t="s">
        <v>86</v>
      </c>
      <c r="AW1258" s="13" t="s">
        <v>33</v>
      </c>
      <c r="AX1258" s="13" t="s">
        <v>78</v>
      </c>
      <c r="AY1258" s="253" t="s">
        <v>181</v>
      </c>
    </row>
    <row r="1259" s="13" customFormat="1">
      <c r="A1259" s="13"/>
      <c r="B1259" s="242"/>
      <c r="C1259" s="243"/>
      <c r="D1259" s="244" t="s">
        <v>189</v>
      </c>
      <c r="E1259" s="245" t="s">
        <v>1</v>
      </c>
      <c r="F1259" s="246" t="s">
        <v>2125</v>
      </c>
      <c r="G1259" s="243"/>
      <c r="H1259" s="247">
        <v>7.5999999999999996</v>
      </c>
      <c r="I1259" s="248"/>
      <c r="J1259" s="243"/>
      <c r="K1259" s="243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3" t="s">
        <v>189</v>
      </c>
      <c r="AU1259" s="253" t="s">
        <v>86</v>
      </c>
      <c r="AV1259" s="13" t="s">
        <v>86</v>
      </c>
      <c r="AW1259" s="13" t="s">
        <v>33</v>
      </c>
      <c r="AX1259" s="13" t="s">
        <v>78</v>
      </c>
      <c r="AY1259" s="253" t="s">
        <v>181</v>
      </c>
    </row>
    <row r="1260" s="13" customFormat="1">
      <c r="A1260" s="13"/>
      <c r="B1260" s="242"/>
      <c r="C1260" s="243"/>
      <c r="D1260" s="244" t="s">
        <v>189</v>
      </c>
      <c r="E1260" s="245" t="s">
        <v>1</v>
      </c>
      <c r="F1260" s="246" t="s">
        <v>2126</v>
      </c>
      <c r="G1260" s="243"/>
      <c r="H1260" s="247">
        <v>12.74</v>
      </c>
      <c r="I1260" s="248"/>
      <c r="J1260" s="243"/>
      <c r="K1260" s="243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3" t="s">
        <v>189</v>
      </c>
      <c r="AU1260" s="253" t="s">
        <v>86</v>
      </c>
      <c r="AV1260" s="13" t="s">
        <v>86</v>
      </c>
      <c r="AW1260" s="13" t="s">
        <v>33</v>
      </c>
      <c r="AX1260" s="13" t="s">
        <v>78</v>
      </c>
      <c r="AY1260" s="253" t="s">
        <v>181</v>
      </c>
    </row>
    <row r="1261" s="13" customFormat="1">
      <c r="A1261" s="13"/>
      <c r="B1261" s="242"/>
      <c r="C1261" s="243"/>
      <c r="D1261" s="244" t="s">
        <v>189</v>
      </c>
      <c r="E1261" s="245" t="s">
        <v>1</v>
      </c>
      <c r="F1261" s="246" t="s">
        <v>2127</v>
      </c>
      <c r="G1261" s="243"/>
      <c r="H1261" s="247">
        <v>12.74</v>
      </c>
      <c r="I1261" s="248"/>
      <c r="J1261" s="243"/>
      <c r="K1261" s="243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3" t="s">
        <v>189</v>
      </c>
      <c r="AU1261" s="253" t="s">
        <v>86</v>
      </c>
      <c r="AV1261" s="13" t="s">
        <v>86</v>
      </c>
      <c r="AW1261" s="13" t="s">
        <v>33</v>
      </c>
      <c r="AX1261" s="13" t="s">
        <v>78</v>
      </c>
      <c r="AY1261" s="253" t="s">
        <v>181</v>
      </c>
    </row>
    <row r="1262" s="13" customFormat="1">
      <c r="A1262" s="13"/>
      <c r="B1262" s="242"/>
      <c r="C1262" s="243"/>
      <c r="D1262" s="244" t="s">
        <v>189</v>
      </c>
      <c r="E1262" s="245" t="s">
        <v>1</v>
      </c>
      <c r="F1262" s="246" t="s">
        <v>2128</v>
      </c>
      <c r="G1262" s="243"/>
      <c r="H1262" s="247">
        <v>13.720000000000001</v>
      </c>
      <c r="I1262" s="248"/>
      <c r="J1262" s="243"/>
      <c r="K1262" s="243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3" t="s">
        <v>189</v>
      </c>
      <c r="AU1262" s="253" t="s">
        <v>86</v>
      </c>
      <c r="AV1262" s="13" t="s">
        <v>86</v>
      </c>
      <c r="AW1262" s="13" t="s">
        <v>33</v>
      </c>
      <c r="AX1262" s="13" t="s">
        <v>78</v>
      </c>
      <c r="AY1262" s="253" t="s">
        <v>181</v>
      </c>
    </row>
    <row r="1263" s="16" customFormat="1">
      <c r="A1263" s="16"/>
      <c r="B1263" s="287"/>
      <c r="C1263" s="288"/>
      <c r="D1263" s="244" t="s">
        <v>189</v>
      </c>
      <c r="E1263" s="289" t="s">
        <v>1</v>
      </c>
      <c r="F1263" s="290" t="s">
        <v>1651</v>
      </c>
      <c r="G1263" s="288"/>
      <c r="H1263" s="291">
        <v>78.469999999999999</v>
      </c>
      <c r="I1263" s="292"/>
      <c r="J1263" s="288"/>
      <c r="K1263" s="288"/>
      <c r="L1263" s="293"/>
      <c r="M1263" s="294"/>
      <c r="N1263" s="295"/>
      <c r="O1263" s="295"/>
      <c r="P1263" s="295"/>
      <c r="Q1263" s="295"/>
      <c r="R1263" s="295"/>
      <c r="S1263" s="295"/>
      <c r="T1263" s="29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T1263" s="297" t="s">
        <v>189</v>
      </c>
      <c r="AU1263" s="297" t="s">
        <v>86</v>
      </c>
      <c r="AV1263" s="16" t="s">
        <v>197</v>
      </c>
      <c r="AW1263" s="16" t="s">
        <v>33</v>
      </c>
      <c r="AX1263" s="16" t="s">
        <v>78</v>
      </c>
      <c r="AY1263" s="297" t="s">
        <v>181</v>
      </c>
    </row>
    <row r="1264" s="14" customFormat="1">
      <c r="A1264" s="14"/>
      <c r="B1264" s="254"/>
      <c r="C1264" s="255"/>
      <c r="D1264" s="244" t="s">
        <v>189</v>
      </c>
      <c r="E1264" s="256" t="s">
        <v>1</v>
      </c>
      <c r="F1264" s="257" t="s">
        <v>1849</v>
      </c>
      <c r="G1264" s="255"/>
      <c r="H1264" s="256" t="s">
        <v>1</v>
      </c>
      <c r="I1264" s="258"/>
      <c r="J1264" s="255"/>
      <c r="K1264" s="255"/>
      <c r="L1264" s="259"/>
      <c r="M1264" s="260"/>
      <c r="N1264" s="261"/>
      <c r="O1264" s="261"/>
      <c r="P1264" s="261"/>
      <c r="Q1264" s="261"/>
      <c r="R1264" s="261"/>
      <c r="S1264" s="261"/>
      <c r="T1264" s="26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3" t="s">
        <v>189</v>
      </c>
      <c r="AU1264" s="263" t="s">
        <v>86</v>
      </c>
      <c r="AV1264" s="14" t="s">
        <v>84</v>
      </c>
      <c r="AW1264" s="14" t="s">
        <v>33</v>
      </c>
      <c r="AX1264" s="14" t="s">
        <v>78</v>
      </c>
      <c r="AY1264" s="263" t="s">
        <v>181</v>
      </c>
    </row>
    <row r="1265" s="13" customFormat="1">
      <c r="A1265" s="13"/>
      <c r="B1265" s="242"/>
      <c r="C1265" s="243"/>
      <c r="D1265" s="244" t="s">
        <v>189</v>
      </c>
      <c r="E1265" s="245" t="s">
        <v>1</v>
      </c>
      <c r="F1265" s="246" t="s">
        <v>2237</v>
      </c>
      <c r="G1265" s="243"/>
      <c r="H1265" s="247">
        <v>22.789999999999999</v>
      </c>
      <c r="I1265" s="248"/>
      <c r="J1265" s="243"/>
      <c r="K1265" s="243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3" t="s">
        <v>189</v>
      </c>
      <c r="AU1265" s="253" t="s">
        <v>86</v>
      </c>
      <c r="AV1265" s="13" t="s">
        <v>86</v>
      </c>
      <c r="AW1265" s="13" t="s">
        <v>33</v>
      </c>
      <c r="AX1265" s="13" t="s">
        <v>78</v>
      </c>
      <c r="AY1265" s="253" t="s">
        <v>181</v>
      </c>
    </row>
    <row r="1266" s="13" customFormat="1">
      <c r="A1266" s="13"/>
      <c r="B1266" s="242"/>
      <c r="C1266" s="243"/>
      <c r="D1266" s="244" t="s">
        <v>189</v>
      </c>
      <c r="E1266" s="245" t="s">
        <v>1</v>
      </c>
      <c r="F1266" s="246" t="s">
        <v>2261</v>
      </c>
      <c r="G1266" s="243"/>
      <c r="H1266" s="247">
        <v>5.5800000000000001</v>
      </c>
      <c r="I1266" s="248"/>
      <c r="J1266" s="243"/>
      <c r="K1266" s="243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3" t="s">
        <v>189</v>
      </c>
      <c r="AU1266" s="253" t="s">
        <v>86</v>
      </c>
      <c r="AV1266" s="13" t="s">
        <v>86</v>
      </c>
      <c r="AW1266" s="13" t="s">
        <v>33</v>
      </c>
      <c r="AX1266" s="13" t="s">
        <v>78</v>
      </c>
      <c r="AY1266" s="253" t="s">
        <v>181</v>
      </c>
    </row>
    <row r="1267" s="13" customFormat="1">
      <c r="A1267" s="13"/>
      <c r="B1267" s="242"/>
      <c r="C1267" s="243"/>
      <c r="D1267" s="244" t="s">
        <v>189</v>
      </c>
      <c r="E1267" s="245" t="s">
        <v>1</v>
      </c>
      <c r="F1267" s="246" t="s">
        <v>2262</v>
      </c>
      <c r="G1267" s="243"/>
      <c r="H1267" s="247">
        <v>3.1899999999999999</v>
      </c>
      <c r="I1267" s="248"/>
      <c r="J1267" s="243"/>
      <c r="K1267" s="243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3" t="s">
        <v>189</v>
      </c>
      <c r="AU1267" s="253" t="s">
        <v>86</v>
      </c>
      <c r="AV1267" s="13" t="s">
        <v>86</v>
      </c>
      <c r="AW1267" s="13" t="s">
        <v>33</v>
      </c>
      <c r="AX1267" s="13" t="s">
        <v>78</v>
      </c>
      <c r="AY1267" s="253" t="s">
        <v>181</v>
      </c>
    </row>
    <row r="1268" s="16" customFormat="1">
      <c r="A1268" s="16"/>
      <c r="B1268" s="287"/>
      <c r="C1268" s="288"/>
      <c r="D1268" s="244" t="s">
        <v>189</v>
      </c>
      <c r="E1268" s="289" t="s">
        <v>1</v>
      </c>
      <c r="F1268" s="290" t="s">
        <v>1651</v>
      </c>
      <c r="G1268" s="288"/>
      <c r="H1268" s="291">
        <v>31.559999999999999</v>
      </c>
      <c r="I1268" s="292"/>
      <c r="J1268" s="288"/>
      <c r="K1268" s="288"/>
      <c r="L1268" s="293"/>
      <c r="M1268" s="294"/>
      <c r="N1268" s="295"/>
      <c r="O1268" s="295"/>
      <c r="P1268" s="295"/>
      <c r="Q1268" s="295"/>
      <c r="R1268" s="295"/>
      <c r="S1268" s="295"/>
      <c r="T1268" s="29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T1268" s="297" t="s">
        <v>189</v>
      </c>
      <c r="AU1268" s="297" t="s">
        <v>86</v>
      </c>
      <c r="AV1268" s="16" t="s">
        <v>197</v>
      </c>
      <c r="AW1268" s="16" t="s">
        <v>33</v>
      </c>
      <c r="AX1268" s="16" t="s">
        <v>78</v>
      </c>
      <c r="AY1268" s="297" t="s">
        <v>181</v>
      </c>
    </row>
    <row r="1269" s="14" customFormat="1">
      <c r="A1269" s="14"/>
      <c r="B1269" s="254"/>
      <c r="C1269" s="255"/>
      <c r="D1269" s="244" t="s">
        <v>189</v>
      </c>
      <c r="E1269" s="256" t="s">
        <v>1</v>
      </c>
      <c r="F1269" s="257" t="s">
        <v>1850</v>
      </c>
      <c r="G1269" s="255"/>
      <c r="H1269" s="256" t="s">
        <v>1</v>
      </c>
      <c r="I1269" s="258"/>
      <c r="J1269" s="255"/>
      <c r="K1269" s="255"/>
      <c r="L1269" s="259"/>
      <c r="M1269" s="260"/>
      <c r="N1269" s="261"/>
      <c r="O1269" s="261"/>
      <c r="P1269" s="261"/>
      <c r="Q1269" s="261"/>
      <c r="R1269" s="261"/>
      <c r="S1269" s="261"/>
      <c r="T1269" s="26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3" t="s">
        <v>189</v>
      </c>
      <c r="AU1269" s="263" t="s">
        <v>86</v>
      </c>
      <c r="AV1269" s="14" t="s">
        <v>84</v>
      </c>
      <c r="AW1269" s="14" t="s">
        <v>33</v>
      </c>
      <c r="AX1269" s="14" t="s">
        <v>78</v>
      </c>
      <c r="AY1269" s="263" t="s">
        <v>181</v>
      </c>
    </row>
    <row r="1270" s="14" customFormat="1">
      <c r="A1270" s="14"/>
      <c r="B1270" s="254"/>
      <c r="C1270" s="255"/>
      <c r="D1270" s="244" t="s">
        <v>189</v>
      </c>
      <c r="E1270" s="256" t="s">
        <v>1</v>
      </c>
      <c r="F1270" s="257" t="s">
        <v>1192</v>
      </c>
      <c r="G1270" s="255"/>
      <c r="H1270" s="256" t="s">
        <v>1</v>
      </c>
      <c r="I1270" s="258"/>
      <c r="J1270" s="255"/>
      <c r="K1270" s="255"/>
      <c r="L1270" s="259"/>
      <c r="M1270" s="260"/>
      <c r="N1270" s="261"/>
      <c r="O1270" s="261"/>
      <c r="P1270" s="261"/>
      <c r="Q1270" s="261"/>
      <c r="R1270" s="261"/>
      <c r="S1270" s="261"/>
      <c r="T1270" s="26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3" t="s">
        <v>189</v>
      </c>
      <c r="AU1270" s="263" t="s">
        <v>86</v>
      </c>
      <c r="AV1270" s="14" t="s">
        <v>84</v>
      </c>
      <c r="AW1270" s="14" t="s">
        <v>33</v>
      </c>
      <c r="AX1270" s="14" t="s">
        <v>78</v>
      </c>
      <c r="AY1270" s="263" t="s">
        <v>181</v>
      </c>
    </row>
    <row r="1271" s="13" customFormat="1">
      <c r="A1271" s="13"/>
      <c r="B1271" s="242"/>
      <c r="C1271" s="243"/>
      <c r="D1271" s="244" t="s">
        <v>189</v>
      </c>
      <c r="E1271" s="245" t="s">
        <v>1</v>
      </c>
      <c r="F1271" s="246" t="s">
        <v>2631</v>
      </c>
      <c r="G1271" s="243"/>
      <c r="H1271" s="247">
        <v>3.4129999999999998</v>
      </c>
      <c r="I1271" s="248"/>
      <c r="J1271" s="243"/>
      <c r="K1271" s="243"/>
      <c r="L1271" s="249"/>
      <c r="M1271" s="250"/>
      <c r="N1271" s="251"/>
      <c r="O1271" s="251"/>
      <c r="P1271" s="251"/>
      <c r="Q1271" s="251"/>
      <c r="R1271" s="251"/>
      <c r="S1271" s="251"/>
      <c r="T1271" s="252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3" t="s">
        <v>189</v>
      </c>
      <c r="AU1271" s="253" t="s">
        <v>86</v>
      </c>
      <c r="AV1271" s="13" t="s">
        <v>86</v>
      </c>
      <c r="AW1271" s="13" t="s">
        <v>33</v>
      </c>
      <c r="AX1271" s="13" t="s">
        <v>78</v>
      </c>
      <c r="AY1271" s="253" t="s">
        <v>181</v>
      </c>
    </row>
    <row r="1272" s="14" customFormat="1">
      <c r="A1272" s="14"/>
      <c r="B1272" s="254"/>
      <c r="C1272" s="255"/>
      <c r="D1272" s="244" t="s">
        <v>189</v>
      </c>
      <c r="E1272" s="256" t="s">
        <v>1</v>
      </c>
      <c r="F1272" s="257" t="s">
        <v>1852</v>
      </c>
      <c r="G1272" s="255"/>
      <c r="H1272" s="256" t="s">
        <v>1</v>
      </c>
      <c r="I1272" s="258"/>
      <c r="J1272" s="255"/>
      <c r="K1272" s="255"/>
      <c r="L1272" s="259"/>
      <c r="M1272" s="260"/>
      <c r="N1272" s="261"/>
      <c r="O1272" s="261"/>
      <c r="P1272" s="261"/>
      <c r="Q1272" s="261"/>
      <c r="R1272" s="261"/>
      <c r="S1272" s="261"/>
      <c r="T1272" s="26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3" t="s">
        <v>189</v>
      </c>
      <c r="AU1272" s="263" t="s">
        <v>86</v>
      </c>
      <c r="AV1272" s="14" t="s">
        <v>84</v>
      </c>
      <c r="AW1272" s="14" t="s">
        <v>33</v>
      </c>
      <c r="AX1272" s="14" t="s">
        <v>78</v>
      </c>
      <c r="AY1272" s="263" t="s">
        <v>181</v>
      </c>
    </row>
    <row r="1273" s="14" customFormat="1">
      <c r="A1273" s="14"/>
      <c r="B1273" s="254"/>
      <c r="C1273" s="255"/>
      <c r="D1273" s="244" t="s">
        <v>189</v>
      </c>
      <c r="E1273" s="256" t="s">
        <v>1</v>
      </c>
      <c r="F1273" s="257" t="s">
        <v>1179</v>
      </c>
      <c r="G1273" s="255"/>
      <c r="H1273" s="256" t="s">
        <v>1</v>
      </c>
      <c r="I1273" s="258"/>
      <c r="J1273" s="255"/>
      <c r="K1273" s="255"/>
      <c r="L1273" s="259"/>
      <c r="M1273" s="260"/>
      <c r="N1273" s="261"/>
      <c r="O1273" s="261"/>
      <c r="P1273" s="261"/>
      <c r="Q1273" s="261"/>
      <c r="R1273" s="261"/>
      <c r="S1273" s="261"/>
      <c r="T1273" s="26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3" t="s">
        <v>189</v>
      </c>
      <c r="AU1273" s="263" t="s">
        <v>86</v>
      </c>
      <c r="AV1273" s="14" t="s">
        <v>84</v>
      </c>
      <c r="AW1273" s="14" t="s">
        <v>33</v>
      </c>
      <c r="AX1273" s="14" t="s">
        <v>78</v>
      </c>
      <c r="AY1273" s="263" t="s">
        <v>181</v>
      </c>
    </row>
    <row r="1274" s="13" customFormat="1">
      <c r="A1274" s="13"/>
      <c r="B1274" s="242"/>
      <c r="C1274" s="243"/>
      <c r="D1274" s="244" t="s">
        <v>189</v>
      </c>
      <c r="E1274" s="245" t="s">
        <v>1</v>
      </c>
      <c r="F1274" s="246" t="s">
        <v>2632</v>
      </c>
      <c r="G1274" s="243"/>
      <c r="H1274" s="247">
        <v>2.5070000000000001</v>
      </c>
      <c r="I1274" s="248"/>
      <c r="J1274" s="243"/>
      <c r="K1274" s="243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3" t="s">
        <v>189</v>
      </c>
      <c r="AU1274" s="253" t="s">
        <v>86</v>
      </c>
      <c r="AV1274" s="13" t="s">
        <v>86</v>
      </c>
      <c r="AW1274" s="13" t="s">
        <v>33</v>
      </c>
      <c r="AX1274" s="13" t="s">
        <v>78</v>
      </c>
      <c r="AY1274" s="253" t="s">
        <v>181</v>
      </c>
    </row>
    <row r="1275" s="14" customFormat="1">
      <c r="A1275" s="14"/>
      <c r="B1275" s="254"/>
      <c r="C1275" s="255"/>
      <c r="D1275" s="244" t="s">
        <v>189</v>
      </c>
      <c r="E1275" s="256" t="s">
        <v>1</v>
      </c>
      <c r="F1275" s="257" t="s">
        <v>1185</v>
      </c>
      <c r="G1275" s="255"/>
      <c r="H1275" s="256" t="s">
        <v>1</v>
      </c>
      <c r="I1275" s="258"/>
      <c r="J1275" s="255"/>
      <c r="K1275" s="255"/>
      <c r="L1275" s="259"/>
      <c r="M1275" s="260"/>
      <c r="N1275" s="261"/>
      <c r="O1275" s="261"/>
      <c r="P1275" s="261"/>
      <c r="Q1275" s="261"/>
      <c r="R1275" s="261"/>
      <c r="S1275" s="261"/>
      <c r="T1275" s="26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3" t="s">
        <v>189</v>
      </c>
      <c r="AU1275" s="263" t="s">
        <v>86</v>
      </c>
      <c r="AV1275" s="14" t="s">
        <v>84</v>
      </c>
      <c r="AW1275" s="14" t="s">
        <v>33</v>
      </c>
      <c r="AX1275" s="14" t="s">
        <v>78</v>
      </c>
      <c r="AY1275" s="263" t="s">
        <v>181</v>
      </c>
    </row>
    <row r="1276" s="13" customFormat="1">
      <c r="A1276" s="13"/>
      <c r="B1276" s="242"/>
      <c r="C1276" s="243"/>
      <c r="D1276" s="244" t="s">
        <v>189</v>
      </c>
      <c r="E1276" s="245" t="s">
        <v>1</v>
      </c>
      <c r="F1276" s="246" t="s">
        <v>2418</v>
      </c>
      <c r="G1276" s="243"/>
      <c r="H1276" s="247">
        <v>12.114000000000001</v>
      </c>
      <c r="I1276" s="248"/>
      <c r="J1276" s="243"/>
      <c r="K1276" s="243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3" t="s">
        <v>189</v>
      </c>
      <c r="AU1276" s="253" t="s">
        <v>86</v>
      </c>
      <c r="AV1276" s="13" t="s">
        <v>86</v>
      </c>
      <c r="AW1276" s="13" t="s">
        <v>33</v>
      </c>
      <c r="AX1276" s="13" t="s">
        <v>78</v>
      </c>
      <c r="AY1276" s="253" t="s">
        <v>181</v>
      </c>
    </row>
    <row r="1277" s="13" customFormat="1">
      <c r="A1277" s="13"/>
      <c r="B1277" s="242"/>
      <c r="C1277" s="243"/>
      <c r="D1277" s="244" t="s">
        <v>189</v>
      </c>
      <c r="E1277" s="245" t="s">
        <v>1</v>
      </c>
      <c r="F1277" s="246" t="s">
        <v>2979</v>
      </c>
      <c r="G1277" s="243"/>
      <c r="H1277" s="247">
        <v>-2.5390000000000001</v>
      </c>
      <c r="I1277" s="248"/>
      <c r="J1277" s="243"/>
      <c r="K1277" s="243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3" t="s">
        <v>189</v>
      </c>
      <c r="AU1277" s="253" t="s">
        <v>86</v>
      </c>
      <c r="AV1277" s="13" t="s">
        <v>86</v>
      </c>
      <c r="AW1277" s="13" t="s">
        <v>33</v>
      </c>
      <c r="AX1277" s="13" t="s">
        <v>78</v>
      </c>
      <c r="AY1277" s="253" t="s">
        <v>181</v>
      </c>
    </row>
    <row r="1278" s="14" customFormat="1">
      <c r="A1278" s="14"/>
      <c r="B1278" s="254"/>
      <c r="C1278" s="255"/>
      <c r="D1278" s="244" t="s">
        <v>189</v>
      </c>
      <c r="E1278" s="256" t="s">
        <v>1</v>
      </c>
      <c r="F1278" s="257" t="s">
        <v>1198</v>
      </c>
      <c r="G1278" s="255"/>
      <c r="H1278" s="256" t="s">
        <v>1</v>
      </c>
      <c r="I1278" s="258"/>
      <c r="J1278" s="255"/>
      <c r="K1278" s="255"/>
      <c r="L1278" s="259"/>
      <c r="M1278" s="260"/>
      <c r="N1278" s="261"/>
      <c r="O1278" s="261"/>
      <c r="P1278" s="261"/>
      <c r="Q1278" s="261"/>
      <c r="R1278" s="261"/>
      <c r="S1278" s="261"/>
      <c r="T1278" s="26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3" t="s">
        <v>189</v>
      </c>
      <c r="AU1278" s="263" t="s">
        <v>86</v>
      </c>
      <c r="AV1278" s="14" t="s">
        <v>84</v>
      </c>
      <c r="AW1278" s="14" t="s">
        <v>33</v>
      </c>
      <c r="AX1278" s="14" t="s">
        <v>78</v>
      </c>
      <c r="AY1278" s="263" t="s">
        <v>181</v>
      </c>
    </row>
    <row r="1279" s="13" customFormat="1">
      <c r="A1279" s="13"/>
      <c r="B1279" s="242"/>
      <c r="C1279" s="243"/>
      <c r="D1279" s="244" t="s">
        <v>189</v>
      </c>
      <c r="E1279" s="245" t="s">
        <v>1</v>
      </c>
      <c r="F1279" s="246" t="s">
        <v>2415</v>
      </c>
      <c r="G1279" s="243"/>
      <c r="H1279" s="247">
        <v>3.8999999999999999</v>
      </c>
      <c r="I1279" s="248"/>
      <c r="J1279" s="243"/>
      <c r="K1279" s="243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3" t="s">
        <v>189</v>
      </c>
      <c r="AU1279" s="253" t="s">
        <v>86</v>
      </c>
      <c r="AV1279" s="13" t="s">
        <v>86</v>
      </c>
      <c r="AW1279" s="13" t="s">
        <v>33</v>
      </c>
      <c r="AX1279" s="13" t="s">
        <v>78</v>
      </c>
      <c r="AY1279" s="253" t="s">
        <v>181</v>
      </c>
    </row>
    <row r="1280" s="13" customFormat="1">
      <c r="A1280" s="13"/>
      <c r="B1280" s="242"/>
      <c r="C1280" s="243"/>
      <c r="D1280" s="244" t="s">
        <v>189</v>
      </c>
      <c r="E1280" s="245" t="s">
        <v>1</v>
      </c>
      <c r="F1280" s="246" t="s">
        <v>2634</v>
      </c>
      <c r="G1280" s="243"/>
      <c r="H1280" s="247">
        <v>-1.95</v>
      </c>
      <c r="I1280" s="248"/>
      <c r="J1280" s="243"/>
      <c r="K1280" s="243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3" t="s">
        <v>189</v>
      </c>
      <c r="AU1280" s="253" t="s">
        <v>86</v>
      </c>
      <c r="AV1280" s="13" t="s">
        <v>86</v>
      </c>
      <c r="AW1280" s="13" t="s">
        <v>33</v>
      </c>
      <c r="AX1280" s="13" t="s">
        <v>78</v>
      </c>
      <c r="AY1280" s="253" t="s">
        <v>181</v>
      </c>
    </row>
    <row r="1281" s="16" customFormat="1">
      <c r="A1281" s="16"/>
      <c r="B1281" s="287"/>
      <c r="C1281" s="288"/>
      <c r="D1281" s="244" t="s">
        <v>189</v>
      </c>
      <c r="E1281" s="289" t="s">
        <v>1</v>
      </c>
      <c r="F1281" s="290" t="s">
        <v>1651</v>
      </c>
      <c r="G1281" s="288"/>
      <c r="H1281" s="291">
        <v>17.445</v>
      </c>
      <c r="I1281" s="292"/>
      <c r="J1281" s="288"/>
      <c r="K1281" s="288"/>
      <c r="L1281" s="293"/>
      <c r="M1281" s="294"/>
      <c r="N1281" s="295"/>
      <c r="O1281" s="295"/>
      <c r="P1281" s="295"/>
      <c r="Q1281" s="295"/>
      <c r="R1281" s="295"/>
      <c r="S1281" s="295"/>
      <c r="T1281" s="29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T1281" s="297" t="s">
        <v>189</v>
      </c>
      <c r="AU1281" s="297" t="s">
        <v>86</v>
      </c>
      <c r="AV1281" s="16" t="s">
        <v>197</v>
      </c>
      <c r="AW1281" s="16" t="s">
        <v>33</v>
      </c>
      <c r="AX1281" s="16" t="s">
        <v>78</v>
      </c>
      <c r="AY1281" s="297" t="s">
        <v>181</v>
      </c>
    </row>
    <row r="1282" s="14" customFormat="1">
      <c r="A1282" s="14"/>
      <c r="B1282" s="254"/>
      <c r="C1282" s="255"/>
      <c r="D1282" s="244" t="s">
        <v>189</v>
      </c>
      <c r="E1282" s="256" t="s">
        <v>1</v>
      </c>
      <c r="F1282" s="257" t="s">
        <v>1855</v>
      </c>
      <c r="G1282" s="255"/>
      <c r="H1282" s="256" t="s">
        <v>1</v>
      </c>
      <c r="I1282" s="258"/>
      <c r="J1282" s="255"/>
      <c r="K1282" s="255"/>
      <c r="L1282" s="259"/>
      <c r="M1282" s="260"/>
      <c r="N1282" s="261"/>
      <c r="O1282" s="261"/>
      <c r="P1282" s="261"/>
      <c r="Q1282" s="261"/>
      <c r="R1282" s="261"/>
      <c r="S1282" s="261"/>
      <c r="T1282" s="26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3" t="s">
        <v>189</v>
      </c>
      <c r="AU1282" s="263" t="s">
        <v>86</v>
      </c>
      <c r="AV1282" s="14" t="s">
        <v>84</v>
      </c>
      <c r="AW1282" s="14" t="s">
        <v>33</v>
      </c>
      <c r="AX1282" s="14" t="s">
        <v>78</v>
      </c>
      <c r="AY1282" s="263" t="s">
        <v>181</v>
      </c>
    </row>
    <row r="1283" s="14" customFormat="1">
      <c r="A1283" s="14"/>
      <c r="B1283" s="254"/>
      <c r="C1283" s="255"/>
      <c r="D1283" s="244" t="s">
        <v>189</v>
      </c>
      <c r="E1283" s="256" t="s">
        <v>1</v>
      </c>
      <c r="F1283" s="257" t="s">
        <v>497</v>
      </c>
      <c r="G1283" s="255"/>
      <c r="H1283" s="256" t="s">
        <v>1</v>
      </c>
      <c r="I1283" s="258"/>
      <c r="J1283" s="255"/>
      <c r="K1283" s="255"/>
      <c r="L1283" s="259"/>
      <c r="M1283" s="260"/>
      <c r="N1283" s="261"/>
      <c r="O1283" s="261"/>
      <c r="P1283" s="261"/>
      <c r="Q1283" s="261"/>
      <c r="R1283" s="261"/>
      <c r="S1283" s="261"/>
      <c r="T1283" s="26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3" t="s">
        <v>189</v>
      </c>
      <c r="AU1283" s="263" t="s">
        <v>86</v>
      </c>
      <c r="AV1283" s="14" t="s">
        <v>84</v>
      </c>
      <c r="AW1283" s="14" t="s">
        <v>33</v>
      </c>
      <c r="AX1283" s="14" t="s">
        <v>78</v>
      </c>
      <c r="AY1283" s="263" t="s">
        <v>181</v>
      </c>
    </row>
    <row r="1284" s="13" customFormat="1">
      <c r="A1284" s="13"/>
      <c r="B1284" s="242"/>
      <c r="C1284" s="243"/>
      <c r="D1284" s="244" t="s">
        <v>189</v>
      </c>
      <c r="E1284" s="245" t="s">
        <v>1</v>
      </c>
      <c r="F1284" s="246" t="s">
        <v>2130</v>
      </c>
      <c r="G1284" s="243"/>
      <c r="H1284" s="247">
        <v>78.198999999999998</v>
      </c>
      <c r="I1284" s="248"/>
      <c r="J1284" s="243"/>
      <c r="K1284" s="243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3" t="s">
        <v>189</v>
      </c>
      <c r="AU1284" s="253" t="s">
        <v>86</v>
      </c>
      <c r="AV1284" s="13" t="s">
        <v>86</v>
      </c>
      <c r="AW1284" s="13" t="s">
        <v>33</v>
      </c>
      <c r="AX1284" s="13" t="s">
        <v>78</v>
      </c>
      <c r="AY1284" s="253" t="s">
        <v>181</v>
      </c>
    </row>
    <row r="1285" s="13" customFormat="1">
      <c r="A1285" s="13"/>
      <c r="B1285" s="242"/>
      <c r="C1285" s="243"/>
      <c r="D1285" s="244" t="s">
        <v>189</v>
      </c>
      <c r="E1285" s="245" t="s">
        <v>1</v>
      </c>
      <c r="F1285" s="246" t="s">
        <v>2635</v>
      </c>
      <c r="G1285" s="243"/>
      <c r="H1285" s="247">
        <v>-3.831</v>
      </c>
      <c r="I1285" s="248"/>
      <c r="J1285" s="243"/>
      <c r="K1285" s="243"/>
      <c r="L1285" s="249"/>
      <c r="M1285" s="250"/>
      <c r="N1285" s="251"/>
      <c r="O1285" s="251"/>
      <c r="P1285" s="251"/>
      <c r="Q1285" s="251"/>
      <c r="R1285" s="251"/>
      <c r="S1285" s="251"/>
      <c r="T1285" s="25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3" t="s">
        <v>189</v>
      </c>
      <c r="AU1285" s="253" t="s">
        <v>86</v>
      </c>
      <c r="AV1285" s="13" t="s">
        <v>86</v>
      </c>
      <c r="AW1285" s="13" t="s">
        <v>33</v>
      </c>
      <c r="AX1285" s="13" t="s">
        <v>78</v>
      </c>
      <c r="AY1285" s="253" t="s">
        <v>181</v>
      </c>
    </row>
    <row r="1286" s="13" customFormat="1">
      <c r="A1286" s="13"/>
      <c r="B1286" s="242"/>
      <c r="C1286" s="243"/>
      <c r="D1286" s="244" t="s">
        <v>189</v>
      </c>
      <c r="E1286" s="245" t="s">
        <v>1</v>
      </c>
      <c r="F1286" s="246" t="s">
        <v>2762</v>
      </c>
      <c r="G1286" s="243"/>
      <c r="H1286" s="247">
        <v>75.730000000000004</v>
      </c>
      <c r="I1286" s="248"/>
      <c r="J1286" s="243"/>
      <c r="K1286" s="243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3" t="s">
        <v>189</v>
      </c>
      <c r="AU1286" s="253" t="s">
        <v>86</v>
      </c>
      <c r="AV1286" s="13" t="s">
        <v>86</v>
      </c>
      <c r="AW1286" s="13" t="s">
        <v>33</v>
      </c>
      <c r="AX1286" s="13" t="s">
        <v>78</v>
      </c>
      <c r="AY1286" s="253" t="s">
        <v>181</v>
      </c>
    </row>
    <row r="1287" s="13" customFormat="1">
      <c r="A1287" s="13"/>
      <c r="B1287" s="242"/>
      <c r="C1287" s="243"/>
      <c r="D1287" s="244" t="s">
        <v>189</v>
      </c>
      <c r="E1287" s="245" t="s">
        <v>1</v>
      </c>
      <c r="F1287" s="246" t="s">
        <v>2980</v>
      </c>
      <c r="G1287" s="243"/>
      <c r="H1287" s="247">
        <v>-2.996</v>
      </c>
      <c r="I1287" s="248"/>
      <c r="J1287" s="243"/>
      <c r="K1287" s="243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3" t="s">
        <v>189</v>
      </c>
      <c r="AU1287" s="253" t="s">
        <v>86</v>
      </c>
      <c r="AV1287" s="13" t="s">
        <v>86</v>
      </c>
      <c r="AW1287" s="13" t="s">
        <v>33</v>
      </c>
      <c r="AX1287" s="13" t="s">
        <v>78</v>
      </c>
      <c r="AY1287" s="253" t="s">
        <v>181</v>
      </c>
    </row>
    <row r="1288" s="13" customFormat="1">
      <c r="A1288" s="13"/>
      <c r="B1288" s="242"/>
      <c r="C1288" s="243"/>
      <c r="D1288" s="244" t="s">
        <v>189</v>
      </c>
      <c r="E1288" s="245" t="s">
        <v>1</v>
      </c>
      <c r="F1288" s="246" t="s">
        <v>2134</v>
      </c>
      <c r="G1288" s="243"/>
      <c r="H1288" s="247">
        <v>-6.5359999999999996</v>
      </c>
      <c r="I1288" s="248"/>
      <c r="J1288" s="243"/>
      <c r="K1288" s="243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3" t="s">
        <v>189</v>
      </c>
      <c r="AU1288" s="253" t="s">
        <v>86</v>
      </c>
      <c r="AV1288" s="13" t="s">
        <v>86</v>
      </c>
      <c r="AW1288" s="13" t="s">
        <v>33</v>
      </c>
      <c r="AX1288" s="13" t="s">
        <v>78</v>
      </c>
      <c r="AY1288" s="253" t="s">
        <v>181</v>
      </c>
    </row>
    <row r="1289" s="13" customFormat="1">
      <c r="A1289" s="13"/>
      <c r="B1289" s="242"/>
      <c r="C1289" s="243"/>
      <c r="D1289" s="244" t="s">
        <v>189</v>
      </c>
      <c r="E1289" s="245" t="s">
        <v>1</v>
      </c>
      <c r="F1289" s="246" t="s">
        <v>2764</v>
      </c>
      <c r="G1289" s="243"/>
      <c r="H1289" s="247">
        <v>-7.4710000000000001</v>
      </c>
      <c r="I1289" s="248"/>
      <c r="J1289" s="243"/>
      <c r="K1289" s="243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3" t="s">
        <v>189</v>
      </c>
      <c r="AU1289" s="253" t="s">
        <v>86</v>
      </c>
      <c r="AV1289" s="13" t="s">
        <v>86</v>
      </c>
      <c r="AW1289" s="13" t="s">
        <v>33</v>
      </c>
      <c r="AX1289" s="13" t="s">
        <v>78</v>
      </c>
      <c r="AY1289" s="253" t="s">
        <v>181</v>
      </c>
    </row>
    <row r="1290" s="13" customFormat="1">
      <c r="A1290" s="13"/>
      <c r="B1290" s="242"/>
      <c r="C1290" s="243"/>
      <c r="D1290" s="244" t="s">
        <v>189</v>
      </c>
      <c r="E1290" s="245" t="s">
        <v>1</v>
      </c>
      <c r="F1290" s="246" t="s">
        <v>2637</v>
      </c>
      <c r="G1290" s="243"/>
      <c r="H1290" s="247">
        <v>17.064</v>
      </c>
      <c r="I1290" s="248"/>
      <c r="J1290" s="243"/>
      <c r="K1290" s="243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3" t="s">
        <v>189</v>
      </c>
      <c r="AU1290" s="253" t="s">
        <v>86</v>
      </c>
      <c r="AV1290" s="13" t="s">
        <v>86</v>
      </c>
      <c r="AW1290" s="13" t="s">
        <v>33</v>
      </c>
      <c r="AX1290" s="13" t="s">
        <v>78</v>
      </c>
      <c r="AY1290" s="253" t="s">
        <v>181</v>
      </c>
    </row>
    <row r="1291" s="13" customFormat="1">
      <c r="A1291" s="13"/>
      <c r="B1291" s="242"/>
      <c r="C1291" s="243"/>
      <c r="D1291" s="244" t="s">
        <v>189</v>
      </c>
      <c r="E1291" s="245" t="s">
        <v>1</v>
      </c>
      <c r="F1291" s="246" t="s">
        <v>2137</v>
      </c>
      <c r="G1291" s="243"/>
      <c r="H1291" s="247">
        <v>-15.129</v>
      </c>
      <c r="I1291" s="248"/>
      <c r="J1291" s="243"/>
      <c r="K1291" s="243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3" t="s">
        <v>189</v>
      </c>
      <c r="AU1291" s="253" t="s">
        <v>86</v>
      </c>
      <c r="AV1291" s="13" t="s">
        <v>86</v>
      </c>
      <c r="AW1291" s="13" t="s">
        <v>33</v>
      </c>
      <c r="AX1291" s="13" t="s">
        <v>78</v>
      </c>
      <c r="AY1291" s="253" t="s">
        <v>181</v>
      </c>
    </row>
    <row r="1292" s="13" customFormat="1">
      <c r="A1292" s="13"/>
      <c r="B1292" s="242"/>
      <c r="C1292" s="243"/>
      <c r="D1292" s="244" t="s">
        <v>189</v>
      </c>
      <c r="E1292" s="245" t="s">
        <v>1</v>
      </c>
      <c r="F1292" s="246" t="s">
        <v>2138</v>
      </c>
      <c r="G1292" s="243"/>
      <c r="H1292" s="247">
        <v>22.738</v>
      </c>
      <c r="I1292" s="248"/>
      <c r="J1292" s="243"/>
      <c r="K1292" s="243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3" t="s">
        <v>189</v>
      </c>
      <c r="AU1292" s="253" t="s">
        <v>86</v>
      </c>
      <c r="AV1292" s="13" t="s">
        <v>86</v>
      </c>
      <c r="AW1292" s="13" t="s">
        <v>33</v>
      </c>
      <c r="AX1292" s="13" t="s">
        <v>78</v>
      </c>
      <c r="AY1292" s="253" t="s">
        <v>181</v>
      </c>
    </row>
    <row r="1293" s="13" customFormat="1">
      <c r="A1293" s="13"/>
      <c r="B1293" s="242"/>
      <c r="C1293" s="243"/>
      <c r="D1293" s="244" t="s">
        <v>189</v>
      </c>
      <c r="E1293" s="245" t="s">
        <v>1</v>
      </c>
      <c r="F1293" s="246" t="s">
        <v>2140</v>
      </c>
      <c r="G1293" s="243"/>
      <c r="H1293" s="247">
        <v>42.162999999999997</v>
      </c>
      <c r="I1293" s="248"/>
      <c r="J1293" s="243"/>
      <c r="K1293" s="243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3" t="s">
        <v>189</v>
      </c>
      <c r="AU1293" s="253" t="s">
        <v>86</v>
      </c>
      <c r="AV1293" s="13" t="s">
        <v>86</v>
      </c>
      <c r="AW1293" s="13" t="s">
        <v>33</v>
      </c>
      <c r="AX1293" s="13" t="s">
        <v>78</v>
      </c>
      <c r="AY1293" s="253" t="s">
        <v>181</v>
      </c>
    </row>
    <row r="1294" s="13" customFormat="1">
      <c r="A1294" s="13"/>
      <c r="B1294" s="242"/>
      <c r="C1294" s="243"/>
      <c r="D1294" s="244" t="s">
        <v>189</v>
      </c>
      <c r="E1294" s="245" t="s">
        <v>1</v>
      </c>
      <c r="F1294" s="246" t="s">
        <v>2638</v>
      </c>
      <c r="G1294" s="243"/>
      <c r="H1294" s="247">
        <v>-0.63</v>
      </c>
      <c r="I1294" s="248"/>
      <c r="J1294" s="243"/>
      <c r="K1294" s="243"/>
      <c r="L1294" s="249"/>
      <c r="M1294" s="250"/>
      <c r="N1294" s="251"/>
      <c r="O1294" s="251"/>
      <c r="P1294" s="251"/>
      <c r="Q1294" s="251"/>
      <c r="R1294" s="251"/>
      <c r="S1294" s="251"/>
      <c r="T1294" s="25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3" t="s">
        <v>189</v>
      </c>
      <c r="AU1294" s="253" t="s">
        <v>86</v>
      </c>
      <c r="AV1294" s="13" t="s">
        <v>86</v>
      </c>
      <c r="AW1294" s="13" t="s">
        <v>33</v>
      </c>
      <c r="AX1294" s="13" t="s">
        <v>78</v>
      </c>
      <c r="AY1294" s="253" t="s">
        <v>181</v>
      </c>
    </row>
    <row r="1295" s="13" customFormat="1">
      <c r="A1295" s="13"/>
      <c r="B1295" s="242"/>
      <c r="C1295" s="243"/>
      <c r="D1295" s="244" t="s">
        <v>189</v>
      </c>
      <c r="E1295" s="245" t="s">
        <v>1</v>
      </c>
      <c r="F1295" s="246" t="s">
        <v>2142</v>
      </c>
      <c r="G1295" s="243"/>
      <c r="H1295" s="247">
        <v>42.162999999999997</v>
      </c>
      <c r="I1295" s="248"/>
      <c r="J1295" s="243"/>
      <c r="K1295" s="243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3" t="s">
        <v>189</v>
      </c>
      <c r="AU1295" s="253" t="s">
        <v>86</v>
      </c>
      <c r="AV1295" s="13" t="s">
        <v>86</v>
      </c>
      <c r="AW1295" s="13" t="s">
        <v>33</v>
      </c>
      <c r="AX1295" s="13" t="s">
        <v>78</v>
      </c>
      <c r="AY1295" s="253" t="s">
        <v>181</v>
      </c>
    </row>
    <row r="1296" s="13" customFormat="1">
      <c r="A1296" s="13"/>
      <c r="B1296" s="242"/>
      <c r="C1296" s="243"/>
      <c r="D1296" s="244" t="s">
        <v>189</v>
      </c>
      <c r="E1296" s="245" t="s">
        <v>1</v>
      </c>
      <c r="F1296" s="246" t="s">
        <v>2639</v>
      </c>
      <c r="G1296" s="243"/>
      <c r="H1296" s="247">
        <v>-0.63</v>
      </c>
      <c r="I1296" s="248"/>
      <c r="J1296" s="243"/>
      <c r="K1296" s="243"/>
      <c r="L1296" s="249"/>
      <c r="M1296" s="250"/>
      <c r="N1296" s="251"/>
      <c r="O1296" s="251"/>
      <c r="P1296" s="251"/>
      <c r="Q1296" s="251"/>
      <c r="R1296" s="251"/>
      <c r="S1296" s="251"/>
      <c r="T1296" s="252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3" t="s">
        <v>189</v>
      </c>
      <c r="AU1296" s="253" t="s">
        <v>86</v>
      </c>
      <c r="AV1296" s="13" t="s">
        <v>86</v>
      </c>
      <c r="AW1296" s="13" t="s">
        <v>33</v>
      </c>
      <c r="AX1296" s="13" t="s">
        <v>78</v>
      </c>
      <c r="AY1296" s="253" t="s">
        <v>181</v>
      </c>
    </row>
    <row r="1297" s="13" customFormat="1">
      <c r="A1297" s="13"/>
      <c r="B1297" s="242"/>
      <c r="C1297" s="243"/>
      <c r="D1297" s="244" t="s">
        <v>189</v>
      </c>
      <c r="E1297" s="245" t="s">
        <v>1</v>
      </c>
      <c r="F1297" s="246" t="s">
        <v>2144</v>
      </c>
      <c r="G1297" s="243"/>
      <c r="H1297" s="247">
        <v>42.084000000000003</v>
      </c>
      <c r="I1297" s="248"/>
      <c r="J1297" s="243"/>
      <c r="K1297" s="243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3" t="s">
        <v>189</v>
      </c>
      <c r="AU1297" s="253" t="s">
        <v>86</v>
      </c>
      <c r="AV1297" s="13" t="s">
        <v>86</v>
      </c>
      <c r="AW1297" s="13" t="s">
        <v>33</v>
      </c>
      <c r="AX1297" s="13" t="s">
        <v>78</v>
      </c>
      <c r="AY1297" s="253" t="s">
        <v>181</v>
      </c>
    </row>
    <row r="1298" s="13" customFormat="1">
      <c r="A1298" s="13"/>
      <c r="B1298" s="242"/>
      <c r="C1298" s="243"/>
      <c r="D1298" s="244" t="s">
        <v>189</v>
      </c>
      <c r="E1298" s="245" t="s">
        <v>1</v>
      </c>
      <c r="F1298" s="246" t="s">
        <v>2638</v>
      </c>
      <c r="G1298" s="243"/>
      <c r="H1298" s="247">
        <v>-0.63</v>
      </c>
      <c r="I1298" s="248"/>
      <c r="J1298" s="243"/>
      <c r="K1298" s="243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3" t="s">
        <v>189</v>
      </c>
      <c r="AU1298" s="253" t="s">
        <v>86</v>
      </c>
      <c r="AV1298" s="13" t="s">
        <v>86</v>
      </c>
      <c r="AW1298" s="13" t="s">
        <v>33</v>
      </c>
      <c r="AX1298" s="13" t="s">
        <v>78</v>
      </c>
      <c r="AY1298" s="253" t="s">
        <v>181</v>
      </c>
    </row>
    <row r="1299" s="13" customFormat="1">
      <c r="A1299" s="13"/>
      <c r="B1299" s="242"/>
      <c r="C1299" s="243"/>
      <c r="D1299" s="244" t="s">
        <v>189</v>
      </c>
      <c r="E1299" s="245" t="s">
        <v>1</v>
      </c>
      <c r="F1299" s="246" t="s">
        <v>2640</v>
      </c>
      <c r="G1299" s="243"/>
      <c r="H1299" s="247">
        <v>13.236000000000001</v>
      </c>
      <c r="I1299" s="248"/>
      <c r="J1299" s="243"/>
      <c r="K1299" s="243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3" t="s">
        <v>189</v>
      </c>
      <c r="AU1299" s="253" t="s">
        <v>86</v>
      </c>
      <c r="AV1299" s="13" t="s">
        <v>86</v>
      </c>
      <c r="AW1299" s="13" t="s">
        <v>33</v>
      </c>
      <c r="AX1299" s="13" t="s">
        <v>78</v>
      </c>
      <c r="AY1299" s="253" t="s">
        <v>181</v>
      </c>
    </row>
    <row r="1300" s="13" customFormat="1">
      <c r="A1300" s="13"/>
      <c r="B1300" s="242"/>
      <c r="C1300" s="243"/>
      <c r="D1300" s="244" t="s">
        <v>189</v>
      </c>
      <c r="E1300" s="245" t="s">
        <v>1</v>
      </c>
      <c r="F1300" s="246" t="s">
        <v>2146</v>
      </c>
      <c r="G1300" s="243"/>
      <c r="H1300" s="247">
        <v>-3.024</v>
      </c>
      <c r="I1300" s="248"/>
      <c r="J1300" s="243"/>
      <c r="K1300" s="243"/>
      <c r="L1300" s="249"/>
      <c r="M1300" s="250"/>
      <c r="N1300" s="251"/>
      <c r="O1300" s="251"/>
      <c r="P1300" s="251"/>
      <c r="Q1300" s="251"/>
      <c r="R1300" s="251"/>
      <c r="S1300" s="251"/>
      <c r="T1300" s="252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3" t="s">
        <v>189</v>
      </c>
      <c r="AU1300" s="253" t="s">
        <v>86</v>
      </c>
      <c r="AV1300" s="13" t="s">
        <v>86</v>
      </c>
      <c r="AW1300" s="13" t="s">
        <v>33</v>
      </c>
      <c r="AX1300" s="13" t="s">
        <v>78</v>
      </c>
      <c r="AY1300" s="253" t="s">
        <v>181</v>
      </c>
    </row>
    <row r="1301" s="16" customFormat="1">
      <c r="A1301" s="16"/>
      <c r="B1301" s="287"/>
      <c r="C1301" s="288"/>
      <c r="D1301" s="244" t="s">
        <v>189</v>
      </c>
      <c r="E1301" s="289" t="s">
        <v>1</v>
      </c>
      <c r="F1301" s="290" t="s">
        <v>1651</v>
      </c>
      <c r="G1301" s="288"/>
      <c r="H1301" s="291">
        <v>292.5</v>
      </c>
      <c r="I1301" s="292"/>
      <c r="J1301" s="288"/>
      <c r="K1301" s="288"/>
      <c r="L1301" s="293"/>
      <c r="M1301" s="294"/>
      <c r="N1301" s="295"/>
      <c r="O1301" s="295"/>
      <c r="P1301" s="295"/>
      <c r="Q1301" s="295"/>
      <c r="R1301" s="295"/>
      <c r="S1301" s="295"/>
      <c r="T1301" s="29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T1301" s="297" t="s">
        <v>189</v>
      </c>
      <c r="AU1301" s="297" t="s">
        <v>86</v>
      </c>
      <c r="AV1301" s="16" t="s">
        <v>197</v>
      </c>
      <c r="AW1301" s="16" t="s">
        <v>33</v>
      </c>
      <c r="AX1301" s="16" t="s">
        <v>78</v>
      </c>
      <c r="AY1301" s="297" t="s">
        <v>181</v>
      </c>
    </row>
    <row r="1302" s="15" customFormat="1">
      <c r="A1302" s="15"/>
      <c r="B1302" s="264"/>
      <c r="C1302" s="265"/>
      <c r="D1302" s="244" t="s">
        <v>189</v>
      </c>
      <c r="E1302" s="266" t="s">
        <v>1</v>
      </c>
      <c r="F1302" s="267" t="s">
        <v>206</v>
      </c>
      <c r="G1302" s="265"/>
      <c r="H1302" s="268">
        <v>419.97500000000002</v>
      </c>
      <c r="I1302" s="269"/>
      <c r="J1302" s="265"/>
      <c r="K1302" s="265"/>
      <c r="L1302" s="270"/>
      <c r="M1302" s="271"/>
      <c r="N1302" s="272"/>
      <c r="O1302" s="272"/>
      <c r="P1302" s="272"/>
      <c r="Q1302" s="272"/>
      <c r="R1302" s="272"/>
      <c r="S1302" s="272"/>
      <c r="T1302" s="273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74" t="s">
        <v>189</v>
      </c>
      <c r="AU1302" s="274" t="s">
        <v>86</v>
      </c>
      <c r="AV1302" s="15" t="s">
        <v>187</v>
      </c>
      <c r="AW1302" s="15" t="s">
        <v>33</v>
      </c>
      <c r="AX1302" s="15" t="s">
        <v>84</v>
      </c>
      <c r="AY1302" s="274" t="s">
        <v>181</v>
      </c>
    </row>
    <row r="1303" s="2" customFormat="1" ht="16.5" customHeight="1">
      <c r="A1303" s="39"/>
      <c r="B1303" s="40"/>
      <c r="C1303" s="228" t="s">
        <v>1583</v>
      </c>
      <c r="D1303" s="228" t="s">
        <v>183</v>
      </c>
      <c r="E1303" s="229" t="s">
        <v>1863</v>
      </c>
      <c r="F1303" s="230" t="s">
        <v>1864</v>
      </c>
      <c r="G1303" s="231" t="s">
        <v>186</v>
      </c>
      <c r="H1303" s="232">
        <v>12.429</v>
      </c>
      <c r="I1303" s="233"/>
      <c r="J1303" s="234">
        <f>ROUND(I1303*H1303,2)</f>
        <v>0</v>
      </c>
      <c r="K1303" s="235"/>
      <c r="L1303" s="45"/>
      <c r="M1303" s="236" t="s">
        <v>1</v>
      </c>
      <c r="N1303" s="237" t="s">
        <v>43</v>
      </c>
      <c r="O1303" s="92"/>
      <c r="P1303" s="238">
        <f>O1303*H1303</f>
        <v>0</v>
      </c>
      <c r="Q1303" s="238">
        <v>0.0038</v>
      </c>
      <c r="R1303" s="238">
        <f>Q1303*H1303</f>
        <v>0.0472302</v>
      </c>
      <c r="S1303" s="238">
        <v>0</v>
      </c>
      <c r="T1303" s="239">
        <f>S1303*H1303</f>
        <v>0</v>
      </c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R1303" s="240" t="s">
        <v>278</v>
      </c>
      <c r="AT1303" s="240" t="s">
        <v>183</v>
      </c>
      <c r="AU1303" s="240" t="s">
        <v>86</v>
      </c>
      <c r="AY1303" s="18" t="s">
        <v>181</v>
      </c>
      <c r="BE1303" s="241">
        <f>IF(N1303="základní",J1303,0)</f>
        <v>0</v>
      </c>
      <c r="BF1303" s="241">
        <f>IF(N1303="snížená",J1303,0)</f>
        <v>0</v>
      </c>
      <c r="BG1303" s="241">
        <f>IF(N1303="zákl. přenesená",J1303,0)</f>
        <v>0</v>
      </c>
      <c r="BH1303" s="241">
        <f>IF(N1303="sníž. přenesená",J1303,0)</f>
        <v>0</v>
      </c>
      <c r="BI1303" s="241">
        <f>IF(N1303="nulová",J1303,0)</f>
        <v>0</v>
      </c>
      <c r="BJ1303" s="18" t="s">
        <v>84</v>
      </c>
      <c r="BK1303" s="241">
        <f>ROUND(I1303*H1303,2)</f>
        <v>0</v>
      </c>
      <c r="BL1303" s="18" t="s">
        <v>278</v>
      </c>
      <c r="BM1303" s="240" t="s">
        <v>2981</v>
      </c>
    </row>
    <row r="1304" s="14" customFormat="1">
      <c r="A1304" s="14"/>
      <c r="B1304" s="254"/>
      <c r="C1304" s="255"/>
      <c r="D1304" s="244" t="s">
        <v>189</v>
      </c>
      <c r="E1304" s="256" t="s">
        <v>1</v>
      </c>
      <c r="F1304" s="257" t="s">
        <v>1866</v>
      </c>
      <c r="G1304" s="255"/>
      <c r="H1304" s="256" t="s">
        <v>1</v>
      </c>
      <c r="I1304" s="258"/>
      <c r="J1304" s="255"/>
      <c r="K1304" s="255"/>
      <c r="L1304" s="259"/>
      <c r="M1304" s="260"/>
      <c r="N1304" s="261"/>
      <c r="O1304" s="261"/>
      <c r="P1304" s="261"/>
      <c r="Q1304" s="261"/>
      <c r="R1304" s="261"/>
      <c r="S1304" s="261"/>
      <c r="T1304" s="26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3" t="s">
        <v>189</v>
      </c>
      <c r="AU1304" s="263" t="s">
        <v>86</v>
      </c>
      <c r="AV1304" s="14" t="s">
        <v>84</v>
      </c>
      <c r="AW1304" s="14" t="s">
        <v>33</v>
      </c>
      <c r="AX1304" s="14" t="s">
        <v>78</v>
      </c>
      <c r="AY1304" s="263" t="s">
        <v>181</v>
      </c>
    </row>
    <row r="1305" s="14" customFormat="1">
      <c r="A1305" s="14"/>
      <c r="B1305" s="254"/>
      <c r="C1305" s="255"/>
      <c r="D1305" s="244" t="s">
        <v>189</v>
      </c>
      <c r="E1305" s="256" t="s">
        <v>1</v>
      </c>
      <c r="F1305" s="257" t="s">
        <v>2982</v>
      </c>
      <c r="G1305" s="255"/>
      <c r="H1305" s="256" t="s">
        <v>1</v>
      </c>
      <c r="I1305" s="258"/>
      <c r="J1305" s="255"/>
      <c r="K1305" s="255"/>
      <c r="L1305" s="259"/>
      <c r="M1305" s="260"/>
      <c r="N1305" s="261"/>
      <c r="O1305" s="261"/>
      <c r="P1305" s="261"/>
      <c r="Q1305" s="261"/>
      <c r="R1305" s="261"/>
      <c r="S1305" s="261"/>
      <c r="T1305" s="26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3" t="s">
        <v>189</v>
      </c>
      <c r="AU1305" s="263" t="s">
        <v>86</v>
      </c>
      <c r="AV1305" s="14" t="s">
        <v>84</v>
      </c>
      <c r="AW1305" s="14" t="s">
        <v>33</v>
      </c>
      <c r="AX1305" s="14" t="s">
        <v>78</v>
      </c>
      <c r="AY1305" s="263" t="s">
        <v>181</v>
      </c>
    </row>
    <row r="1306" s="13" customFormat="1">
      <c r="A1306" s="13"/>
      <c r="B1306" s="242"/>
      <c r="C1306" s="243"/>
      <c r="D1306" s="244" t="s">
        <v>189</v>
      </c>
      <c r="E1306" s="245" t="s">
        <v>1</v>
      </c>
      <c r="F1306" s="246" t="s">
        <v>2983</v>
      </c>
      <c r="G1306" s="243"/>
      <c r="H1306" s="247">
        <v>9.8900000000000006</v>
      </c>
      <c r="I1306" s="248"/>
      <c r="J1306" s="243"/>
      <c r="K1306" s="243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3" t="s">
        <v>189</v>
      </c>
      <c r="AU1306" s="253" t="s">
        <v>86</v>
      </c>
      <c r="AV1306" s="13" t="s">
        <v>86</v>
      </c>
      <c r="AW1306" s="13" t="s">
        <v>33</v>
      </c>
      <c r="AX1306" s="13" t="s">
        <v>78</v>
      </c>
      <c r="AY1306" s="253" t="s">
        <v>181</v>
      </c>
    </row>
    <row r="1307" s="13" customFormat="1">
      <c r="A1307" s="13"/>
      <c r="B1307" s="242"/>
      <c r="C1307" s="243"/>
      <c r="D1307" s="244" t="s">
        <v>189</v>
      </c>
      <c r="E1307" s="245" t="s">
        <v>1</v>
      </c>
      <c r="F1307" s="246" t="s">
        <v>2644</v>
      </c>
      <c r="G1307" s="243"/>
      <c r="H1307" s="247">
        <v>2.5390000000000001</v>
      </c>
      <c r="I1307" s="248"/>
      <c r="J1307" s="243"/>
      <c r="K1307" s="243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3" t="s">
        <v>189</v>
      </c>
      <c r="AU1307" s="253" t="s">
        <v>86</v>
      </c>
      <c r="AV1307" s="13" t="s">
        <v>86</v>
      </c>
      <c r="AW1307" s="13" t="s">
        <v>33</v>
      </c>
      <c r="AX1307" s="13" t="s">
        <v>78</v>
      </c>
      <c r="AY1307" s="253" t="s">
        <v>181</v>
      </c>
    </row>
    <row r="1308" s="15" customFormat="1">
      <c r="A1308" s="15"/>
      <c r="B1308" s="264"/>
      <c r="C1308" s="265"/>
      <c r="D1308" s="244" t="s">
        <v>189</v>
      </c>
      <c r="E1308" s="266" t="s">
        <v>1</v>
      </c>
      <c r="F1308" s="267" t="s">
        <v>206</v>
      </c>
      <c r="G1308" s="265"/>
      <c r="H1308" s="268">
        <v>12.429</v>
      </c>
      <c r="I1308" s="269"/>
      <c r="J1308" s="265"/>
      <c r="K1308" s="265"/>
      <c r="L1308" s="270"/>
      <c r="M1308" s="271"/>
      <c r="N1308" s="272"/>
      <c r="O1308" s="272"/>
      <c r="P1308" s="272"/>
      <c r="Q1308" s="272"/>
      <c r="R1308" s="272"/>
      <c r="S1308" s="272"/>
      <c r="T1308" s="273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74" t="s">
        <v>189</v>
      </c>
      <c r="AU1308" s="274" t="s">
        <v>86</v>
      </c>
      <c r="AV1308" s="15" t="s">
        <v>187</v>
      </c>
      <c r="AW1308" s="15" t="s">
        <v>33</v>
      </c>
      <c r="AX1308" s="15" t="s">
        <v>84</v>
      </c>
      <c r="AY1308" s="274" t="s">
        <v>181</v>
      </c>
    </row>
    <row r="1309" s="12" customFormat="1" ht="22.8" customHeight="1">
      <c r="A1309" s="12"/>
      <c r="B1309" s="212"/>
      <c r="C1309" s="213"/>
      <c r="D1309" s="214" t="s">
        <v>77</v>
      </c>
      <c r="E1309" s="226" t="s">
        <v>1871</v>
      </c>
      <c r="F1309" s="226" t="s">
        <v>1872</v>
      </c>
      <c r="G1309" s="213"/>
      <c r="H1309" s="213"/>
      <c r="I1309" s="216"/>
      <c r="J1309" s="227">
        <f>BK1309</f>
        <v>0</v>
      </c>
      <c r="K1309" s="213"/>
      <c r="L1309" s="218"/>
      <c r="M1309" s="219"/>
      <c r="N1309" s="220"/>
      <c r="O1309" s="220"/>
      <c r="P1309" s="221">
        <f>SUM(P1310:P1334)</f>
        <v>0</v>
      </c>
      <c r="Q1309" s="220"/>
      <c r="R1309" s="221">
        <f>SUM(R1310:R1334)</f>
        <v>0.039824999999999999</v>
      </c>
      <c r="S1309" s="220"/>
      <c r="T1309" s="222">
        <f>SUM(T1310:T1334)</f>
        <v>0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223" t="s">
        <v>86</v>
      </c>
      <c r="AT1309" s="224" t="s">
        <v>77</v>
      </c>
      <c r="AU1309" s="224" t="s">
        <v>84</v>
      </c>
      <c r="AY1309" s="223" t="s">
        <v>181</v>
      </c>
      <c r="BK1309" s="225">
        <f>SUM(BK1310:BK1334)</f>
        <v>0</v>
      </c>
    </row>
    <row r="1310" s="2" customFormat="1" ht="24.15" customHeight="1">
      <c r="A1310" s="39"/>
      <c r="B1310" s="40"/>
      <c r="C1310" s="228" t="s">
        <v>1587</v>
      </c>
      <c r="D1310" s="228" t="s">
        <v>183</v>
      </c>
      <c r="E1310" s="229" t="s">
        <v>1874</v>
      </c>
      <c r="F1310" s="230" t="s">
        <v>1875</v>
      </c>
      <c r="G1310" s="231" t="s">
        <v>359</v>
      </c>
      <c r="H1310" s="232">
        <v>2</v>
      </c>
      <c r="I1310" s="233"/>
      <c r="J1310" s="234">
        <f>ROUND(I1310*H1310,2)</f>
        <v>0</v>
      </c>
      <c r="K1310" s="235"/>
      <c r="L1310" s="45"/>
      <c r="M1310" s="236" t="s">
        <v>1</v>
      </c>
      <c r="N1310" s="237" t="s">
        <v>43</v>
      </c>
      <c r="O1310" s="92"/>
      <c r="P1310" s="238">
        <f>O1310*H1310</f>
        <v>0</v>
      </c>
      <c r="Q1310" s="238">
        <v>0</v>
      </c>
      <c r="R1310" s="238">
        <f>Q1310*H1310</f>
        <v>0</v>
      </c>
      <c r="S1310" s="238">
        <v>0</v>
      </c>
      <c r="T1310" s="239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40" t="s">
        <v>278</v>
      </c>
      <c r="AT1310" s="240" t="s">
        <v>183</v>
      </c>
      <c r="AU1310" s="240" t="s">
        <v>86</v>
      </c>
      <c r="AY1310" s="18" t="s">
        <v>181</v>
      </c>
      <c r="BE1310" s="241">
        <f>IF(N1310="základní",J1310,0)</f>
        <v>0</v>
      </c>
      <c r="BF1310" s="241">
        <f>IF(N1310="snížená",J1310,0)</f>
        <v>0</v>
      </c>
      <c r="BG1310" s="241">
        <f>IF(N1310="zákl. přenesená",J1310,0)</f>
        <v>0</v>
      </c>
      <c r="BH1310" s="241">
        <f>IF(N1310="sníž. přenesená",J1310,0)</f>
        <v>0</v>
      </c>
      <c r="BI1310" s="241">
        <f>IF(N1310="nulová",J1310,0)</f>
        <v>0</v>
      </c>
      <c r="BJ1310" s="18" t="s">
        <v>84</v>
      </c>
      <c r="BK1310" s="241">
        <f>ROUND(I1310*H1310,2)</f>
        <v>0</v>
      </c>
      <c r="BL1310" s="18" t="s">
        <v>278</v>
      </c>
      <c r="BM1310" s="240" t="s">
        <v>2984</v>
      </c>
    </row>
    <row r="1311" s="13" customFormat="1">
      <c r="A1311" s="13"/>
      <c r="B1311" s="242"/>
      <c r="C1311" s="243"/>
      <c r="D1311" s="244" t="s">
        <v>189</v>
      </c>
      <c r="E1311" s="245" t="s">
        <v>1</v>
      </c>
      <c r="F1311" s="246" t="s">
        <v>1877</v>
      </c>
      <c r="G1311" s="243"/>
      <c r="H1311" s="247">
        <v>1</v>
      </c>
      <c r="I1311" s="248"/>
      <c r="J1311" s="243"/>
      <c r="K1311" s="243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3" t="s">
        <v>189</v>
      </c>
      <c r="AU1311" s="253" t="s">
        <v>86</v>
      </c>
      <c r="AV1311" s="13" t="s">
        <v>86</v>
      </c>
      <c r="AW1311" s="13" t="s">
        <v>33</v>
      </c>
      <c r="AX1311" s="13" t="s">
        <v>78</v>
      </c>
      <c r="AY1311" s="253" t="s">
        <v>181</v>
      </c>
    </row>
    <row r="1312" s="13" customFormat="1">
      <c r="A1312" s="13"/>
      <c r="B1312" s="242"/>
      <c r="C1312" s="243"/>
      <c r="D1312" s="244" t="s">
        <v>189</v>
      </c>
      <c r="E1312" s="245" t="s">
        <v>1</v>
      </c>
      <c r="F1312" s="246" t="s">
        <v>2646</v>
      </c>
      <c r="G1312" s="243"/>
      <c r="H1312" s="247">
        <v>1</v>
      </c>
      <c r="I1312" s="248"/>
      <c r="J1312" s="243"/>
      <c r="K1312" s="243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3" t="s">
        <v>189</v>
      </c>
      <c r="AU1312" s="253" t="s">
        <v>86</v>
      </c>
      <c r="AV1312" s="13" t="s">
        <v>86</v>
      </c>
      <c r="AW1312" s="13" t="s">
        <v>33</v>
      </c>
      <c r="AX1312" s="13" t="s">
        <v>78</v>
      </c>
      <c r="AY1312" s="253" t="s">
        <v>181</v>
      </c>
    </row>
    <row r="1313" s="15" customFormat="1">
      <c r="A1313" s="15"/>
      <c r="B1313" s="264"/>
      <c r="C1313" s="265"/>
      <c r="D1313" s="244" t="s">
        <v>189</v>
      </c>
      <c r="E1313" s="266" t="s">
        <v>1</v>
      </c>
      <c r="F1313" s="267" t="s">
        <v>206</v>
      </c>
      <c r="G1313" s="265"/>
      <c r="H1313" s="268">
        <v>2</v>
      </c>
      <c r="I1313" s="269"/>
      <c r="J1313" s="265"/>
      <c r="K1313" s="265"/>
      <c r="L1313" s="270"/>
      <c r="M1313" s="271"/>
      <c r="N1313" s="272"/>
      <c r="O1313" s="272"/>
      <c r="P1313" s="272"/>
      <c r="Q1313" s="272"/>
      <c r="R1313" s="272"/>
      <c r="S1313" s="272"/>
      <c r="T1313" s="273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74" t="s">
        <v>189</v>
      </c>
      <c r="AU1313" s="274" t="s">
        <v>86</v>
      </c>
      <c r="AV1313" s="15" t="s">
        <v>187</v>
      </c>
      <c r="AW1313" s="15" t="s">
        <v>33</v>
      </c>
      <c r="AX1313" s="15" t="s">
        <v>84</v>
      </c>
      <c r="AY1313" s="274" t="s">
        <v>181</v>
      </c>
    </row>
    <row r="1314" s="2" customFormat="1" ht="16.5" customHeight="1">
      <c r="A1314" s="39"/>
      <c r="B1314" s="40"/>
      <c r="C1314" s="275" t="s">
        <v>1594</v>
      </c>
      <c r="D1314" s="275" t="s">
        <v>363</v>
      </c>
      <c r="E1314" s="276" t="s">
        <v>1880</v>
      </c>
      <c r="F1314" s="277" t="s">
        <v>1881</v>
      </c>
      <c r="G1314" s="278" t="s">
        <v>186</v>
      </c>
      <c r="H1314" s="279">
        <v>4.875</v>
      </c>
      <c r="I1314" s="280"/>
      <c r="J1314" s="281">
        <f>ROUND(I1314*H1314,2)</f>
        <v>0</v>
      </c>
      <c r="K1314" s="282"/>
      <c r="L1314" s="283"/>
      <c r="M1314" s="284" t="s">
        <v>1</v>
      </c>
      <c r="N1314" s="285" t="s">
        <v>43</v>
      </c>
      <c r="O1314" s="92"/>
      <c r="P1314" s="238">
        <f>O1314*H1314</f>
        <v>0</v>
      </c>
      <c r="Q1314" s="238">
        <v>0.001</v>
      </c>
      <c r="R1314" s="238">
        <f>Q1314*H1314</f>
        <v>0.004875</v>
      </c>
      <c r="S1314" s="238">
        <v>0</v>
      </c>
      <c r="T1314" s="239">
        <f>S1314*H1314</f>
        <v>0</v>
      </c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R1314" s="240" t="s">
        <v>369</v>
      </c>
      <c r="AT1314" s="240" t="s">
        <v>363</v>
      </c>
      <c r="AU1314" s="240" t="s">
        <v>86</v>
      </c>
      <c r="AY1314" s="18" t="s">
        <v>181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8" t="s">
        <v>84</v>
      </c>
      <c r="BK1314" s="241">
        <f>ROUND(I1314*H1314,2)</f>
        <v>0</v>
      </c>
      <c r="BL1314" s="18" t="s">
        <v>278</v>
      </c>
      <c r="BM1314" s="240" t="s">
        <v>2985</v>
      </c>
    </row>
    <row r="1315" s="13" customFormat="1">
      <c r="A1315" s="13"/>
      <c r="B1315" s="242"/>
      <c r="C1315" s="243"/>
      <c r="D1315" s="244" t="s">
        <v>189</v>
      </c>
      <c r="E1315" s="245" t="s">
        <v>1</v>
      </c>
      <c r="F1315" s="246" t="s">
        <v>2649</v>
      </c>
      <c r="G1315" s="243"/>
      <c r="H1315" s="247">
        <v>2.2749999999999999</v>
      </c>
      <c r="I1315" s="248"/>
      <c r="J1315" s="243"/>
      <c r="K1315" s="243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3" t="s">
        <v>189</v>
      </c>
      <c r="AU1315" s="253" t="s">
        <v>86</v>
      </c>
      <c r="AV1315" s="13" t="s">
        <v>86</v>
      </c>
      <c r="AW1315" s="13" t="s">
        <v>33</v>
      </c>
      <c r="AX1315" s="13" t="s">
        <v>78</v>
      </c>
      <c r="AY1315" s="253" t="s">
        <v>181</v>
      </c>
    </row>
    <row r="1316" s="13" customFormat="1">
      <c r="A1316" s="13"/>
      <c r="B1316" s="242"/>
      <c r="C1316" s="243"/>
      <c r="D1316" s="244" t="s">
        <v>189</v>
      </c>
      <c r="E1316" s="245" t="s">
        <v>1</v>
      </c>
      <c r="F1316" s="246" t="s">
        <v>2650</v>
      </c>
      <c r="G1316" s="243"/>
      <c r="H1316" s="247">
        <v>2.6000000000000001</v>
      </c>
      <c r="I1316" s="248"/>
      <c r="J1316" s="243"/>
      <c r="K1316" s="243"/>
      <c r="L1316" s="249"/>
      <c r="M1316" s="250"/>
      <c r="N1316" s="251"/>
      <c r="O1316" s="251"/>
      <c r="P1316" s="251"/>
      <c r="Q1316" s="251"/>
      <c r="R1316" s="251"/>
      <c r="S1316" s="251"/>
      <c r="T1316" s="25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3" t="s">
        <v>189</v>
      </c>
      <c r="AU1316" s="253" t="s">
        <v>86</v>
      </c>
      <c r="AV1316" s="13" t="s">
        <v>86</v>
      </c>
      <c r="AW1316" s="13" t="s">
        <v>33</v>
      </c>
      <c r="AX1316" s="13" t="s">
        <v>78</v>
      </c>
      <c r="AY1316" s="253" t="s">
        <v>181</v>
      </c>
    </row>
    <row r="1317" s="15" customFormat="1">
      <c r="A1317" s="15"/>
      <c r="B1317" s="264"/>
      <c r="C1317" s="265"/>
      <c r="D1317" s="244" t="s">
        <v>189</v>
      </c>
      <c r="E1317" s="266" t="s">
        <v>1</v>
      </c>
      <c r="F1317" s="267" t="s">
        <v>206</v>
      </c>
      <c r="G1317" s="265"/>
      <c r="H1317" s="268">
        <v>4.875</v>
      </c>
      <c r="I1317" s="269"/>
      <c r="J1317" s="265"/>
      <c r="K1317" s="265"/>
      <c r="L1317" s="270"/>
      <c r="M1317" s="271"/>
      <c r="N1317" s="272"/>
      <c r="O1317" s="272"/>
      <c r="P1317" s="272"/>
      <c r="Q1317" s="272"/>
      <c r="R1317" s="272"/>
      <c r="S1317" s="272"/>
      <c r="T1317" s="273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74" t="s">
        <v>189</v>
      </c>
      <c r="AU1317" s="274" t="s">
        <v>86</v>
      </c>
      <c r="AV1317" s="15" t="s">
        <v>187</v>
      </c>
      <c r="AW1317" s="15" t="s">
        <v>33</v>
      </c>
      <c r="AX1317" s="15" t="s">
        <v>84</v>
      </c>
      <c r="AY1317" s="274" t="s">
        <v>181</v>
      </c>
    </row>
    <row r="1318" s="2" customFormat="1" ht="21.75" customHeight="1">
      <c r="A1318" s="39"/>
      <c r="B1318" s="40"/>
      <c r="C1318" s="275" t="s">
        <v>1599</v>
      </c>
      <c r="D1318" s="275" t="s">
        <v>363</v>
      </c>
      <c r="E1318" s="276" t="s">
        <v>1886</v>
      </c>
      <c r="F1318" s="277" t="s">
        <v>1887</v>
      </c>
      <c r="G1318" s="278" t="s">
        <v>359</v>
      </c>
      <c r="H1318" s="279">
        <v>2</v>
      </c>
      <c r="I1318" s="280"/>
      <c r="J1318" s="281">
        <f>ROUND(I1318*H1318,2)</f>
        <v>0</v>
      </c>
      <c r="K1318" s="282"/>
      <c r="L1318" s="283"/>
      <c r="M1318" s="284" t="s">
        <v>1</v>
      </c>
      <c r="N1318" s="285" t="s">
        <v>43</v>
      </c>
      <c r="O1318" s="92"/>
      <c r="P1318" s="238">
        <f>O1318*H1318</f>
        <v>0</v>
      </c>
      <c r="Q1318" s="238">
        <v>0.001</v>
      </c>
      <c r="R1318" s="238">
        <f>Q1318*H1318</f>
        <v>0.002</v>
      </c>
      <c r="S1318" s="238">
        <v>0</v>
      </c>
      <c r="T1318" s="239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40" t="s">
        <v>369</v>
      </c>
      <c r="AT1318" s="240" t="s">
        <v>363</v>
      </c>
      <c r="AU1318" s="240" t="s">
        <v>86</v>
      </c>
      <c r="AY1318" s="18" t="s">
        <v>181</v>
      </c>
      <c r="BE1318" s="241">
        <f>IF(N1318="základní",J1318,0)</f>
        <v>0</v>
      </c>
      <c r="BF1318" s="241">
        <f>IF(N1318="snížená",J1318,0)</f>
        <v>0</v>
      </c>
      <c r="BG1318" s="241">
        <f>IF(N1318="zákl. přenesená",J1318,0)</f>
        <v>0</v>
      </c>
      <c r="BH1318" s="241">
        <f>IF(N1318="sníž. přenesená",J1318,0)</f>
        <v>0</v>
      </c>
      <c r="BI1318" s="241">
        <f>IF(N1318="nulová",J1318,0)</f>
        <v>0</v>
      </c>
      <c r="BJ1318" s="18" t="s">
        <v>84</v>
      </c>
      <c r="BK1318" s="241">
        <f>ROUND(I1318*H1318,2)</f>
        <v>0</v>
      </c>
      <c r="BL1318" s="18" t="s">
        <v>278</v>
      </c>
      <c r="BM1318" s="240" t="s">
        <v>2986</v>
      </c>
    </row>
    <row r="1319" s="13" customFormat="1">
      <c r="A1319" s="13"/>
      <c r="B1319" s="242"/>
      <c r="C1319" s="243"/>
      <c r="D1319" s="244" t="s">
        <v>189</v>
      </c>
      <c r="E1319" s="245" t="s">
        <v>1</v>
      </c>
      <c r="F1319" s="246" t="s">
        <v>1877</v>
      </c>
      <c r="G1319" s="243"/>
      <c r="H1319" s="247">
        <v>1</v>
      </c>
      <c r="I1319" s="248"/>
      <c r="J1319" s="243"/>
      <c r="K1319" s="243"/>
      <c r="L1319" s="249"/>
      <c r="M1319" s="250"/>
      <c r="N1319" s="251"/>
      <c r="O1319" s="251"/>
      <c r="P1319" s="251"/>
      <c r="Q1319" s="251"/>
      <c r="R1319" s="251"/>
      <c r="S1319" s="251"/>
      <c r="T1319" s="25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3" t="s">
        <v>189</v>
      </c>
      <c r="AU1319" s="253" t="s">
        <v>86</v>
      </c>
      <c r="AV1319" s="13" t="s">
        <v>86</v>
      </c>
      <c r="AW1319" s="13" t="s">
        <v>33</v>
      </c>
      <c r="AX1319" s="13" t="s">
        <v>78</v>
      </c>
      <c r="AY1319" s="253" t="s">
        <v>181</v>
      </c>
    </row>
    <row r="1320" s="13" customFormat="1">
      <c r="A1320" s="13"/>
      <c r="B1320" s="242"/>
      <c r="C1320" s="243"/>
      <c r="D1320" s="244" t="s">
        <v>189</v>
      </c>
      <c r="E1320" s="245" t="s">
        <v>1</v>
      </c>
      <c r="F1320" s="246" t="s">
        <v>2646</v>
      </c>
      <c r="G1320" s="243"/>
      <c r="H1320" s="247">
        <v>1</v>
      </c>
      <c r="I1320" s="248"/>
      <c r="J1320" s="243"/>
      <c r="K1320" s="243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3" t="s">
        <v>189</v>
      </c>
      <c r="AU1320" s="253" t="s">
        <v>86</v>
      </c>
      <c r="AV1320" s="13" t="s">
        <v>86</v>
      </c>
      <c r="AW1320" s="13" t="s">
        <v>33</v>
      </c>
      <c r="AX1320" s="13" t="s">
        <v>78</v>
      </c>
      <c r="AY1320" s="253" t="s">
        <v>181</v>
      </c>
    </row>
    <row r="1321" s="15" customFormat="1">
      <c r="A1321" s="15"/>
      <c r="B1321" s="264"/>
      <c r="C1321" s="265"/>
      <c r="D1321" s="244" t="s">
        <v>189</v>
      </c>
      <c r="E1321" s="266" t="s">
        <v>1</v>
      </c>
      <c r="F1321" s="267" t="s">
        <v>206</v>
      </c>
      <c r="G1321" s="265"/>
      <c r="H1321" s="268">
        <v>2</v>
      </c>
      <c r="I1321" s="269"/>
      <c r="J1321" s="265"/>
      <c r="K1321" s="265"/>
      <c r="L1321" s="270"/>
      <c r="M1321" s="271"/>
      <c r="N1321" s="272"/>
      <c r="O1321" s="272"/>
      <c r="P1321" s="272"/>
      <c r="Q1321" s="272"/>
      <c r="R1321" s="272"/>
      <c r="S1321" s="272"/>
      <c r="T1321" s="273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74" t="s">
        <v>189</v>
      </c>
      <c r="AU1321" s="274" t="s">
        <v>86</v>
      </c>
      <c r="AV1321" s="15" t="s">
        <v>187</v>
      </c>
      <c r="AW1321" s="15" t="s">
        <v>33</v>
      </c>
      <c r="AX1321" s="15" t="s">
        <v>84</v>
      </c>
      <c r="AY1321" s="274" t="s">
        <v>181</v>
      </c>
    </row>
    <row r="1322" s="2" customFormat="1" ht="24.15" customHeight="1">
      <c r="A1322" s="39"/>
      <c r="B1322" s="40"/>
      <c r="C1322" s="228" t="s">
        <v>1604</v>
      </c>
      <c r="D1322" s="228" t="s">
        <v>183</v>
      </c>
      <c r="E1322" s="229" t="s">
        <v>2659</v>
      </c>
      <c r="F1322" s="230" t="s">
        <v>2660</v>
      </c>
      <c r="G1322" s="231" t="s">
        <v>359</v>
      </c>
      <c r="H1322" s="232">
        <v>4</v>
      </c>
      <c r="I1322" s="233"/>
      <c r="J1322" s="234">
        <f>ROUND(I1322*H1322,2)</f>
        <v>0</v>
      </c>
      <c r="K1322" s="235"/>
      <c r="L1322" s="45"/>
      <c r="M1322" s="236" t="s">
        <v>1</v>
      </c>
      <c r="N1322" s="237" t="s">
        <v>43</v>
      </c>
      <c r="O1322" s="92"/>
      <c r="P1322" s="238">
        <f>O1322*H1322</f>
        <v>0</v>
      </c>
      <c r="Q1322" s="238">
        <v>0</v>
      </c>
      <c r="R1322" s="238">
        <f>Q1322*H1322</f>
        <v>0</v>
      </c>
      <c r="S1322" s="238">
        <v>0</v>
      </c>
      <c r="T1322" s="239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40" t="s">
        <v>278</v>
      </c>
      <c r="AT1322" s="240" t="s">
        <v>183</v>
      </c>
      <c r="AU1322" s="240" t="s">
        <v>86</v>
      </c>
      <c r="AY1322" s="18" t="s">
        <v>181</v>
      </c>
      <c r="BE1322" s="241">
        <f>IF(N1322="základní",J1322,0)</f>
        <v>0</v>
      </c>
      <c r="BF1322" s="241">
        <f>IF(N1322="snížená",J1322,0)</f>
        <v>0</v>
      </c>
      <c r="BG1322" s="241">
        <f>IF(N1322="zákl. přenesená",J1322,0)</f>
        <v>0</v>
      </c>
      <c r="BH1322" s="241">
        <f>IF(N1322="sníž. přenesená",J1322,0)</f>
        <v>0</v>
      </c>
      <c r="BI1322" s="241">
        <f>IF(N1322="nulová",J1322,0)</f>
        <v>0</v>
      </c>
      <c r="BJ1322" s="18" t="s">
        <v>84</v>
      </c>
      <c r="BK1322" s="241">
        <f>ROUND(I1322*H1322,2)</f>
        <v>0</v>
      </c>
      <c r="BL1322" s="18" t="s">
        <v>278</v>
      </c>
      <c r="BM1322" s="240" t="s">
        <v>2987</v>
      </c>
    </row>
    <row r="1323" s="13" customFormat="1">
      <c r="A1323" s="13"/>
      <c r="B1323" s="242"/>
      <c r="C1323" s="243"/>
      <c r="D1323" s="244" t="s">
        <v>189</v>
      </c>
      <c r="E1323" s="245" t="s">
        <v>1</v>
      </c>
      <c r="F1323" s="246" t="s">
        <v>2988</v>
      </c>
      <c r="G1323" s="243"/>
      <c r="H1323" s="247">
        <v>4</v>
      </c>
      <c r="I1323" s="248"/>
      <c r="J1323" s="243"/>
      <c r="K1323" s="243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3" t="s">
        <v>189</v>
      </c>
      <c r="AU1323" s="253" t="s">
        <v>86</v>
      </c>
      <c r="AV1323" s="13" t="s">
        <v>86</v>
      </c>
      <c r="AW1323" s="13" t="s">
        <v>33</v>
      </c>
      <c r="AX1323" s="13" t="s">
        <v>84</v>
      </c>
      <c r="AY1323" s="253" t="s">
        <v>181</v>
      </c>
    </row>
    <row r="1324" s="2" customFormat="1" ht="16.5" customHeight="1">
      <c r="A1324" s="39"/>
      <c r="B1324" s="40"/>
      <c r="C1324" s="275" t="s">
        <v>1608</v>
      </c>
      <c r="D1324" s="275" t="s">
        <v>363</v>
      </c>
      <c r="E1324" s="276" t="s">
        <v>2663</v>
      </c>
      <c r="F1324" s="277" t="s">
        <v>2664</v>
      </c>
      <c r="G1324" s="278" t="s">
        <v>186</v>
      </c>
      <c r="H1324" s="279">
        <v>20.800000000000001</v>
      </c>
      <c r="I1324" s="280"/>
      <c r="J1324" s="281">
        <f>ROUND(I1324*H1324,2)</f>
        <v>0</v>
      </c>
      <c r="K1324" s="282"/>
      <c r="L1324" s="283"/>
      <c r="M1324" s="284" t="s">
        <v>1</v>
      </c>
      <c r="N1324" s="285" t="s">
        <v>43</v>
      </c>
      <c r="O1324" s="92"/>
      <c r="P1324" s="238">
        <f>O1324*H1324</f>
        <v>0</v>
      </c>
      <c r="Q1324" s="238">
        <v>0.001</v>
      </c>
      <c r="R1324" s="238">
        <f>Q1324*H1324</f>
        <v>0.020800000000000003</v>
      </c>
      <c r="S1324" s="238">
        <v>0</v>
      </c>
      <c r="T1324" s="239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40" t="s">
        <v>369</v>
      </c>
      <c r="AT1324" s="240" t="s">
        <v>363</v>
      </c>
      <c r="AU1324" s="240" t="s">
        <v>86</v>
      </c>
      <c r="AY1324" s="18" t="s">
        <v>181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8" t="s">
        <v>84</v>
      </c>
      <c r="BK1324" s="241">
        <f>ROUND(I1324*H1324,2)</f>
        <v>0</v>
      </c>
      <c r="BL1324" s="18" t="s">
        <v>278</v>
      </c>
      <c r="BM1324" s="240" t="s">
        <v>2989</v>
      </c>
    </row>
    <row r="1325" s="13" customFormat="1">
      <c r="A1325" s="13"/>
      <c r="B1325" s="242"/>
      <c r="C1325" s="243"/>
      <c r="D1325" s="244" t="s">
        <v>189</v>
      </c>
      <c r="E1325" s="245" t="s">
        <v>1</v>
      </c>
      <c r="F1325" s="246" t="s">
        <v>2990</v>
      </c>
      <c r="G1325" s="243"/>
      <c r="H1325" s="247">
        <v>20.800000000000001</v>
      </c>
      <c r="I1325" s="248"/>
      <c r="J1325" s="243"/>
      <c r="K1325" s="243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3" t="s">
        <v>189</v>
      </c>
      <c r="AU1325" s="253" t="s">
        <v>86</v>
      </c>
      <c r="AV1325" s="13" t="s">
        <v>86</v>
      </c>
      <c r="AW1325" s="13" t="s">
        <v>33</v>
      </c>
      <c r="AX1325" s="13" t="s">
        <v>84</v>
      </c>
      <c r="AY1325" s="253" t="s">
        <v>181</v>
      </c>
    </row>
    <row r="1326" s="2" customFormat="1" ht="21.75" customHeight="1">
      <c r="A1326" s="39"/>
      <c r="B1326" s="40"/>
      <c r="C1326" s="275" t="s">
        <v>1613</v>
      </c>
      <c r="D1326" s="275" t="s">
        <v>363</v>
      </c>
      <c r="E1326" s="276" t="s">
        <v>2667</v>
      </c>
      <c r="F1326" s="277" t="s">
        <v>2668</v>
      </c>
      <c r="G1326" s="278" t="s">
        <v>359</v>
      </c>
      <c r="H1326" s="279">
        <v>4</v>
      </c>
      <c r="I1326" s="280"/>
      <c r="J1326" s="281">
        <f>ROUND(I1326*H1326,2)</f>
        <v>0</v>
      </c>
      <c r="K1326" s="282"/>
      <c r="L1326" s="283"/>
      <c r="M1326" s="284" t="s">
        <v>1</v>
      </c>
      <c r="N1326" s="285" t="s">
        <v>43</v>
      </c>
      <c r="O1326" s="92"/>
      <c r="P1326" s="238">
        <f>O1326*H1326</f>
        <v>0</v>
      </c>
      <c r="Q1326" s="238">
        <v>0.001</v>
      </c>
      <c r="R1326" s="238">
        <f>Q1326*H1326</f>
        <v>0.0040000000000000001</v>
      </c>
      <c r="S1326" s="238">
        <v>0</v>
      </c>
      <c r="T1326" s="239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40" t="s">
        <v>369</v>
      </c>
      <c r="AT1326" s="240" t="s">
        <v>363</v>
      </c>
      <c r="AU1326" s="240" t="s">
        <v>86</v>
      </c>
      <c r="AY1326" s="18" t="s">
        <v>181</v>
      </c>
      <c r="BE1326" s="241">
        <f>IF(N1326="základní",J1326,0)</f>
        <v>0</v>
      </c>
      <c r="BF1326" s="241">
        <f>IF(N1326="snížená",J1326,0)</f>
        <v>0</v>
      </c>
      <c r="BG1326" s="241">
        <f>IF(N1326="zákl. přenesená",J1326,0)</f>
        <v>0</v>
      </c>
      <c r="BH1326" s="241">
        <f>IF(N1326="sníž. přenesená",J1326,0)</f>
        <v>0</v>
      </c>
      <c r="BI1326" s="241">
        <f>IF(N1326="nulová",J1326,0)</f>
        <v>0</v>
      </c>
      <c r="BJ1326" s="18" t="s">
        <v>84</v>
      </c>
      <c r="BK1326" s="241">
        <f>ROUND(I1326*H1326,2)</f>
        <v>0</v>
      </c>
      <c r="BL1326" s="18" t="s">
        <v>278</v>
      </c>
      <c r="BM1326" s="240" t="s">
        <v>2991</v>
      </c>
    </row>
    <row r="1327" s="13" customFormat="1">
      <c r="A1327" s="13"/>
      <c r="B1327" s="242"/>
      <c r="C1327" s="243"/>
      <c r="D1327" s="244" t="s">
        <v>189</v>
      </c>
      <c r="E1327" s="245" t="s">
        <v>1</v>
      </c>
      <c r="F1327" s="246" t="s">
        <v>2988</v>
      </c>
      <c r="G1327" s="243"/>
      <c r="H1327" s="247">
        <v>4</v>
      </c>
      <c r="I1327" s="248"/>
      <c r="J1327" s="243"/>
      <c r="K1327" s="243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3" t="s">
        <v>189</v>
      </c>
      <c r="AU1327" s="253" t="s">
        <v>86</v>
      </c>
      <c r="AV1327" s="13" t="s">
        <v>86</v>
      </c>
      <c r="AW1327" s="13" t="s">
        <v>33</v>
      </c>
      <c r="AX1327" s="13" t="s">
        <v>84</v>
      </c>
      <c r="AY1327" s="253" t="s">
        <v>181</v>
      </c>
    </row>
    <row r="1328" s="2" customFormat="1" ht="24.15" customHeight="1">
      <c r="A1328" s="39"/>
      <c r="B1328" s="40"/>
      <c r="C1328" s="228" t="s">
        <v>1618</v>
      </c>
      <c r="D1328" s="228" t="s">
        <v>183</v>
      </c>
      <c r="E1328" s="229" t="s">
        <v>1894</v>
      </c>
      <c r="F1328" s="230" t="s">
        <v>1895</v>
      </c>
      <c r="G1328" s="231" t="s">
        <v>359</v>
      </c>
      <c r="H1328" s="232">
        <v>1</v>
      </c>
      <c r="I1328" s="233"/>
      <c r="J1328" s="234">
        <f>ROUND(I1328*H1328,2)</f>
        <v>0</v>
      </c>
      <c r="K1328" s="235"/>
      <c r="L1328" s="45"/>
      <c r="M1328" s="236" t="s">
        <v>1</v>
      </c>
      <c r="N1328" s="237" t="s">
        <v>43</v>
      </c>
      <c r="O1328" s="92"/>
      <c r="P1328" s="238">
        <f>O1328*H1328</f>
        <v>0</v>
      </c>
      <c r="Q1328" s="238">
        <v>0</v>
      </c>
      <c r="R1328" s="238">
        <f>Q1328*H1328</f>
        <v>0</v>
      </c>
      <c r="S1328" s="238">
        <v>0</v>
      </c>
      <c r="T1328" s="239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40" t="s">
        <v>278</v>
      </c>
      <c r="AT1328" s="240" t="s">
        <v>183</v>
      </c>
      <c r="AU1328" s="240" t="s">
        <v>86</v>
      </c>
      <c r="AY1328" s="18" t="s">
        <v>181</v>
      </c>
      <c r="BE1328" s="241">
        <f>IF(N1328="základní",J1328,0)</f>
        <v>0</v>
      </c>
      <c r="BF1328" s="241">
        <f>IF(N1328="snížená",J1328,0)</f>
        <v>0</v>
      </c>
      <c r="BG1328" s="241">
        <f>IF(N1328="zákl. přenesená",J1328,0)</f>
        <v>0</v>
      </c>
      <c r="BH1328" s="241">
        <f>IF(N1328="sníž. přenesená",J1328,0)</f>
        <v>0</v>
      </c>
      <c r="BI1328" s="241">
        <f>IF(N1328="nulová",J1328,0)</f>
        <v>0</v>
      </c>
      <c r="BJ1328" s="18" t="s">
        <v>84</v>
      </c>
      <c r="BK1328" s="241">
        <f>ROUND(I1328*H1328,2)</f>
        <v>0</v>
      </c>
      <c r="BL1328" s="18" t="s">
        <v>278</v>
      </c>
      <c r="BM1328" s="240" t="s">
        <v>2992</v>
      </c>
    </row>
    <row r="1329" s="13" customFormat="1">
      <c r="A1329" s="13"/>
      <c r="B1329" s="242"/>
      <c r="C1329" s="243"/>
      <c r="D1329" s="244" t="s">
        <v>189</v>
      </c>
      <c r="E1329" s="245" t="s">
        <v>1</v>
      </c>
      <c r="F1329" s="246" t="s">
        <v>2993</v>
      </c>
      <c r="G1329" s="243"/>
      <c r="H1329" s="247">
        <v>1</v>
      </c>
      <c r="I1329" s="248"/>
      <c r="J1329" s="243"/>
      <c r="K1329" s="243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3" t="s">
        <v>189</v>
      </c>
      <c r="AU1329" s="253" t="s">
        <v>86</v>
      </c>
      <c r="AV1329" s="13" t="s">
        <v>86</v>
      </c>
      <c r="AW1329" s="13" t="s">
        <v>33</v>
      </c>
      <c r="AX1329" s="13" t="s">
        <v>84</v>
      </c>
      <c r="AY1329" s="253" t="s">
        <v>181</v>
      </c>
    </row>
    <row r="1330" s="2" customFormat="1" ht="16.5" customHeight="1">
      <c r="A1330" s="39"/>
      <c r="B1330" s="40"/>
      <c r="C1330" s="275" t="s">
        <v>1623</v>
      </c>
      <c r="D1330" s="275" t="s">
        <v>363</v>
      </c>
      <c r="E1330" s="276" t="s">
        <v>2672</v>
      </c>
      <c r="F1330" s="277" t="s">
        <v>2673</v>
      </c>
      <c r="G1330" s="278" t="s">
        <v>186</v>
      </c>
      <c r="H1330" s="279">
        <v>7.1500000000000004</v>
      </c>
      <c r="I1330" s="280"/>
      <c r="J1330" s="281">
        <f>ROUND(I1330*H1330,2)</f>
        <v>0</v>
      </c>
      <c r="K1330" s="282"/>
      <c r="L1330" s="283"/>
      <c r="M1330" s="284" t="s">
        <v>1</v>
      </c>
      <c r="N1330" s="285" t="s">
        <v>43</v>
      </c>
      <c r="O1330" s="92"/>
      <c r="P1330" s="238">
        <f>O1330*H1330</f>
        <v>0</v>
      </c>
      <c r="Q1330" s="238">
        <v>0.001</v>
      </c>
      <c r="R1330" s="238">
        <f>Q1330*H1330</f>
        <v>0.0071500000000000001</v>
      </c>
      <c r="S1330" s="238">
        <v>0</v>
      </c>
      <c r="T1330" s="239">
        <f>S1330*H1330</f>
        <v>0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40" t="s">
        <v>369</v>
      </c>
      <c r="AT1330" s="240" t="s">
        <v>363</v>
      </c>
      <c r="AU1330" s="240" t="s">
        <v>86</v>
      </c>
      <c r="AY1330" s="18" t="s">
        <v>181</v>
      </c>
      <c r="BE1330" s="241">
        <f>IF(N1330="základní",J1330,0)</f>
        <v>0</v>
      </c>
      <c r="BF1330" s="241">
        <f>IF(N1330="snížená",J1330,0)</f>
        <v>0</v>
      </c>
      <c r="BG1330" s="241">
        <f>IF(N1330="zákl. přenesená",J1330,0)</f>
        <v>0</v>
      </c>
      <c r="BH1330" s="241">
        <f>IF(N1330="sníž. přenesená",J1330,0)</f>
        <v>0</v>
      </c>
      <c r="BI1330" s="241">
        <f>IF(N1330="nulová",J1330,0)</f>
        <v>0</v>
      </c>
      <c r="BJ1330" s="18" t="s">
        <v>84</v>
      </c>
      <c r="BK1330" s="241">
        <f>ROUND(I1330*H1330,2)</f>
        <v>0</v>
      </c>
      <c r="BL1330" s="18" t="s">
        <v>278</v>
      </c>
      <c r="BM1330" s="240" t="s">
        <v>2994</v>
      </c>
    </row>
    <row r="1331" s="13" customFormat="1">
      <c r="A1331" s="13"/>
      <c r="B1331" s="242"/>
      <c r="C1331" s="243"/>
      <c r="D1331" s="244" t="s">
        <v>189</v>
      </c>
      <c r="E1331" s="245" t="s">
        <v>1</v>
      </c>
      <c r="F1331" s="246" t="s">
        <v>2995</v>
      </c>
      <c r="G1331" s="243"/>
      <c r="H1331" s="247">
        <v>7.1500000000000004</v>
      </c>
      <c r="I1331" s="248"/>
      <c r="J1331" s="243"/>
      <c r="K1331" s="243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3" t="s">
        <v>189</v>
      </c>
      <c r="AU1331" s="253" t="s">
        <v>86</v>
      </c>
      <c r="AV1331" s="13" t="s">
        <v>86</v>
      </c>
      <c r="AW1331" s="13" t="s">
        <v>33</v>
      </c>
      <c r="AX1331" s="13" t="s">
        <v>84</v>
      </c>
      <c r="AY1331" s="253" t="s">
        <v>181</v>
      </c>
    </row>
    <row r="1332" s="2" customFormat="1" ht="21.75" customHeight="1">
      <c r="A1332" s="39"/>
      <c r="B1332" s="40"/>
      <c r="C1332" s="275" t="s">
        <v>1629</v>
      </c>
      <c r="D1332" s="275" t="s">
        <v>363</v>
      </c>
      <c r="E1332" s="276" t="s">
        <v>1904</v>
      </c>
      <c r="F1332" s="277" t="s">
        <v>1905</v>
      </c>
      <c r="G1332" s="278" t="s">
        <v>359</v>
      </c>
      <c r="H1332" s="279">
        <v>1</v>
      </c>
      <c r="I1332" s="280"/>
      <c r="J1332" s="281">
        <f>ROUND(I1332*H1332,2)</f>
        <v>0</v>
      </c>
      <c r="K1332" s="282"/>
      <c r="L1332" s="283"/>
      <c r="M1332" s="284" t="s">
        <v>1</v>
      </c>
      <c r="N1332" s="285" t="s">
        <v>43</v>
      </c>
      <c r="O1332" s="92"/>
      <c r="P1332" s="238">
        <f>O1332*H1332</f>
        <v>0</v>
      </c>
      <c r="Q1332" s="238">
        <v>0.001</v>
      </c>
      <c r="R1332" s="238">
        <f>Q1332*H1332</f>
        <v>0.001</v>
      </c>
      <c r="S1332" s="238">
        <v>0</v>
      </c>
      <c r="T1332" s="239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40" t="s">
        <v>369</v>
      </c>
      <c r="AT1332" s="240" t="s">
        <v>363</v>
      </c>
      <c r="AU1332" s="240" t="s">
        <v>86</v>
      </c>
      <c r="AY1332" s="18" t="s">
        <v>181</v>
      </c>
      <c r="BE1332" s="241">
        <f>IF(N1332="základní",J1332,0)</f>
        <v>0</v>
      </c>
      <c r="BF1332" s="241">
        <f>IF(N1332="snížená",J1332,0)</f>
        <v>0</v>
      </c>
      <c r="BG1332" s="241">
        <f>IF(N1332="zákl. přenesená",J1332,0)</f>
        <v>0</v>
      </c>
      <c r="BH1332" s="241">
        <f>IF(N1332="sníž. přenesená",J1332,0)</f>
        <v>0</v>
      </c>
      <c r="BI1332" s="241">
        <f>IF(N1332="nulová",J1332,0)</f>
        <v>0</v>
      </c>
      <c r="BJ1332" s="18" t="s">
        <v>84</v>
      </c>
      <c r="BK1332" s="241">
        <f>ROUND(I1332*H1332,2)</f>
        <v>0</v>
      </c>
      <c r="BL1332" s="18" t="s">
        <v>278</v>
      </c>
      <c r="BM1332" s="240" t="s">
        <v>2996</v>
      </c>
    </row>
    <row r="1333" s="13" customFormat="1">
      <c r="A1333" s="13"/>
      <c r="B1333" s="242"/>
      <c r="C1333" s="243"/>
      <c r="D1333" s="244" t="s">
        <v>189</v>
      </c>
      <c r="E1333" s="245" t="s">
        <v>1</v>
      </c>
      <c r="F1333" s="246" t="s">
        <v>2993</v>
      </c>
      <c r="G1333" s="243"/>
      <c r="H1333" s="247">
        <v>1</v>
      </c>
      <c r="I1333" s="248"/>
      <c r="J1333" s="243"/>
      <c r="K1333" s="243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3" t="s">
        <v>189</v>
      </c>
      <c r="AU1333" s="253" t="s">
        <v>86</v>
      </c>
      <c r="AV1333" s="13" t="s">
        <v>86</v>
      </c>
      <c r="AW1333" s="13" t="s">
        <v>33</v>
      </c>
      <c r="AX1333" s="13" t="s">
        <v>84</v>
      </c>
      <c r="AY1333" s="253" t="s">
        <v>181</v>
      </c>
    </row>
    <row r="1334" s="2" customFormat="1" ht="16.5" customHeight="1">
      <c r="A1334" s="39"/>
      <c r="B1334" s="40"/>
      <c r="C1334" s="228" t="s">
        <v>1634</v>
      </c>
      <c r="D1334" s="228" t="s">
        <v>183</v>
      </c>
      <c r="E1334" s="229" t="s">
        <v>1922</v>
      </c>
      <c r="F1334" s="230" t="s">
        <v>1923</v>
      </c>
      <c r="G1334" s="231" t="s">
        <v>783</v>
      </c>
      <c r="H1334" s="286"/>
      <c r="I1334" s="233"/>
      <c r="J1334" s="234">
        <f>ROUND(I1334*H1334,2)</f>
        <v>0</v>
      </c>
      <c r="K1334" s="235"/>
      <c r="L1334" s="45"/>
      <c r="M1334" s="236" t="s">
        <v>1</v>
      </c>
      <c r="N1334" s="237" t="s">
        <v>43</v>
      </c>
      <c r="O1334" s="92"/>
      <c r="P1334" s="238">
        <f>O1334*H1334</f>
        <v>0</v>
      </c>
      <c r="Q1334" s="238">
        <v>0</v>
      </c>
      <c r="R1334" s="238">
        <f>Q1334*H1334</f>
        <v>0</v>
      </c>
      <c r="S1334" s="238">
        <v>0</v>
      </c>
      <c r="T1334" s="239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40" t="s">
        <v>278</v>
      </c>
      <c r="AT1334" s="240" t="s">
        <v>183</v>
      </c>
      <c r="AU1334" s="240" t="s">
        <v>86</v>
      </c>
      <c r="AY1334" s="18" t="s">
        <v>181</v>
      </c>
      <c r="BE1334" s="241">
        <f>IF(N1334="základní",J1334,0)</f>
        <v>0</v>
      </c>
      <c r="BF1334" s="241">
        <f>IF(N1334="snížená",J1334,0)</f>
        <v>0</v>
      </c>
      <c r="BG1334" s="241">
        <f>IF(N1334="zákl. přenesená",J1334,0)</f>
        <v>0</v>
      </c>
      <c r="BH1334" s="241">
        <f>IF(N1334="sníž. přenesená",J1334,0)</f>
        <v>0</v>
      </c>
      <c r="BI1334" s="241">
        <f>IF(N1334="nulová",J1334,0)</f>
        <v>0</v>
      </c>
      <c r="BJ1334" s="18" t="s">
        <v>84</v>
      </c>
      <c r="BK1334" s="241">
        <f>ROUND(I1334*H1334,2)</f>
        <v>0</v>
      </c>
      <c r="BL1334" s="18" t="s">
        <v>278</v>
      </c>
      <c r="BM1334" s="240" t="s">
        <v>2997</v>
      </c>
    </row>
    <row r="1335" s="12" customFormat="1" ht="22.8" customHeight="1">
      <c r="A1335" s="12"/>
      <c r="B1335" s="212"/>
      <c r="C1335" s="213"/>
      <c r="D1335" s="214" t="s">
        <v>77</v>
      </c>
      <c r="E1335" s="226" t="s">
        <v>1925</v>
      </c>
      <c r="F1335" s="226" t="s">
        <v>1926</v>
      </c>
      <c r="G1335" s="213"/>
      <c r="H1335" s="213"/>
      <c r="I1335" s="216"/>
      <c r="J1335" s="227">
        <f>BK1335</f>
        <v>0</v>
      </c>
      <c r="K1335" s="213"/>
      <c r="L1335" s="218"/>
      <c r="M1335" s="219"/>
      <c r="N1335" s="220"/>
      <c r="O1335" s="220"/>
      <c r="P1335" s="221">
        <f>SUM(P1336:P1341)</f>
        <v>0</v>
      </c>
      <c r="Q1335" s="220"/>
      <c r="R1335" s="221">
        <f>SUM(R1336:R1341)</f>
        <v>0</v>
      </c>
      <c r="S1335" s="220"/>
      <c r="T1335" s="222">
        <f>SUM(T1336:T1341)</f>
        <v>0</v>
      </c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R1335" s="223" t="s">
        <v>86</v>
      </c>
      <c r="AT1335" s="224" t="s">
        <v>77</v>
      </c>
      <c r="AU1335" s="224" t="s">
        <v>84</v>
      </c>
      <c r="AY1335" s="223" t="s">
        <v>181</v>
      </c>
      <c r="BK1335" s="225">
        <f>SUM(BK1336:BK1341)</f>
        <v>0</v>
      </c>
    </row>
    <row r="1336" s="2" customFormat="1" ht="24.15" customHeight="1">
      <c r="A1336" s="39"/>
      <c r="B1336" s="40"/>
      <c r="C1336" s="228" t="s">
        <v>1641</v>
      </c>
      <c r="D1336" s="228" t="s">
        <v>183</v>
      </c>
      <c r="E1336" s="229" t="s">
        <v>1928</v>
      </c>
      <c r="F1336" s="230" t="s">
        <v>1929</v>
      </c>
      <c r="G1336" s="231" t="s">
        <v>359</v>
      </c>
      <c r="H1336" s="232">
        <v>1</v>
      </c>
      <c r="I1336" s="233"/>
      <c r="J1336" s="234">
        <f>ROUND(I1336*H1336,2)</f>
        <v>0</v>
      </c>
      <c r="K1336" s="235"/>
      <c r="L1336" s="45"/>
      <c r="M1336" s="236" t="s">
        <v>1</v>
      </c>
      <c r="N1336" s="237" t="s">
        <v>43</v>
      </c>
      <c r="O1336" s="92"/>
      <c r="P1336" s="238">
        <f>O1336*H1336</f>
        <v>0</v>
      </c>
      <c r="Q1336" s="238">
        <v>0</v>
      </c>
      <c r="R1336" s="238">
        <f>Q1336*H1336</f>
        <v>0</v>
      </c>
      <c r="S1336" s="238">
        <v>0</v>
      </c>
      <c r="T1336" s="239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40" t="s">
        <v>278</v>
      </c>
      <c r="AT1336" s="240" t="s">
        <v>183</v>
      </c>
      <c r="AU1336" s="240" t="s">
        <v>86</v>
      </c>
      <c r="AY1336" s="18" t="s">
        <v>181</v>
      </c>
      <c r="BE1336" s="241">
        <f>IF(N1336="základní",J1336,0)</f>
        <v>0</v>
      </c>
      <c r="BF1336" s="241">
        <f>IF(N1336="snížená",J1336,0)</f>
        <v>0</v>
      </c>
      <c r="BG1336" s="241">
        <f>IF(N1336="zákl. přenesená",J1336,0)</f>
        <v>0</v>
      </c>
      <c r="BH1336" s="241">
        <f>IF(N1336="sníž. přenesená",J1336,0)</f>
        <v>0</v>
      </c>
      <c r="BI1336" s="241">
        <f>IF(N1336="nulová",J1336,0)</f>
        <v>0</v>
      </c>
      <c r="BJ1336" s="18" t="s">
        <v>84</v>
      </c>
      <c r="BK1336" s="241">
        <f>ROUND(I1336*H1336,2)</f>
        <v>0</v>
      </c>
      <c r="BL1336" s="18" t="s">
        <v>278</v>
      </c>
      <c r="BM1336" s="240" t="s">
        <v>2998</v>
      </c>
    </row>
    <row r="1337" s="14" customFormat="1">
      <c r="A1337" s="14"/>
      <c r="B1337" s="254"/>
      <c r="C1337" s="255"/>
      <c r="D1337" s="244" t="s">
        <v>189</v>
      </c>
      <c r="E1337" s="256" t="s">
        <v>1</v>
      </c>
      <c r="F1337" s="257" t="s">
        <v>1931</v>
      </c>
      <c r="G1337" s="255"/>
      <c r="H1337" s="256" t="s">
        <v>1</v>
      </c>
      <c r="I1337" s="258"/>
      <c r="J1337" s="255"/>
      <c r="K1337" s="255"/>
      <c r="L1337" s="259"/>
      <c r="M1337" s="260"/>
      <c r="N1337" s="261"/>
      <c r="O1337" s="261"/>
      <c r="P1337" s="261"/>
      <c r="Q1337" s="261"/>
      <c r="R1337" s="261"/>
      <c r="S1337" s="261"/>
      <c r="T1337" s="26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3" t="s">
        <v>189</v>
      </c>
      <c r="AU1337" s="263" t="s">
        <v>86</v>
      </c>
      <c r="AV1337" s="14" t="s">
        <v>84</v>
      </c>
      <c r="AW1337" s="14" t="s">
        <v>33</v>
      </c>
      <c r="AX1337" s="14" t="s">
        <v>78</v>
      </c>
      <c r="AY1337" s="263" t="s">
        <v>181</v>
      </c>
    </row>
    <row r="1338" s="13" customFormat="1">
      <c r="A1338" s="13"/>
      <c r="B1338" s="242"/>
      <c r="C1338" s="243"/>
      <c r="D1338" s="244" t="s">
        <v>189</v>
      </c>
      <c r="E1338" s="245" t="s">
        <v>1</v>
      </c>
      <c r="F1338" s="246" t="s">
        <v>999</v>
      </c>
      <c r="G1338" s="243"/>
      <c r="H1338" s="247">
        <v>1</v>
      </c>
      <c r="I1338" s="248"/>
      <c r="J1338" s="243"/>
      <c r="K1338" s="243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3" t="s">
        <v>189</v>
      </c>
      <c r="AU1338" s="253" t="s">
        <v>86</v>
      </c>
      <c r="AV1338" s="13" t="s">
        <v>86</v>
      </c>
      <c r="AW1338" s="13" t="s">
        <v>33</v>
      </c>
      <c r="AX1338" s="13" t="s">
        <v>84</v>
      </c>
      <c r="AY1338" s="253" t="s">
        <v>181</v>
      </c>
    </row>
    <row r="1339" s="2" customFormat="1" ht="37.8" customHeight="1">
      <c r="A1339" s="39"/>
      <c r="B1339" s="40"/>
      <c r="C1339" s="228" t="s">
        <v>1653</v>
      </c>
      <c r="D1339" s="228" t="s">
        <v>183</v>
      </c>
      <c r="E1339" s="229" t="s">
        <v>1934</v>
      </c>
      <c r="F1339" s="230" t="s">
        <v>2679</v>
      </c>
      <c r="G1339" s="231" t="s">
        <v>359</v>
      </c>
      <c r="H1339" s="232">
        <v>1</v>
      </c>
      <c r="I1339" s="233"/>
      <c r="J1339" s="234">
        <f>ROUND(I1339*H1339,2)</f>
        <v>0</v>
      </c>
      <c r="K1339" s="235"/>
      <c r="L1339" s="45"/>
      <c r="M1339" s="236" t="s">
        <v>1</v>
      </c>
      <c r="N1339" s="237" t="s">
        <v>43</v>
      </c>
      <c r="O1339" s="92"/>
      <c r="P1339" s="238">
        <f>O1339*H1339</f>
        <v>0</v>
      </c>
      <c r="Q1339" s="238">
        <v>0</v>
      </c>
      <c r="R1339" s="238">
        <f>Q1339*H1339</f>
        <v>0</v>
      </c>
      <c r="S1339" s="238">
        <v>0</v>
      </c>
      <c r="T1339" s="239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40" t="s">
        <v>278</v>
      </c>
      <c r="AT1339" s="240" t="s">
        <v>183</v>
      </c>
      <c r="AU1339" s="240" t="s">
        <v>86</v>
      </c>
      <c r="AY1339" s="18" t="s">
        <v>181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8" t="s">
        <v>84</v>
      </c>
      <c r="BK1339" s="241">
        <f>ROUND(I1339*H1339,2)</f>
        <v>0</v>
      </c>
      <c r="BL1339" s="18" t="s">
        <v>278</v>
      </c>
      <c r="BM1339" s="240" t="s">
        <v>2999</v>
      </c>
    </row>
    <row r="1340" s="14" customFormat="1">
      <c r="A1340" s="14"/>
      <c r="B1340" s="254"/>
      <c r="C1340" s="255"/>
      <c r="D1340" s="244" t="s">
        <v>189</v>
      </c>
      <c r="E1340" s="256" t="s">
        <v>1</v>
      </c>
      <c r="F1340" s="257" t="s">
        <v>1931</v>
      </c>
      <c r="G1340" s="255"/>
      <c r="H1340" s="256" t="s">
        <v>1</v>
      </c>
      <c r="I1340" s="258"/>
      <c r="J1340" s="255"/>
      <c r="K1340" s="255"/>
      <c r="L1340" s="259"/>
      <c r="M1340" s="260"/>
      <c r="N1340" s="261"/>
      <c r="O1340" s="261"/>
      <c r="P1340" s="261"/>
      <c r="Q1340" s="261"/>
      <c r="R1340" s="261"/>
      <c r="S1340" s="261"/>
      <c r="T1340" s="26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3" t="s">
        <v>189</v>
      </c>
      <c r="AU1340" s="263" t="s">
        <v>86</v>
      </c>
      <c r="AV1340" s="14" t="s">
        <v>84</v>
      </c>
      <c r="AW1340" s="14" t="s">
        <v>33</v>
      </c>
      <c r="AX1340" s="14" t="s">
        <v>78</v>
      </c>
      <c r="AY1340" s="263" t="s">
        <v>181</v>
      </c>
    </row>
    <row r="1341" s="13" customFormat="1">
      <c r="A1341" s="13"/>
      <c r="B1341" s="242"/>
      <c r="C1341" s="243"/>
      <c r="D1341" s="244" t="s">
        <v>189</v>
      </c>
      <c r="E1341" s="245" t="s">
        <v>1</v>
      </c>
      <c r="F1341" s="246" t="s">
        <v>2681</v>
      </c>
      <c r="G1341" s="243"/>
      <c r="H1341" s="247">
        <v>1</v>
      </c>
      <c r="I1341" s="248"/>
      <c r="J1341" s="243"/>
      <c r="K1341" s="243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3" t="s">
        <v>189</v>
      </c>
      <c r="AU1341" s="253" t="s">
        <v>86</v>
      </c>
      <c r="AV1341" s="13" t="s">
        <v>86</v>
      </c>
      <c r="AW1341" s="13" t="s">
        <v>33</v>
      </c>
      <c r="AX1341" s="13" t="s">
        <v>84</v>
      </c>
      <c r="AY1341" s="253" t="s">
        <v>181</v>
      </c>
    </row>
    <row r="1342" s="12" customFormat="1" ht="25.92" customHeight="1">
      <c r="A1342" s="12"/>
      <c r="B1342" s="212"/>
      <c r="C1342" s="213"/>
      <c r="D1342" s="214" t="s">
        <v>77</v>
      </c>
      <c r="E1342" s="215" t="s">
        <v>363</v>
      </c>
      <c r="F1342" s="215" t="s">
        <v>1938</v>
      </c>
      <c r="G1342" s="213"/>
      <c r="H1342" s="213"/>
      <c r="I1342" s="216"/>
      <c r="J1342" s="217">
        <f>BK1342</f>
        <v>0</v>
      </c>
      <c r="K1342" s="213"/>
      <c r="L1342" s="218"/>
      <c r="M1342" s="219"/>
      <c r="N1342" s="220"/>
      <c r="O1342" s="220"/>
      <c r="P1342" s="221">
        <f>P1343+P1345</f>
        <v>0</v>
      </c>
      <c r="Q1342" s="220"/>
      <c r="R1342" s="221">
        <f>R1343+R1345</f>
        <v>0.00050000000000000001</v>
      </c>
      <c r="S1342" s="220"/>
      <c r="T1342" s="222">
        <f>T1343+T1345</f>
        <v>0</v>
      </c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R1342" s="223" t="s">
        <v>197</v>
      </c>
      <c r="AT1342" s="224" t="s">
        <v>77</v>
      </c>
      <c r="AU1342" s="224" t="s">
        <v>78</v>
      </c>
      <c r="AY1342" s="223" t="s">
        <v>181</v>
      </c>
      <c r="BK1342" s="225">
        <f>BK1343+BK1345</f>
        <v>0</v>
      </c>
    </row>
    <row r="1343" s="12" customFormat="1" ht="22.8" customHeight="1">
      <c r="A1343" s="12"/>
      <c r="B1343" s="212"/>
      <c r="C1343" s="213"/>
      <c r="D1343" s="214" t="s">
        <v>77</v>
      </c>
      <c r="E1343" s="226" t="s">
        <v>1939</v>
      </c>
      <c r="F1343" s="226" t="s">
        <v>1940</v>
      </c>
      <c r="G1343" s="213"/>
      <c r="H1343" s="213"/>
      <c r="I1343" s="216"/>
      <c r="J1343" s="227">
        <f>BK1343</f>
        <v>0</v>
      </c>
      <c r="K1343" s="213"/>
      <c r="L1343" s="218"/>
      <c r="M1343" s="219"/>
      <c r="N1343" s="220"/>
      <c r="O1343" s="220"/>
      <c r="P1343" s="221">
        <f>P1344</f>
        <v>0</v>
      </c>
      <c r="Q1343" s="220"/>
      <c r="R1343" s="221">
        <f>R1344</f>
        <v>0</v>
      </c>
      <c r="S1343" s="220"/>
      <c r="T1343" s="222">
        <f>T1344</f>
        <v>0</v>
      </c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R1343" s="223" t="s">
        <v>197</v>
      </c>
      <c r="AT1343" s="224" t="s">
        <v>77</v>
      </c>
      <c r="AU1343" s="224" t="s">
        <v>84</v>
      </c>
      <c r="AY1343" s="223" t="s">
        <v>181</v>
      </c>
      <c r="BK1343" s="225">
        <f>BK1344</f>
        <v>0</v>
      </c>
    </row>
    <row r="1344" s="2" customFormat="1" ht="16.5" customHeight="1">
      <c r="A1344" s="39"/>
      <c r="B1344" s="40"/>
      <c r="C1344" s="228" t="s">
        <v>1660</v>
      </c>
      <c r="D1344" s="228" t="s">
        <v>183</v>
      </c>
      <c r="E1344" s="229" t="s">
        <v>1942</v>
      </c>
      <c r="F1344" s="230" t="s">
        <v>1943</v>
      </c>
      <c r="G1344" s="231" t="s">
        <v>993</v>
      </c>
      <c r="H1344" s="232">
        <v>1</v>
      </c>
      <c r="I1344" s="233"/>
      <c r="J1344" s="234">
        <f>ROUND(I1344*H1344,2)</f>
        <v>0</v>
      </c>
      <c r="K1344" s="235"/>
      <c r="L1344" s="45"/>
      <c r="M1344" s="236" t="s">
        <v>1</v>
      </c>
      <c r="N1344" s="237" t="s">
        <v>43</v>
      </c>
      <c r="O1344" s="92"/>
      <c r="P1344" s="238">
        <f>O1344*H1344</f>
        <v>0</v>
      </c>
      <c r="Q1344" s="238">
        <v>0</v>
      </c>
      <c r="R1344" s="238">
        <f>Q1344*H1344</f>
        <v>0</v>
      </c>
      <c r="S1344" s="238">
        <v>0</v>
      </c>
      <c r="T1344" s="239">
        <f>S1344*H1344</f>
        <v>0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40" t="s">
        <v>593</v>
      </c>
      <c r="AT1344" s="240" t="s">
        <v>183</v>
      </c>
      <c r="AU1344" s="240" t="s">
        <v>86</v>
      </c>
      <c r="AY1344" s="18" t="s">
        <v>181</v>
      </c>
      <c r="BE1344" s="241">
        <f>IF(N1344="základní",J1344,0)</f>
        <v>0</v>
      </c>
      <c r="BF1344" s="241">
        <f>IF(N1344="snížená",J1344,0)</f>
        <v>0</v>
      </c>
      <c r="BG1344" s="241">
        <f>IF(N1344="zákl. přenesená",J1344,0)</f>
        <v>0</v>
      </c>
      <c r="BH1344" s="241">
        <f>IF(N1344="sníž. přenesená",J1344,0)</f>
        <v>0</v>
      </c>
      <c r="BI1344" s="241">
        <f>IF(N1344="nulová",J1344,0)</f>
        <v>0</v>
      </c>
      <c r="BJ1344" s="18" t="s">
        <v>84</v>
      </c>
      <c r="BK1344" s="241">
        <f>ROUND(I1344*H1344,2)</f>
        <v>0</v>
      </c>
      <c r="BL1344" s="18" t="s">
        <v>593</v>
      </c>
      <c r="BM1344" s="240" t="s">
        <v>3000</v>
      </c>
    </row>
    <row r="1345" s="12" customFormat="1" ht="22.8" customHeight="1">
      <c r="A1345" s="12"/>
      <c r="B1345" s="212"/>
      <c r="C1345" s="213"/>
      <c r="D1345" s="214" t="s">
        <v>77</v>
      </c>
      <c r="E1345" s="226" t="s">
        <v>1945</v>
      </c>
      <c r="F1345" s="226" t="s">
        <v>1946</v>
      </c>
      <c r="G1345" s="213"/>
      <c r="H1345" s="213"/>
      <c r="I1345" s="216"/>
      <c r="J1345" s="227">
        <f>BK1345</f>
        <v>0</v>
      </c>
      <c r="K1345" s="213"/>
      <c r="L1345" s="218"/>
      <c r="M1345" s="219"/>
      <c r="N1345" s="220"/>
      <c r="O1345" s="220"/>
      <c r="P1345" s="221">
        <f>SUM(P1346:P1351)</f>
        <v>0</v>
      </c>
      <c r="Q1345" s="220"/>
      <c r="R1345" s="221">
        <f>SUM(R1346:R1351)</f>
        <v>0.00050000000000000001</v>
      </c>
      <c r="S1345" s="220"/>
      <c r="T1345" s="222">
        <f>SUM(T1346:T1351)</f>
        <v>0</v>
      </c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R1345" s="223" t="s">
        <v>197</v>
      </c>
      <c r="AT1345" s="224" t="s">
        <v>77</v>
      </c>
      <c r="AU1345" s="224" t="s">
        <v>84</v>
      </c>
      <c r="AY1345" s="223" t="s">
        <v>181</v>
      </c>
      <c r="BK1345" s="225">
        <f>SUM(BK1346:BK1351)</f>
        <v>0</v>
      </c>
    </row>
    <row r="1346" s="2" customFormat="1" ht="16.5" customHeight="1">
      <c r="A1346" s="39"/>
      <c r="B1346" s="40"/>
      <c r="C1346" s="228" t="s">
        <v>1665</v>
      </c>
      <c r="D1346" s="228" t="s">
        <v>183</v>
      </c>
      <c r="E1346" s="229" t="s">
        <v>1948</v>
      </c>
      <c r="F1346" s="230" t="s">
        <v>1949</v>
      </c>
      <c r="G1346" s="231" t="s">
        <v>993</v>
      </c>
      <c r="H1346" s="232">
        <v>1</v>
      </c>
      <c r="I1346" s="233"/>
      <c r="J1346" s="234">
        <f>ROUND(I1346*H1346,2)</f>
        <v>0</v>
      </c>
      <c r="K1346" s="235"/>
      <c r="L1346" s="45"/>
      <c r="M1346" s="236" t="s">
        <v>1</v>
      </c>
      <c r="N1346" s="237" t="s">
        <v>44</v>
      </c>
      <c r="O1346" s="92"/>
      <c r="P1346" s="238">
        <f>O1346*H1346</f>
        <v>0</v>
      </c>
      <c r="Q1346" s="238">
        <v>0</v>
      </c>
      <c r="R1346" s="238">
        <f>Q1346*H1346</f>
        <v>0</v>
      </c>
      <c r="S1346" s="238">
        <v>0</v>
      </c>
      <c r="T1346" s="239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40" t="s">
        <v>593</v>
      </c>
      <c r="AT1346" s="240" t="s">
        <v>183</v>
      </c>
      <c r="AU1346" s="240" t="s">
        <v>86</v>
      </c>
      <c r="AY1346" s="18" t="s">
        <v>181</v>
      </c>
      <c r="BE1346" s="241">
        <f>IF(N1346="základní",J1346,0)</f>
        <v>0</v>
      </c>
      <c r="BF1346" s="241">
        <f>IF(N1346="snížená",J1346,0)</f>
        <v>0</v>
      </c>
      <c r="BG1346" s="241">
        <f>IF(N1346="zákl. přenesená",J1346,0)</f>
        <v>0</v>
      </c>
      <c r="BH1346" s="241">
        <f>IF(N1346="sníž. přenesená",J1346,0)</f>
        <v>0</v>
      </c>
      <c r="BI1346" s="241">
        <f>IF(N1346="nulová",J1346,0)</f>
        <v>0</v>
      </c>
      <c r="BJ1346" s="18" t="s">
        <v>86</v>
      </c>
      <c r="BK1346" s="241">
        <f>ROUND(I1346*H1346,2)</f>
        <v>0</v>
      </c>
      <c r="BL1346" s="18" t="s">
        <v>593</v>
      </c>
      <c r="BM1346" s="240" t="s">
        <v>3001</v>
      </c>
    </row>
    <row r="1347" s="2" customFormat="1" ht="16.5" customHeight="1">
      <c r="A1347" s="39"/>
      <c r="B1347" s="40"/>
      <c r="C1347" s="228" t="s">
        <v>1670</v>
      </c>
      <c r="D1347" s="228" t="s">
        <v>183</v>
      </c>
      <c r="E1347" s="229" t="s">
        <v>1952</v>
      </c>
      <c r="F1347" s="230" t="s">
        <v>1953</v>
      </c>
      <c r="G1347" s="231" t="s">
        <v>359</v>
      </c>
      <c r="H1347" s="232">
        <v>1</v>
      </c>
      <c r="I1347" s="233"/>
      <c r="J1347" s="234">
        <f>ROUND(I1347*H1347,2)</f>
        <v>0</v>
      </c>
      <c r="K1347" s="235"/>
      <c r="L1347" s="45"/>
      <c r="M1347" s="236" t="s">
        <v>1</v>
      </c>
      <c r="N1347" s="237" t="s">
        <v>43</v>
      </c>
      <c r="O1347" s="92"/>
      <c r="P1347" s="238">
        <f>O1347*H1347</f>
        <v>0</v>
      </c>
      <c r="Q1347" s="238">
        <v>0</v>
      </c>
      <c r="R1347" s="238">
        <f>Q1347*H1347</f>
        <v>0</v>
      </c>
      <c r="S1347" s="238">
        <v>0</v>
      </c>
      <c r="T1347" s="239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40" t="s">
        <v>593</v>
      </c>
      <c r="AT1347" s="240" t="s">
        <v>183</v>
      </c>
      <c r="AU1347" s="240" t="s">
        <v>86</v>
      </c>
      <c r="AY1347" s="18" t="s">
        <v>181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8" t="s">
        <v>84</v>
      </c>
      <c r="BK1347" s="241">
        <f>ROUND(I1347*H1347,2)</f>
        <v>0</v>
      </c>
      <c r="BL1347" s="18" t="s">
        <v>593</v>
      </c>
      <c r="BM1347" s="240" t="s">
        <v>3002</v>
      </c>
    </row>
    <row r="1348" s="13" customFormat="1">
      <c r="A1348" s="13"/>
      <c r="B1348" s="242"/>
      <c r="C1348" s="243"/>
      <c r="D1348" s="244" t="s">
        <v>189</v>
      </c>
      <c r="E1348" s="245" t="s">
        <v>1</v>
      </c>
      <c r="F1348" s="246" t="s">
        <v>2685</v>
      </c>
      <c r="G1348" s="243"/>
      <c r="H1348" s="247">
        <v>1</v>
      </c>
      <c r="I1348" s="248"/>
      <c r="J1348" s="243"/>
      <c r="K1348" s="243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3" t="s">
        <v>189</v>
      </c>
      <c r="AU1348" s="253" t="s">
        <v>86</v>
      </c>
      <c r="AV1348" s="13" t="s">
        <v>86</v>
      </c>
      <c r="AW1348" s="13" t="s">
        <v>33</v>
      </c>
      <c r="AX1348" s="13" t="s">
        <v>84</v>
      </c>
      <c r="AY1348" s="253" t="s">
        <v>181</v>
      </c>
    </row>
    <row r="1349" s="2" customFormat="1" ht="24.15" customHeight="1">
      <c r="A1349" s="39"/>
      <c r="B1349" s="40"/>
      <c r="C1349" s="275" t="s">
        <v>1675</v>
      </c>
      <c r="D1349" s="275" t="s">
        <v>363</v>
      </c>
      <c r="E1349" s="276" t="s">
        <v>1957</v>
      </c>
      <c r="F1349" s="277" t="s">
        <v>1958</v>
      </c>
      <c r="G1349" s="278" t="s">
        <v>359</v>
      </c>
      <c r="H1349" s="279">
        <v>1</v>
      </c>
      <c r="I1349" s="280"/>
      <c r="J1349" s="281">
        <f>ROUND(I1349*H1349,2)</f>
        <v>0</v>
      </c>
      <c r="K1349" s="282"/>
      <c r="L1349" s="283"/>
      <c r="M1349" s="284" t="s">
        <v>1</v>
      </c>
      <c r="N1349" s="285" t="s">
        <v>43</v>
      </c>
      <c r="O1349" s="92"/>
      <c r="P1349" s="238">
        <f>O1349*H1349</f>
        <v>0</v>
      </c>
      <c r="Q1349" s="238">
        <v>0.00050000000000000001</v>
      </c>
      <c r="R1349" s="238">
        <f>Q1349*H1349</f>
        <v>0.00050000000000000001</v>
      </c>
      <c r="S1349" s="238">
        <v>0</v>
      </c>
      <c r="T1349" s="239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40" t="s">
        <v>1685</v>
      </c>
      <c r="AT1349" s="240" t="s">
        <v>363</v>
      </c>
      <c r="AU1349" s="240" t="s">
        <v>86</v>
      </c>
      <c r="AY1349" s="18" t="s">
        <v>181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8" t="s">
        <v>84</v>
      </c>
      <c r="BK1349" s="241">
        <f>ROUND(I1349*H1349,2)</f>
        <v>0</v>
      </c>
      <c r="BL1349" s="18" t="s">
        <v>593</v>
      </c>
      <c r="BM1349" s="240" t="s">
        <v>3003</v>
      </c>
    </row>
    <row r="1350" s="14" customFormat="1">
      <c r="A1350" s="14"/>
      <c r="B1350" s="254"/>
      <c r="C1350" s="255"/>
      <c r="D1350" s="244" t="s">
        <v>189</v>
      </c>
      <c r="E1350" s="256" t="s">
        <v>1</v>
      </c>
      <c r="F1350" s="257" t="s">
        <v>1004</v>
      </c>
      <c r="G1350" s="255"/>
      <c r="H1350" s="256" t="s">
        <v>1</v>
      </c>
      <c r="I1350" s="258"/>
      <c r="J1350" s="255"/>
      <c r="K1350" s="255"/>
      <c r="L1350" s="259"/>
      <c r="M1350" s="260"/>
      <c r="N1350" s="261"/>
      <c r="O1350" s="261"/>
      <c r="P1350" s="261"/>
      <c r="Q1350" s="261"/>
      <c r="R1350" s="261"/>
      <c r="S1350" s="261"/>
      <c r="T1350" s="26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3" t="s">
        <v>189</v>
      </c>
      <c r="AU1350" s="263" t="s">
        <v>86</v>
      </c>
      <c r="AV1350" s="14" t="s">
        <v>84</v>
      </c>
      <c r="AW1350" s="14" t="s">
        <v>33</v>
      </c>
      <c r="AX1350" s="14" t="s">
        <v>78</v>
      </c>
      <c r="AY1350" s="263" t="s">
        <v>181</v>
      </c>
    </row>
    <row r="1351" s="13" customFormat="1">
      <c r="A1351" s="13"/>
      <c r="B1351" s="242"/>
      <c r="C1351" s="243"/>
      <c r="D1351" s="244" t="s">
        <v>189</v>
      </c>
      <c r="E1351" s="245" t="s">
        <v>1</v>
      </c>
      <c r="F1351" s="246" t="s">
        <v>2687</v>
      </c>
      <c r="G1351" s="243"/>
      <c r="H1351" s="247">
        <v>1</v>
      </c>
      <c r="I1351" s="248"/>
      <c r="J1351" s="243"/>
      <c r="K1351" s="243"/>
      <c r="L1351" s="249"/>
      <c r="M1351" s="298"/>
      <c r="N1351" s="299"/>
      <c r="O1351" s="299"/>
      <c r="P1351" s="299"/>
      <c r="Q1351" s="299"/>
      <c r="R1351" s="299"/>
      <c r="S1351" s="299"/>
      <c r="T1351" s="300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3" t="s">
        <v>189</v>
      </c>
      <c r="AU1351" s="253" t="s">
        <v>86</v>
      </c>
      <c r="AV1351" s="13" t="s">
        <v>86</v>
      </c>
      <c r="AW1351" s="13" t="s">
        <v>33</v>
      </c>
      <c r="AX1351" s="13" t="s">
        <v>84</v>
      </c>
      <c r="AY1351" s="253" t="s">
        <v>181</v>
      </c>
    </row>
    <row r="1352" s="2" customFormat="1" ht="6.96" customHeight="1">
      <c r="A1352" s="39"/>
      <c r="B1352" s="67"/>
      <c r="C1352" s="68"/>
      <c r="D1352" s="68"/>
      <c r="E1352" s="68"/>
      <c r="F1352" s="68"/>
      <c r="G1352" s="68"/>
      <c r="H1352" s="68"/>
      <c r="I1352" s="68"/>
      <c r="J1352" s="68"/>
      <c r="K1352" s="68"/>
      <c r="L1352" s="45"/>
      <c r="M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</sheetData>
  <sheetProtection sheet="1" autoFilter="0" formatColumns="0" formatRows="0" objects="1" scenarios="1" spinCount="100000" saltValue="MLPWUz+zm1XvvlD0OTZ9Cj3+3XRmlOXRoWutB/3CZbRuWW9d9BWUGwFpkdNAIxo9OkljrK3TBPeqD8fiZQ1TnA==" hashValue="/8BYspqOnSdLq8KMvD4iuA5NKiySFyWd2rfEaA156gENnXpnQqi8a81BkGesMXcQYCWd87+8cZ0LfpRh4moXaA==" algorithmName="SHA-512" password="CC35"/>
  <autoFilter ref="C152:K13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1:H141"/>
    <mergeCell ref="E143:H143"/>
    <mergeCell ref="E145:H14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122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SOCIÁLNÍ REHABILITACE NOVÉ MĚSTO NAD METUJÍ</v>
      </c>
      <c r="F7" s="151"/>
      <c r="G7" s="151"/>
      <c r="H7" s="151"/>
      <c r="L7" s="21"/>
    </row>
    <row r="8" s="1" customFormat="1" ht="12" customHeight="1">
      <c r="B8" s="21"/>
      <c r="D8" s="151" t="s">
        <v>123</v>
      </c>
      <c r="L8" s="21"/>
    </row>
    <row r="9" s="2" customFormat="1" ht="16.5" customHeight="1">
      <c r="A9" s="39"/>
      <c r="B9" s="45"/>
      <c r="C9" s="39"/>
      <c r="D9" s="39"/>
      <c r="E9" s="152" t="s">
        <v>124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3004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22. 11. 2024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ROUND((SUM(BE126:BE165)),  2)</f>
        <v>0</v>
      </c>
      <c r="G35" s="39"/>
      <c r="H35" s="39"/>
      <c r="I35" s="165">
        <v>0.20999999999999999</v>
      </c>
      <c r="J35" s="164">
        <f>ROUND(((SUM(BE126:BE165))*I35),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ROUND((SUM(BF126:BF165)),  2)</f>
        <v>0</v>
      </c>
      <c r="G36" s="39"/>
      <c r="H36" s="39"/>
      <c r="I36" s="165">
        <v>0.12</v>
      </c>
      <c r="J36" s="164">
        <f>ROUND(((SUM(BF126:BF165))*I36),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ROUND((SUM(BG126:BG165)),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ROUND((SUM(BH126:BH165)),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ROUND((SUM(BI126:BI165)),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SOCIÁLNÍ REHABILITACE NOVÉ MĚSTO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004 - SO 04 - PARKOVIŠTĚ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P.Č. 961, 2340, K.Ú. NOVÉ MĚSTO NAD METUJÍ</v>
      </c>
      <c r="G91" s="41"/>
      <c r="H91" s="41"/>
      <c r="I91" s="33" t="s">
        <v>22</v>
      </c>
      <c r="J91" s="80" t="str">
        <f>IF(J14="","",J14)</f>
        <v>22. 11. 2024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ATELIER ARCHITEKTURY A URBANISMU,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JIŘÍ KOCIÁN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128</v>
      </c>
      <c r="D96" s="186"/>
      <c r="E96" s="186"/>
      <c r="F96" s="186"/>
      <c r="G96" s="186"/>
      <c r="H96" s="186"/>
      <c r="I96" s="186"/>
      <c r="J96" s="187" t="s">
        <v>129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130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131</v>
      </c>
    </row>
    <row r="99" s="9" customFormat="1" ht="24.96" customHeight="1">
      <c r="A99" s="9"/>
      <c r="B99" s="189"/>
      <c r="C99" s="190"/>
      <c r="D99" s="191" t="s">
        <v>132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133</v>
      </c>
      <c r="E100" s="197"/>
      <c r="F100" s="197"/>
      <c r="G100" s="197"/>
      <c r="H100" s="197"/>
      <c r="I100" s="197"/>
      <c r="J100" s="198">
        <f>J128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3005</v>
      </c>
      <c r="E101" s="197"/>
      <c r="F101" s="197"/>
      <c r="G101" s="197"/>
      <c r="H101" s="197"/>
      <c r="I101" s="197"/>
      <c r="J101" s="198">
        <f>J151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3006</v>
      </c>
      <c r="E102" s="197"/>
      <c r="F102" s="197"/>
      <c r="G102" s="197"/>
      <c r="H102" s="197"/>
      <c r="I102" s="197"/>
      <c r="J102" s="198">
        <f>J154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3007</v>
      </c>
      <c r="E103" s="197"/>
      <c r="F103" s="197"/>
      <c r="G103" s="197"/>
      <c r="H103" s="197"/>
      <c r="I103" s="197"/>
      <c r="J103" s="198">
        <f>J159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144</v>
      </c>
      <c r="E104" s="197"/>
      <c r="F104" s="197"/>
      <c r="G104" s="197"/>
      <c r="H104" s="197"/>
      <c r="I104" s="197"/>
      <c r="J104" s="198">
        <f>J164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166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SOCIÁLNÍ REHABILITACE NOVÉ MĚSTO NAD METUJÍ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123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124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004 - SO 04 - PARKOVIŠTĚ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P.Č. 961, 2340, K.Ú. NOVÉ MĚSTO NAD METUJÍ</v>
      </c>
      <c r="G120" s="41"/>
      <c r="H120" s="41"/>
      <c r="I120" s="33" t="s">
        <v>22</v>
      </c>
      <c r="J120" s="80" t="str">
        <f>IF(J14="","",J14)</f>
        <v>22. 11. 2024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E17</f>
        <v>KRÁLOVÉHRADECKÝ KRAJ</v>
      </c>
      <c r="G122" s="41"/>
      <c r="H122" s="41"/>
      <c r="I122" s="33" t="s">
        <v>30</v>
      </c>
      <c r="J122" s="37" t="str">
        <f>E23</f>
        <v>ATELIER ARCHITEKTURY A URBANISMU,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34</v>
      </c>
      <c r="J123" s="37" t="str">
        <f>E26</f>
        <v>JIŘÍ KOCIÁN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0"/>
      <c r="B125" s="201"/>
      <c r="C125" s="202" t="s">
        <v>167</v>
      </c>
      <c r="D125" s="203" t="s">
        <v>63</v>
      </c>
      <c r="E125" s="203" t="s">
        <v>59</v>
      </c>
      <c r="F125" s="203" t="s">
        <v>60</v>
      </c>
      <c r="G125" s="203" t="s">
        <v>168</v>
      </c>
      <c r="H125" s="203" t="s">
        <v>169</v>
      </c>
      <c r="I125" s="203" t="s">
        <v>170</v>
      </c>
      <c r="J125" s="204" t="s">
        <v>129</v>
      </c>
      <c r="K125" s="205" t="s">
        <v>171</v>
      </c>
      <c r="L125" s="206"/>
      <c r="M125" s="101" t="s">
        <v>1</v>
      </c>
      <c r="N125" s="102" t="s">
        <v>42</v>
      </c>
      <c r="O125" s="102" t="s">
        <v>172</v>
      </c>
      <c r="P125" s="102" t="s">
        <v>173</v>
      </c>
      <c r="Q125" s="102" t="s">
        <v>174</v>
      </c>
      <c r="R125" s="102" t="s">
        <v>175</v>
      </c>
      <c r="S125" s="102" t="s">
        <v>176</v>
      </c>
      <c r="T125" s="103" t="s">
        <v>177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9"/>
      <c r="B126" s="40"/>
      <c r="C126" s="108" t="s">
        <v>178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352.15250800000001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77</v>
      </c>
      <c r="AU126" s="18" t="s">
        <v>131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77</v>
      </c>
      <c r="E127" s="215" t="s">
        <v>179</v>
      </c>
      <c r="F127" s="215" t="s">
        <v>180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P128+P151+P154+P159+P164</f>
        <v>0</v>
      </c>
      <c r="Q127" s="220"/>
      <c r="R127" s="221">
        <f>R128+R151+R154+R159+R164</f>
        <v>352.15250800000001</v>
      </c>
      <c r="S127" s="220"/>
      <c r="T127" s="222">
        <f>T128+T151+T154+T159+T164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84</v>
      </c>
      <c r="AT127" s="224" t="s">
        <v>77</v>
      </c>
      <c r="AU127" s="224" t="s">
        <v>78</v>
      </c>
      <c r="AY127" s="223" t="s">
        <v>181</v>
      </c>
      <c r="BK127" s="225">
        <f>BK128+BK151+BK154+BK159+BK164</f>
        <v>0</v>
      </c>
    </row>
    <row r="128" s="12" customFormat="1" ht="22.8" customHeight="1">
      <c r="A128" s="12"/>
      <c r="B128" s="212"/>
      <c r="C128" s="213"/>
      <c r="D128" s="214" t="s">
        <v>77</v>
      </c>
      <c r="E128" s="226" t="s">
        <v>84</v>
      </c>
      <c r="F128" s="226" t="s">
        <v>182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SUM(P129:P150)</f>
        <v>0</v>
      </c>
      <c r="Q128" s="220"/>
      <c r="R128" s="221">
        <f>SUM(R129:R150)</f>
        <v>0</v>
      </c>
      <c r="S128" s="220"/>
      <c r="T128" s="222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77</v>
      </c>
      <c r="AU128" s="224" t="s">
        <v>84</v>
      </c>
      <c r="AY128" s="223" t="s">
        <v>181</v>
      </c>
      <c r="BK128" s="225">
        <f>SUM(BK129:BK150)</f>
        <v>0</v>
      </c>
    </row>
    <row r="129" s="2" customFormat="1" ht="16.5" customHeight="1">
      <c r="A129" s="39"/>
      <c r="B129" s="40"/>
      <c r="C129" s="228" t="s">
        <v>84</v>
      </c>
      <c r="D129" s="228" t="s">
        <v>183</v>
      </c>
      <c r="E129" s="229" t="s">
        <v>3008</v>
      </c>
      <c r="F129" s="230" t="s">
        <v>3009</v>
      </c>
      <c r="G129" s="231" t="s">
        <v>186</v>
      </c>
      <c r="H129" s="232">
        <v>807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43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187</v>
      </c>
      <c r="AT129" s="240" t="s">
        <v>183</v>
      </c>
      <c r="AU129" s="240" t="s">
        <v>86</v>
      </c>
      <c r="AY129" s="18" t="s">
        <v>181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84</v>
      </c>
      <c r="BK129" s="241">
        <f>ROUND(I129*H129,2)</f>
        <v>0</v>
      </c>
      <c r="BL129" s="18" t="s">
        <v>187</v>
      </c>
      <c r="BM129" s="240" t="s">
        <v>3010</v>
      </c>
    </row>
    <row r="130" s="13" customFormat="1">
      <c r="A130" s="13"/>
      <c r="B130" s="242"/>
      <c r="C130" s="243"/>
      <c r="D130" s="244" t="s">
        <v>189</v>
      </c>
      <c r="E130" s="245" t="s">
        <v>1</v>
      </c>
      <c r="F130" s="246" t="s">
        <v>3011</v>
      </c>
      <c r="G130" s="243"/>
      <c r="H130" s="247">
        <v>807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189</v>
      </c>
      <c r="AU130" s="253" t="s">
        <v>86</v>
      </c>
      <c r="AV130" s="13" t="s">
        <v>86</v>
      </c>
      <c r="AW130" s="13" t="s">
        <v>33</v>
      </c>
      <c r="AX130" s="13" t="s">
        <v>84</v>
      </c>
      <c r="AY130" s="253" t="s">
        <v>181</v>
      </c>
    </row>
    <row r="131" s="2" customFormat="1" ht="21.75" customHeight="1">
      <c r="A131" s="39"/>
      <c r="B131" s="40"/>
      <c r="C131" s="228" t="s">
        <v>86</v>
      </c>
      <c r="D131" s="228" t="s">
        <v>183</v>
      </c>
      <c r="E131" s="229" t="s">
        <v>191</v>
      </c>
      <c r="F131" s="230" t="s">
        <v>192</v>
      </c>
      <c r="G131" s="231" t="s">
        <v>193</v>
      </c>
      <c r="H131" s="232">
        <v>282.44999999999999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43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187</v>
      </c>
      <c r="AT131" s="240" t="s">
        <v>183</v>
      </c>
      <c r="AU131" s="240" t="s">
        <v>86</v>
      </c>
      <c r="AY131" s="18" t="s">
        <v>181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84</v>
      </c>
      <c r="BK131" s="241">
        <f>ROUND(I131*H131,2)</f>
        <v>0</v>
      </c>
      <c r="BL131" s="18" t="s">
        <v>187</v>
      </c>
      <c r="BM131" s="240" t="s">
        <v>3012</v>
      </c>
    </row>
    <row r="132" s="14" customFormat="1">
      <c r="A132" s="14"/>
      <c r="B132" s="254"/>
      <c r="C132" s="255"/>
      <c r="D132" s="244" t="s">
        <v>189</v>
      </c>
      <c r="E132" s="256" t="s">
        <v>1</v>
      </c>
      <c r="F132" s="257" t="s">
        <v>3013</v>
      </c>
      <c r="G132" s="255"/>
      <c r="H132" s="256" t="s">
        <v>1</v>
      </c>
      <c r="I132" s="258"/>
      <c r="J132" s="255"/>
      <c r="K132" s="255"/>
      <c r="L132" s="259"/>
      <c r="M132" s="260"/>
      <c r="N132" s="261"/>
      <c r="O132" s="261"/>
      <c r="P132" s="261"/>
      <c r="Q132" s="261"/>
      <c r="R132" s="261"/>
      <c r="S132" s="261"/>
      <c r="T132" s="26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3" t="s">
        <v>189</v>
      </c>
      <c r="AU132" s="263" t="s">
        <v>86</v>
      </c>
      <c r="AV132" s="14" t="s">
        <v>84</v>
      </c>
      <c r="AW132" s="14" t="s">
        <v>33</v>
      </c>
      <c r="AX132" s="14" t="s">
        <v>78</v>
      </c>
      <c r="AY132" s="263" t="s">
        <v>181</v>
      </c>
    </row>
    <row r="133" s="13" customFormat="1">
      <c r="A133" s="13"/>
      <c r="B133" s="242"/>
      <c r="C133" s="243"/>
      <c r="D133" s="244" t="s">
        <v>189</v>
      </c>
      <c r="E133" s="245" t="s">
        <v>1</v>
      </c>
      <c r="F133" s="246" t="s">
        <v>3014</v>
      </c>
      <c r="G133" s="243"/>
      <c r="H133" s="247">
        <v>282.44999999999999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189</v>
      </c>
      <c r="AU133" s="253" t="s">
        <v>86</v>
      </c>
      <c r="AV133" s="13" t="s">
        <v>86</v>
      </c>
      <c r="AW133" s="13" t="s">
        <v>33</v>
      </c>
      <c r="AX133" s="13" t="s">
        <v>84</v>
      </c>
      <c r="AY133" s="253" t="s">
        <v>181</v>
      </c>
    </row>
    <row r="134" s="2" customFormat="1" ht="21.75" customHeight="1">
      <c r="A134" s="39"/>
      <c r="B134" s="40"/>
      <c r="C134" s="228" t="s">
        <v>197</v>
      </c>
      <c r="D134" s="228" t="s">
        <v>183</v>
      </c>
      <c r="E134" s="229" t="s">
        <v>207</v>
      </c>
      <c r="F134" s="230" t="s">
        <v>208</v>
      </c>
      <c r="G134" s="231" t="s">
        <v>193</v>
      </c>
      <c r="H134" s="232">
        <v>332.19999999999999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43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187</v>
      </c>
      <c r="AT134" s="240" t="s">
        <v>183</v>
      </c>
      <c r="AU134" s="240" t="s">
        <v>86</v>
      </c>
      <c r="AY134" s="18" t="s">
        <v>181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84</v>
      </c>
      <c r="BK134" s="241">
        <f>ROUND(I134*H134,2)</f>
        <v>0</v>
      </c>
      <c r="BL134" s="18" t="s">
        <v>187</v>
      </c>
      <c r="BM134" s="240" t="s">
        <v>3015</v>
      </c>
    </row>
    <row r="135" s="13" customFormat="1">
      <c r="A135" s="13"/>
      <c r="B135" s="242"/>
      <c r="C135" s="243"/>
      <c r="D135" s="244" t="s">
        <v>189</v>
      </c>
      <c r="E135" s="245" t="s">
        <v>1</v>
      </c>
      <c r="F135" s="246" t="s">
        <v>3016</v>
      </c>
      <c r="G135" s="243"/>
      <c r="H135" s="247">
        <v>40.350000000000001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189</v>
      </c>
      <c r="AU135" s="253" t="s">
        <v>86</v>
      </c>
      <c r="AV135" s="13" t="s">
        <v>86</v>
      </c>
      <c r="AW135" s="13" t="s">
        <v>33</v>
      </c>
      <c r="AX135" s="13" t="s">
        <v>78</v>
      </c>
      <c r="AY135" s="253" t="s">
        <v>181</v>
      </c>
    </row>
    <row r="136" s="13" customFormat="1">
      <c r="A136" s="13"/>
      <c r="B136" s="242"/>
      <c r="C136" s="243"/>
      <c r="D136" s="244" t="s">
        <v>189</v>
      </c>
      <c r="E136" s="245" t="s">
        <v>1</v>
      </c>
      <c r="F136" s="246" t="s">
        <v>3017</v>
      </c>
      <c r="G136" s="243"/>
      <c r="H136" s="247">
        <v>282.44999999999999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189</v>
      </c>
      <c r="AU136" s="253" t="s">
        <v>86</v>
      </c>
      <c r="AV136" s="13" t="s">
        <v>86</v>
      </c>
      <c r="AW136" s="13" t="s">
        <v>33</v>
      </c>
      <c r="AX136" s="13" t="s">
        <v>78</v>
      </c>
      <c r="AY136" s="253" t="s">
        <v>181</v>
      </c>
    </row>
    <row r="137" s="13" customFormat="1">
      <c r="A137" s="13"/>
      <c r="B137" s="242"/>
      <c r="C137" s="243"/>
      <c r="D137" s="244" t="s">
        <v>189</v>
      </c>
      <c r="E137" s="245" t="s">
        <v>1</v>
      </c>
      <c r="F137" s="246" t="s">
        <v>3018</v>
      </c>
      <c r="G137" s="243"/>
      <c r="H137" s="247">
        <v>9.4000000000000004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189</v>
      </c>
      <c r="AU137" s="253" t="s">
        <v>86</v>
      </c>
      <c r="AV137" s="13" t="s">
        <v>86</v>
      </c>
      <c r="AW137" s="13" t="s">
        <v>33</v>
      </c>
      <c r="AX137" s="13" t="s">
        <v>78</v>
      </c>
      <c r="AY137" s="253" t="s">
        <v>181</v>
      </c>
    </row>
    <row r="138" s="15" customFormat="1">
      <c r="A138" s="15"/>
      <c r="B138" s="264"/>
      <c r="C138" s="265"/>
      <c r="D138" s="244" t="s">
        <v>189</v>
      </c>
      <c r="E138" s="266" t="s">
        <v>1</v>
      </c>
      <c r="F138" s="267" t="s">
        <v>206</v>
      </c>
      <c r="G138" s="265"/>
      <c r="H138" s="268">
        <v>332.19999999999999</v>
      </c>
      <c r="I138" s="269"/>
      <c r="J138" s="265"/>
      <c r="K138" s="265"/>
      <c r="L138" s="270"/>
      <c r="M138" s="271"/>
      <c r="N138" s="272"/>
      <c r="O138" s="272"/>
      <c r="P138" s="272"/>
      <c r="Q138" s="272"/>
      <c r="R138" s="272"/>
      <c r="S138" s="272"/>
      <c r="T138" s="27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4" t="s">
        <v>189</v>
      </c>
      <c r="AU138" s="274" t="s">
        <v>86</v>
      </c>
      <c r="AV138" s="15" t="s">
        <v>187</v>
      </c>
      <c r="AW138" s="15" t="s">
        <v>33</v>
      </c>
      <c r="AX138" s="15" t="s">
        <v>84</v>
      </c>
      <c r="AY138" s="274" t="s">
        <v>181</v>
      </c>
    </row>
    <row r="139" s="2" customFormat="1" ht="21.75" customHeight="1">
      <c r="A139" s="39"/>
      <c r="B139" s="40"/>
      <c r="C139" s="228" t="s">
        <v>187</v>
      </c>
      <c r="D139" s="228" t="s">
        <v>183</v>
      </c>
      <c r="E139" s="229" t="s">
        <v>214</v>
      </c>
      <c r="F139" s="230" t="s">
        <v>215</v>
      </c>
      <c r="G139" s="231" t="s">
        <v>193</v>
      </c>
      <c r="H139" s="232">
        <v>273.05000000000001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43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187</v>
      </c>
      <c r="AT139" s="240" t="s">
        <v>183</v>
      </c>
      <c r="AU139" s="240" t="s">
        <v>86</v>
      </c>
      <c r="AY139" s="18" t="s">
        <v>181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84</v>
      </c>
      <c r="BK139" s="241">
        <f>ROUND(I139*H139,2)</f>
        <v>0</v>
      </c>
      <c r="BL139" s="18" t="s">
        <v>187</v>
      </c>
      <c r="BM139" s="240" t="s">
        <v>3019</v>
      </c>
    </row>
    <row r="140" s="13" customFormat="1">
      <c r="A140" s="13"/>
      <c r="B140" s="242"/>
      <c r="C140" s="243"/>
      <c r="D140" s="244" t="s">
        <v>189</v>
      </c>
      <c r="E140" s="245" t="s">
        <v>1</v>
      </c>
      <c r="F140" s="246" t="s">
        <v>3020</v>
      </c>
      <c r="G140" s="243"/>
      <c r="H140" s="247">
        <v>273.05000000000001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189</v>
      </c>
      <c r="AU140" s="253" t="s">
        <v>86</v>
      </c>
      <c r="AV140" s="13" t="s">
        <v>86</v>
      </c>
      <c r="AW140" s="13" t="s">
        <v>33</v>
      </c>
      <c r="AX140" s="13" t="s">
        <v>84</v>
      </c>
      <c r="AY140" s="253" t="s">
        <v>181</v>
      </c>
    </row>
    <row r="141" s="2" customFormat="1" ht="16.5" customHeight="1">
      <c r="A141" s="39"/>
      <c r="B141" s="40"/>
      <c r="C141" s="228" t="s">
        <v>213</v>
      </c>
      <c r="D141" s="228" t="s">
        <v>183</v>
      </c>
      <c r="E141" s="229" t="s">
        <v>219</v>
      </c>
      <c r="F141" s="230" t="s">
        <v>220</v>
      </c>
      <c r="G141" s="231" t="s">
        <v>193</v>
      </c>
      <c r="H141" s="232">
        <v>9.4000000000000004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43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187</v>
      </c>
      <c r="AT141" s="240" t="s">
        <v>183</v>
      </c>
      <c r="AU141" s="240" t="s">
        <v>86</v>
      </c>
      <c r="AY141" s="18" t="s">
        <v>181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84</v>
      </c>
      <c r="BK141" s="241">
        <f>ROUND(I141*H141,2)</f>
        <v>0</v>
      </c>
      <c r="BL141" s="18" t="s">
        <v>187</v>
      </c>
      <c r="BM141" s="240" t="s">
        <v>3021</v>
      </c>
    </row>
    <row r="142" s="13" customFormat="1">
      <c r="A142" s="13"/>
      <c r="B142" s="242"/>
      <c r="C142" s="243"/>
      <c r="D142" s="244" t="s">
        <v>189</v>
      </c>
      <c r="E142" s="245" t="s">
        <v>1</v>
      </c>
      <c r="F142" s="246" t="s">
        <v>3022</v>
      </c>
      <c r="G142" s="243"/>
      <c r="H142" s="247">
        <v>9.4000000000000004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189</v>
      </c>
      <c r="AU142" s="253" t="s">
        <v>86</v>
      </c>
      <c r="AV142" s="13" t="s">
        <v>86</v>
      </c>
      <c r="AW142" s="13" t="s">
        <v>33</v>
      </c>
      <c r="AX142" s="13" t="s">
        <v>84</v>
      </c>
      <c r="AY142" s="253" t="s">
        <v>181</v>
      </c>
    </row>
    <row r="143" s="2" customFormat="1" ht="16.5" customHeight="1">
      <c r="A143" s="39"/>
      <c r="B143" s="40"/>
      <c r="C143" s="228" t="s">
        <v>218</v>
      </c>
      <c r="D143" s="228" t="s">
        <v>183</v>
      </c>
      <c r="E143" s="229" t="s">
        <v>224</v>
      </c>
      <c r="F143" s="230" t="s">
        <v>225</v>
      </c>
      <c r="G143" s="231" t="s">
        <v>193</v>
      </c>
      <c r="H143" s="232">
        <v>273.05000000000001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43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187</v>
      </c>
      <c r="AT143" s="240" t="s">
        <v>183</v>
      </c>
      <c r="AU143" s="240" t="s">
        <v>86</v>
      </c>
      <c r="AY143" s="18" t="s">
        <v>181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84</v>
      </c>
      <c r="BK143" s="241">
        <f>ROUND(I143*H143,2)</f>
        <v>0</v>
      </c>
      <c r="BL143" s="18" t="s">
        <v>187</v>
      </c>
      <c r="BM143" s="240" t="s">
        <v>3023</v>
      </c>
    </row>
    <row r="144" s="13" customFormat="1">
      <c r="A144" s="13"/>
      <c r="B144" s="242"/>
      <c r="C144" s="243"/>
      <c r="D144" s="244" t="s">
        <v>189</v>
      </c>
      <c r="E144" s="245" t="s">
        <v>1</v>
      </c>
      <c r="F144" s="246" t="s">
        <v>3024</v>
      </c>
      <c r="G144" s="243"/>
      <c r="H144" s="247">
        <v>273.05000000000001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189</v>
      </c>
      <c r="AU144" s="253" t="s">
        <v>86</v>
      </c>
      <c r="AV144" s="13" t="s">
        <v>86</v>
      </c>
      <c r="AW144" s="13" t="s">
        <v>33</v>
      </c>
      <c r="AX144" s="13" t="s">
        <v>84</v>
      </c>
      <c r="AY144" s="253" t="s">
        <v>181</v>
      </c>
    </row>
    <row r="145" s="2" customFormat="1" ht="16.5" customHeight="1">
      <c r="A145" s="39"/>
      <c r="B145" s="40"/>
      <c r="C145" s="228" t="s">
        <v>223</v>
      </c>
      <c r="D145" s="228" t="s">
        <v>183</v>
      </c>
      <c r="E145" s="229" t="s">
        <v>229</v>
      </c>
      <c r="F145" s="230" t="s">
        <v>230</v>
      </c>
      <c r="G145" s="231" t="s">
        <v>186</v>
      </c>
      <c r="H145" s="232">
        <v>807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43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187</v>
      </c>
      <c r="AT145" s="240" t="s">
        <v>183</v>
      </c>
      <c r="AU145" s="240" t="s">
        <v>86</v>
      </c>
      <c r="AY145" s="18" t="s">
        <v>181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84</v>
      </c>
      <c r="BK145" s="241">
        <f>ROUND(I145*H145,2)</f>
        <v>0</v>
      </c>
      <c r="BL145" s="18" t="s">
        <v>187</v>
      </c>
      <c r="BM145" s="240" t="s">
        <v>3025</v>
      </c>
    </row>
    <row r="146" s="13" customFormat="1">
      <c r="A146" s="13"/>
      <c r="B146" s="242"/>
      <c r="C146" s="243"/>
      <c r="D146" s="244" t="s">
        <v>189</v>
      </c>
      <c r="E146" s="245" t="s">
        <v>1</v>
      </c>
      <c r="F146" s="246" t="s">
        <v>3026</v>
      </c>
      <c r="G146" s="243"/>
      <c r="H146" s="247">
        <v>807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189</v>
      </c>
      <c r="AU146" s="253" t="s">
        <v>86</v>
      </c>
      <c r="AV146" s="13" t="s">
        <v>86</v>
      </c>
      <c r="AW146" s="13" t="s">
        <v>33</v>
      </c>
      <c r="AX146" s="13" t="s">
        <v>84</v>
      </c>
      <c r="AY146" s="253" t="s">
        <v>181</v>
      </c>
    </row>
    <row r="147" s="2" customFormat="1" ht="16.5" customHeight="1">
      <c r="A147" s="39"/>
      <c r="B147" s="40"/>
      <c r="C147" s="228" t="s">
        <v>228</v>
      </c>
      <c r="D147" s="228" t="s">
        <v>183</v>
      </c>
      <c r="E147" s="229" t="s">
        <v>233</v>
      </c>
      <c r="F147" s="230" t="s">
        <v>234</v>
      </c>
      <c r="G147" s="231" t="s">
        <v>235</v>
      </c>
      <c r="H147" s="232">
        <v>491.49000000000001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43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187</v>
      </c>
      <c r="AT147" s="240" t="s">
        <v>183</v>
      </c>
      <c r="AU147" s="240" t="s">
        <v>86</v>
      </c>
      <c r="AY147" s="18" t="s">
        <v>181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84</v>
      </c>
      <c r="BK147" s="241">
        <f>ROUND(I147*H147,2)</f>
        <v>0</v>
      </c>
      <c r="BL147" s="18" t="s">
        <v>187</v>
      </c>
      <c r="BM147" s="240" t="s">
        <v>3027</v>
      </c>
    </row>
    <row r="148" s="13" customFormat="1">
      <c r="A148" s="13"/>
      <c r="B148" s="242"/>
      <c r="C148" s="243"/>
      <c r="D148" s="244" t="s">
        <v>189</v>
      </c>
      <c r="E148" s="245" t="s">
        <v>1</v>
      </c>
      <c r="F148" s="246" t="s">
        <v>3028</v>
      </c>
      <c r="G148" s="243"/>
      <c r="H148" s="247">
        <v>491.49000000000001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189</v>
      </c>
      <c r="AU148" s="253" t="s">
        <v>86</v>
      </c>
      <c r="AV148" s="13" t="s">
        <v>86</v>
      </c>
      <c r="AW148" s="13" t="s">
        <v>33</v>
      </c>
      <c r="AX148" s="13" t="s">
        <v>84</v>
      </c>
      <c r="AY148" s="253" t="s">
        <v>181</v>
      </c>
    </row>
    <row r="149" s="2" customFormat="1" ht="16.5" customHeight="1">
      <c r="A149" s="39"/>
      <c r="B149" s="40"/>
      <c r="C149" s="228" t="s">
        <v>232</v>
      </c>
      <c r="D149" s="228" t="s">
        <v>183</v>
      </c>
      <c r="E149" s="229" t="s">
        <v>3029</v>
      </c>
      <c r="F149" s="230" t="s">
        <v>3030</v>
      </c>
      <c r="G149" s="231" t="s">
        <v>193</v>
      </c>
      <c r="H149" s="232">
        <v>9.4000000000000004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43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187</v>
      </c>
      <c r="AT149" s="240" t="s">
        <v>183</v>
      </c>
      <c r="AU149" s="240" t="s">
        <v>86</v>
      </c>
      <c r="AY149" s="18" t="s">
        <v>181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84</v>
      </c>
      <c r="BK149" s="241">
        <f>ROUND(I149*H149,2)</f>
        <v>0</v>
      </c>
      <c r="BL149" s="18" t="s">
        <v>187</v>
      </c>
      <c r="BM149" s="240" t="s">
        <v>3031</v>
      </c>
    </row>
    <row r="150" s="13" customFormat="1">
      <c r="A150" s="13"/>
      <c r="B150" s="242"/>
      <c r="C150" s="243"/>
      <c r="D150" s="244" t="s">
        <v>189</v>
      </c>
      <c r="E150" s="245" t="s">
        <v>1</v>
      </c>
      <c r="F150" s="246" t="s">
        <v>3032</v>
      </c>
      <c r="G150" s="243"/>
      <c r="H150" s="247">
        <v>9.4000000000000004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189</v>
      </c>
      <c r="AU150" s="253" t="s">
        <v>86</v>
      </c>
      <c r="AV150" s="13" t="s">
        <v>86</v>
      </c>
      <c r="AW150" s="13" t="s">
        <v>33</v>
      </c>
      <c r="AX150" s="13" t="s">
        <v>84</v>
      </c>
      <c r="AY150" s="253" t="s">
        <v>181</v>
      </c>
    </row>
    <row r="151" s="12" customFormat="1" ht="22.8" customHeight="1">
      <c r="A151" s="12"/>
      <c r="B151" s="212"/>
      <c r="C151" s="213"/>
      <c r="D151" s="214" t="s">
        <v>77</v>
      </c>
      <c r="E151" s="226" t="s">
        <v>555</v>
      </c>
      <c r="F151" s="226" t="s">
        <v>3033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SUM(P152:P153)</f>
        <v>0</v>
      </c>
      <c r="Q151" s="220"/>
      <c r="R151" s="221">
        <f>SUM(R152:R153)</f>
        <v>0</v>
      </c>
      <c r="S151" s="220"/>
      <c r="T151" s="222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77</v>
      </c>
      <c r="AU151" s="224" t="s">
        <v>84</v>
      </c>
      <c r="AY151" s="223" t="s">
        <v>181</v>
      </c>
      <c r="BK151" s="225">
        <f>SUM(BK152:BK153)</f>
        <v>0</v>
      </c>
    </row>
    <row r="152" s="2" customFormat="1" ht="16.5" customHeight="1">
      <c r="A152" s="39"/>
      <c r="B152" s="40"/>
      <c r="C152" s="228" t="s">
        <v>238</v>
      </c>
      <c r="D152" s="228" t="s">
        <v>183</v>
      </c>
      <c r="E152" s="229" t="s">
        <v>3034</v>
      </c>
      <c r="F152" s="230" t="s">
        <v>3035</v>
      </c>
      <c r="G152" s="231" t="s">
        <v>186</v>
      </c>
      <c r="H152" s="232">
        <v>807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43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187</v>
      </c>
      <c r="AT152" s="240" t="s">
        <v>183</v>
      </c>
      <c r="AU152" s="240" t="s">
        <v>86</v>
      </c>
      <c r="AY152" s="18" t="s">
        <v>181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84</v>
      </c>
      <c r="BK152" s="241">
        <f>ROUND(I152*H152,2)</f>
        <v>0</v>
      </c>
      <c r="BL152" s="18" t="s">
        <v>187</v>
      </c>
      <c r="BM152" s="240" t="s">
        <v>3036</v>
      </c>
    </row>
    <row r="153" s="13" customFormat="1">
      <c r="A153" s="13"/>
      <c r="B153" s="242"/>
      <c r="C153" s="243"/>
      <c r="D153" s="244" t="s">
        <v>189</v>
      </c>
      <c r="E153" s="245" t="s">
        <v>1</v>
      </c>
      <c r="F153" s="246" t="s">
        <v>3037</v>
      </c>
      <c r="G153" s="243"/>
      <c r="H153" s="247">
        <v>807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189</v>
      </c>
      <c r="AU153" s="253" t="s">
        <v>86</v>
      </c>
      <c r="AV153" s="13" t="s">
        <v>86</v>
      </c>
      <c r="AW153" s="13" t="s">
        <v>33</v>
      </c>
      <c r="AX153" s="13" t="s">
        <v>84</v>
      </c>
      <c r="AY153" s="253" t="s">
        <v>181</v>
      </c>
    </row>
    <row r="154" s="12" customFormat="1" ht="22.8" customHeight="1">
      <c r="A154" s="12"/>
      <c r="B154" s="212"/>
      <c r="C154" s="213"/>
      <c r="D154" s="214" t="s">
        <v>77</v>
      </c>
      <c r="E154" s="226" t="s">
        <v>573</v>
      </c>
      <c r="F154" s="226" t="s">
        <v>3038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SUM(P155:P158)</f>
        <v>0</v>
      </c>
      <c r="Q154" s="220"/>
      <c r="R154" s="221">
        <f>SUM(R155:R158)</f>
        <v>330.98298</v>
      </c>
      <c r="S154" s="220"/>
      <c r="T154" s="222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77</v>
      </c>
      <c r="AU154" s="224" t="s">
        <v>84</v>
      </c>
      <c r="AY154" s="223" t="s">
        <v>181</v>
      </c>
      <c r="BK154" s="225">
        <f>SUM(BK155:BK158)</f>
        <v>0</v>
      </c>
    </row>
    <row r="155" s="2" customFormat="1" ht="16.5" customHeight="1">
      <c r="A155" s="39"/>
      <c r="B155" s="40"/>
      <c r="C155" s="228" t="s">
        <v>244</v>
      </c>
      <c r="D155" s="228" t="s">
        <v>183</v>
      </c>
      <c r="E155" s="229" t="s">
        <v>3039</v>
      </c>
      <c r="F155" s="230" t="s">
        <v>3040</v>
      </c>
      <c r="G155" s="231" t="s">
        <v>186</v>
      </c>
      <c r="H155" s="232">
        <v>807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43</v>
      </c>
      <c r="O155" s="92"/>
      <c r="P155" s="238">
        <f>O155*H155</f>
        <v>0</v>
      </c>
      <c r="Q155" s="238">
        <v>0.1837</v>
      </c>
      <c r="R155" s="238">
        <f>Q155*H155</f>
        <v>148.24590000000001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187</v>
      </c>
      <c r="AT155" s="240" t="s">
        <v>183</v>
      </c>
      <c r="AU155" s="240" t="s">
        <v>86</v>
      </c>
      <c r="AY155" s="18" t="s">
        <v>181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84</v>
      </c>
      <c r="BK155" s="241">
        <f>ROUND(I155*H155,2)</f>
        <v>0</v>
      </c>
      <c r="BL155" s="18" t="s">
        <v>187</v>
      </c>
      <c r="BM155" s="240" t="s">
        <v>3041</v>
      </c>
    </row>
    <row r="156" s="13" customFormat="1">
      <c r="A156" s="13"/>
      <c r="B156" s="242"/>
      <c r="C156" s="243"/>
      <c r="D156" s="244" t="s">
        <v>189</v>
      </c>
      <c r="E156" s="245" t="s">
        <v>1</v>
      </c>
      <c r="F156" s="246" t="s">
        <v>3042</v>
      </c>
      <c r="G156" s="243"/>
      <c r="H156" s="247">
        <v>807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189</v>
      </c>
      <c r="AU156" s="253" t="s">
        <v>86</v>
      </c>
      <c r="AV156" s="13" t="s">
        <v>86</v>
      </c>
      <c r="AW156" s="13" t="s">
        <v>33</v>
      </c>
      <c r="AX156" s="13" t="s">
        <v>84</v>
      </c>
      <c r="AY156" s="253" t="s">
        <v>181</v>
      </c>
    </row>
    <row r="157" s="2" customFormat="1" ht="16.5" customHeight="1">
      <c r="A157" s="39"/>
      <c r="B157" s="40"/>
      <c r="C157" s="275" t="s">
        <v>8</v>
      </c>
      <c r="D157" s="275" t="s">
        <v>363</v>
      </c>
      <c r="E157" s="276" t="s">
        <v>3043</v>
      </c>
      <c r="F157" s="277" t="s">
        <v>3044</v>
      </c>
      <c r="G157" s="278" t="s">
        <v>186</v>
      </c>
      <c r="H157" s="279">
        <v>823.13999999999999</v>
      </c>
      <c r="I157" s="280"/>
      <c r="J157" s="281">
        <f>ROUND(I157*H157,2)</f>
        <v>0</v>
      </c>
      <c r="K157" s="282"/>
      <c r="L157" s="283"/>
      <c r="M157" s="284" t="s">
        <v>1</v>
      </c>
      <c r="N157" s="285" t="s">
        <v>43</v>
      </c>
      <c r="O157" s="92"/>
      <c r="P157" s="238">
        <f>O157*H157</f>
        <v>0</v>
      </c>
      <c r="Q157" s="238">
        <v>0.222</v>
      </c>
      <c r="R157" s="238">
        <f>Q157*H157</f>
        <v>182.73707999999999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228</v>
      </c>
      <c r="AT157" s="240" t="s">
        <v>363</v>
      </c>
      <c r="AU157" s="240" t="s">
        <v>86</v>
      </c>
      <c r="AY157" s="18" t="s">
        <v>181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84</v>
      </c>
      <c r="BK157" s="241">
        <f>ROUND(I157*H157,2)</f>
        <v>0</v>
      </c>
      <c r="BL157" s="18" t="s">
        <v>187</v>
      </c>
      <c r="BM157" s="240" t="s">
        <v>3045</v>
      </c>
    </row>
    <row r="158" s="13" customFormat="1">
      <c r="A158" s="13"/>
      <c r="B158" s="242"/>
      <c r="C158" s="243"/>
      <c r="D158" s="244" t="s">
        <v>189</v>
      </c>
      <c r="E158" s="245" t="s">
        <v>1</v>
      </c>
      <c r="F158" s="246" t="s">
        <v>3046</v>
      </c>
      <c r="G158" s="243"/>
      <c r="H158" s="247">
        <v>823.13999999999999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189</v>
      </c>
      <c r="AU158" s="253" t="s">
        <v>86</v>
      </c>
      <c r="AV158" s="13" t="s">
        <v>86</v>
      </c>
      <c r="AW158" s="13" t="s">
        <v>33</v>
      </c>
      <c r="AX158" s="13" t="s">
        <v>84</v>
      </c>
      <c r="AY158" s="253" t="s">
        <v>181</v>
      </c>
    </row>
    <row r="159" s="12" customFormat="1" ht="22.8" customHeight="1">
      <c r="A159" s="12"/>
      <c r="B159" s="212"/>
      <c r="C159" s="213"/>
      <c r="D159" s="214" t="s">
        <v>77</v>
      </c>
      <c r="E159" s="226" t="s">
        <v>775</v>
      </c>
      <c r="F159" s="226" t="s">
        <v>3047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SUM(P160:P163)</f>
        <v>0</v>
      </c>
      <c r="Q159" s="220"/>
      <c r="R159" s="221">
        <f>SUM(R160:R163)</f>
        <v>21.169528</v>
      </c>
      <c r="S159" s="220"/>
      <c r="T159" s="222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84</v>
      </c>
      <c r="AT159" s="224" t="s">
        <v>77</v>
      </c>
      <c r="AU159" s="224" t="s">
        <v>84</v>
      </c>
      <c r="AY159" s="223" t="s">
        <v>181</v>
      </c>
      <c r="BK159" s="225">
        <f>SUM(BK160:BK163)</f>
        <v>0</v>
      </c>
    </row>
    <row r="160" s="2" customFormat="1" ht="16.5" customHeight="1">
      <c r="A160" s="39"/>
      <c r="B160" s="40"/>
      <c r="C160" s="228" t="s">
        <v>254</v>
      </c>
      <c r="D160" s="228" t="s">
        <v>183</v>
      </c>
      <c r="E160" s="229" t="s">
        <v>3048</v>
      </c>
      <c r="F160" s="230" t="s">
        <v>3049</v>
      </c>
      <c r="G160" s="231" t="s">
        <v>247</v>
      </c>
      <c r="H160" s="232">
        <v>188.30000000000001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43</v>
      </c>
      <c r="O160" s="92"/>
      <c r="P160" s="238">
        <f>O160*H160</f>
        <v>0</v>
      </c>
      <c r="Q160" s="238">
        <v>0.089779999999999999</v>
      </c>
      <c r="R160" s="238">
        <f>Q160*H160</f>
        <v>16.905574000000001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187</v>
      </c>
      <c r="AT160" s="240" t="s">
        <v>183</v>
      </c>
      <c r="AU160" s="240" t="s">
        <v>86</v>
      </c>
      <c r="AY160" s="18" t="s">
        <v>181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84</v>
      </c>
      <c r="BK160" s="241">
        <f>ROUND(I160*H160,2)</f>
        <v>0</v>
      </c>
      <c r="BL160" s="18" t="s">
        <v>187</v>
      </c>
      <c r="BM160" s="240" t="s">
        <v>3050</v>
      </c>
    </row>
    <row r="161" s="13" customFormat="1">
      <c r="A161" s="13"/>
      <c r="B161" s="242"/>
      <c r="C161" s="243"/>
      <c r="D161" s="244" t="s">
        <v>189</v>
      </c>
      <c r="E161" s="245" t="s">
        <v>1</v>
      </c>
      <c r="F161" s="246" t="s">
        <v>3051</v>
      </c>
      <c r="G161" s="243"/>
      <c r="H161" s="247">
        <v>188.30000000000001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189</v>
      </c>
      <c r="AU161" s="253" t="s">
        <v>86</v>
      </c>
      <c r="AV161" s="13" t="s">
        <v>86</v>
      </c>
      <c r="AW161" s="13" t="s">
        <v>33</v>
      </c>
      <c r="AX161" s="13" t="s">
        <v>84</v>
      </c>
      <c r="AY161" s="253" t="s">
        <v>181</v>
      </c>
    </row>
    <row r="162" s="2" customFormat="1" ht="16.5" customHeight="1">
      <c r="A162" s="39"/>
      <c r="B162" s="40"/>
      <c r="C162" s="275" t="s">
        <v>261</v>
      </c>
      <c r="D162" s="275" t="s">
        <v>363</v>
      </c>
      <c r="E162" s="276" t="s">
        <v>3043</v>
      </c>
      <c r="F162" s="277" t="s">
        <v>3044</v>
      </c>
      <c r="G162" s="278" t="s">
        <v>186</v>
      </c>
      <c r="H162" s="279">
        <v>19.207000000000001</v>
      </c>
      <c r="I162" s="280"/>
      <c r="J162" s="281">
        <f>ROUND(I162*H162,2)</f>
        <v>0</v>
      </c>
      <c r="K162" s="282"/>
      <c r="L162" s="283"/>
      <c r="M162" s="284" t="s">
        <v>1</v>
      </c>
      <c r="N162" s="285" t="s">
        <v>43</v>
      </c>
      <c r="O162" s="92"/>
      <c r="P162" s="238">
        <f>O162*H162</f>
        <v>0</v>
      </c>
      <c r="Q162" s="238">
        <v>0.222</v>
      </c>
      <c r="R162" s="238">
        <f>Q162*H162</f>
        <v>4.263954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228</v>
      </c>
      <c r="AT162" s="240" t="s">
        <v>363</v>
      </c>
      <c r="AU162" s="240" t="s">
        <v>86</v>
      </c>
      <c r="AY162" s="18" t="s">
        <v>181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84</v>
      </c>
      <c r="BK162" s="241">
        <f>ROUND(I162*H162,2)</f>
        <v>0</v>
      </c>
      <c r="BL162" s="18" t="s">
        <v>187</v>
      </c>
      <c r="BM162" s="240" t="s">
        <v>3052</v>
      </c>
    </row>
    <row r="163" s="13" customFormat="1">
      <c r="A163" s="13"/>
      <c r="B163" s="242"/>
      <c r="C163" s="243"/>
      <c r="D163" s="244" t="s">
        <v>189</v>
      </c>
      <c r="E163" s="245" t="s">
        <v>1</v>
      </c>
      <c r="F163" s="246" t="s">
        <v>3053</v>
      </c>
      <c r="G163" s="243"/>
      <c r="H163" s="247">
        <v>19.207000000000001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189</v>
      </c>
      <c r="AU163" s="253" t="s">
        <v>86</v>
      </c>
      <c r="AV163" s="13" t="s">
        <v>86</v>
      </c>
      <c r="AW163" s="13" t="s">
        <v>33</v>
      </c>
      <c r="AX163" s="13" t="s">
        <v>84</v>
      </c>
      <c r="AY163" s="253" t="s">
        <v>181</v>
      </c>
    </row>
    <row r="164" s="12" customFormat="1" ht="22.8" customHeight="1">
      <c r="A164" s="12"/>
      <c r="B164" s="212"/>
      <c r="C164" s="213"/>
      <c r="D164" s="214" t="s">
        <v>77</v>
      </c>
      <c r="E164" s="226" t="s">
        <v>727</v>
      </c>
      <c r="F164" s="226" t="s">
        <v>728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P165</f>
        <v>0</v>
      </c>
      <c r="Q164" s="220"/>
      <c r="R164" s="221">
        <f>R165</f>
        <v>0</v>
      </c>
      <c r="S164" s="220"/>
      <c r="T164" s="222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84</v>
      </c>
      <c r="AT164" s="224" t="s">
        <v>77</v>
      </c>
      <c r="AU164" s="224" t="s">
        <v>84</v>
      </c>
      <c r="AY164" s="223" t="s">
        <v>181</v>
      </c>
      <c r="BK164" s="225">
        <f>BK165</f>
        <v>0</v>
      </c>
    </row>
    <row r="165" s="2" customFormat="1" ht="16.5" customHeight="1">
      <c r="A165" s="39"/>
      <c r="B165" s="40"/>
      <c r="C165" s="228" t="s">
        <v>268</v>
      </c>
      <c r="D165" s="228" t="s">
        <v>183</v>
      </c>
      <c r="E165" s="229" t="s">
        <v>3054</v>
      </c>
      <c r="F165" s="230" t="s">
        <v>3055</v>
      </c>
      <c r="G165" s="231" t="s">
        <v>235</v>
      </c>
      <c r="H165" s="232">
        <v>352.15300000000002</v>
      </c>
      <c r="I165" s="233"/>
      <c r="J165" s="234">
        <f>ROUND(I165*H165,2)</f>
        <v>0</v>
      </c>
      <c r="K165" s="235"/>
      <c r="L165" s="45"/>
      <c r="M165" s="301" t="s">
        <v>1</v>
      </c>
      <c r="N165" s="302" t="s">
        <v>43</v>
      </c>
      <c r="O165" s="303"/>
      <c r="P165" s="304">
        <f>O165*H165</f>
        <v>0</v>
      </c>
      <c r="Q165" s="304">
        <v>0</v>
      </c>
      <c r="R165" s="304">
        <f>Q165*H165</f>
        <v>0</v>
      </c>
      <c r="S165" s="304">
        <v>0</v>
      </c>
      <c r="T165" s="30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187</v>
      </c>
      <c r="AT165" s="240" t="s">
        <v>183</v>
      </c>
      <c r="AU165" s="240" t="s">
        <v>86</v>
      </c>
      <c r="AY165" s="18" t="s">
        <v>181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84</v>
      </c>
      <c r="BK165" s="241">
        <f>ROUND(I165*H165,2)</f>
        <v>0</v>
      </c>
      <c r="BL165" s="18" t="s">
        <v>187</v>
      </c>
      <c r="BM165" s="240" t="s">
        <v>3056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ckInJBIkTjpdGzdQeFLFzOVMG/w7OulEIma2Nzlk0p+FBwxjSdkOxVEr6OEju9Nvee0RFTuD82eZgEpzQurSIQ==" hashValue="xZy5a5hMf0KWAZ8W65F6/J4V+QpI+B5D7MZ7b8ehgUaK9arnox4XWxW8N8l3FAswYg/hgxqzu6cIKyIAH8oLDw==" algorithmName="SHA-512" password="CC35"/>
  <autoFilter ref="C125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122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SOCIÁLNÍ REHABILITACE NOVÉ MĚSTO NAD METUJÍ</v>
      </c>
      <c r="F7" s="151"/>
      <c r="G7" s="151"/>
      <c r="H7" s="151"/>
      <c r="L7" s="21"/>
    </row>
    <row r="8" s="1" customFormat="1" ht="12" customHeight="1">
      <c r="B8" s="21"/>
      <c r="D8" s="151" t="s">
        <v>123</v>
      </c>
      <c r="L8" s="21"/>
    </row>
    <row r="9" s="2" customFormat="1" ht="16.5" customHeight="1">
      <c r="A9" s="39"/>
      <c r="B9" s="45"/>
      <c r="C9" s="39"/>
      <c r="D9" s="39"/>
      <c r="E9" s="152" t="s">
        <v>124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3057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22. 11. 2024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ROUND((SUM(BE128:BE244)),  2)</f>
        <v>0</v>
      </c>
      <c r="G35" s="39"/>
      <c r="H35" s="39"/>
      <c r="I35" s="165">
        <v>0.20999999999999999</v>
      </c>
      <c r="J35" s="164">
        <f>ROUND(((SUM(BE128:BE244))*I35),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ROUND((SUM(BF128:BF244)),  2)</f>
        <v>0</v>
      </c>
      <c r="G36" s="39"/>
      <c r="H36" s="39"/>
      <c r="I36" s="165">
        <v>0.12</v>
      </c>
      <c r="J36" s="164">
        <f>ROUND(((SUM(BF128:BF244))*I36),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ROUND((SUM(BG128:BG244)),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ROUND((SUM(BH128:BH244)),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ROUND((SUM(BI128:BI244)),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SOCIÁLNÍ REHABILITACE NOVÉ MĚSTO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005 - SO 05 - OSTATNÍ ZPEVNĚNÉ PLOCHY A SADOVÉ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P.Č. 961, 2340, K.Ú. NOVÉ MĚSTO NAD METUJÍ</v>
      </c>
      <c r="G91" s="41"/>
      <c r="H91" s="41"/>
      <c r="I91" s="33" t="s">
        <v>22</v>
      </c>
      <c r="J91" s="80" t="str">
        <f>IF(J14="","",J14)</f>
        <v>22. 11. 2024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ATELIER ARCHITEKTURY A URBANISMU,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JIŘÍ KOCIÁN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128</v>
      </c>
      <c r="D96" s="186"/>
      <c r="E96" s="186"/>
      <c r="F96" s="186"/>
      <c r="G96" s="186"/>
      <c r="H96" s="186"/>
      <c r="I96" s="186"/>
      <c r="J96" s="187" t="s">
        <v>129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130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131</v>
      </c>
    </row>
    <row r="99" s="9" customFormat="1" ht="24.96" customHeight="1">
      <c r="A99" s="9"/>
      <c r="B99" s="189"/>
      <c r="C99" s="190"/>
      <c r="D99" s="191" t="s">
        <v>132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133</v>
      </c>
      <c r="E100" s="197"/>
      <c r="F100" s="197"/>
      <c r="G100" s="197"/>
      <c r="H100" s="197"/>
      <c r="I100" s="197"/>
      <c r="J100" s="198">
        <f>J130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3058</v>
      </c>
      <c r="E101" s="197"/>
      <c r="F101" s="197"/>
      <c r="G101" s="197"/>
      <c r="H101" s="197"/>
      <c r="I101" s="197"/>
      <c r="J101" s="198">
        <f>J189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3005</v>
      </c>
      <c r="E102" s="197"/>
      <c r="F102" s="197"/>
      <c r="G102" s="197"/>
      <c r="H102" s="197"/>
      <c r="I102" s="197"/>
      <c r="J102" s="198">
        <f>J195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3059</v>
      </c>
      <c r="E103" s="197"/>
      <c r="F103" s="197"/>
      <c r="G103" s="197"/>
      <c r="H103" s="197"/>
      <c r="I103" s="197"/>
      <c r="J103" s="198">
        <f>J212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3060</v>
      </c>
      <c r="E104" s="197"/>
      <c r="F104" s="197"/>
      <c r="G104" s="197"/>
      <c r="H104" s="197"/>
      <c r="I104" s="197"/>
      <c r="J104" s="198">
        <f>J215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3007</v>
      </c>
      <c r="E105" s="197"/>
      <c r="F105" s="197"/>
      <c r="G105" s="197"/>
      <c r="H105" s="197"/>
      <c r="I105" s="197"/>
      <c r="J105" s="198">
        <f>J229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144</v>
      </c>
      <c r="E106" s="197"/>
      <c r="F106" s="197"/>
      <c r="G106" s="197"/>
      <c r="H106" s="197"/>
      <c r="I106" s="197"/>
      <c r="J106" s="198">
        <f>J243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166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SOCIÁLNÍ REHABILITACE NOVÉ MĚSTO NAD METUJÍ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123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124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125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005 - SO 05 - OSTATNÍ ZPEVNĚNÉ PLOCHY A SADOVÉ ÚPRAVY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P.Č. 961, 2340, K.Ú. NOVÉ MĚSTO NAD METUJÍ</v>
      </c>
      <c r="G122" s="41"/>
      <c r="H122" s="41"/>
      <c r="I122" s="33" t="s">
        <v>22</v>
      </c>
      <c r="J122" s="80" t="str">
        <f>IF(J14="","",J14)</f>
        <v>22. 11. 2024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24</v>
      </c>
      <c r="D124" s="41"/>
      <c r="E124" s="41"/>
      <c r="F124" s="28" t="str">
        <f>E17</f>
        <v>KRÁLOVÉHRADECKÝ KRAJ</v>
      </c>
      <c r="G124" s="41"/>
      <c r="H124" s="41"/>
      <c r="I124" s="33" t="s">
        <v>30</v>
      </c>
      <c r="J124" s="37" t="str">
        <f>E23</f>
        <v>ATELIER ARCHITEKTURY A URBANISMU,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34</v>
      </c>
      <c r="J125" s="37" t="str">
        <f>E26</f>
        <v>JIŘÍ KOCIÁN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0"/>
      <c r="B127" s="201"/>
      <c r="C127" s="202" t="s">
        <v>167</v>
      </c>
      <c r="D127" s="203" t="s">
        <v>63</v>
      </c>
      <c r="E127" s="203" t="s">
        <v>59</v>
      </c>
      <c r="F127" s="203" t="s">
        <v>60</v>
      </c>
      <c r="G127" s="203" t="s">
        <v>168</v>
      </c>
      <c r="H127" s="203" t="s">
        <v>169</v>
      </c>
      <c r="I127" s="203" t="s">
        <v>170</v>
      </c>
      <c r="J127" s="204" t="s">
        <v>129</v>
      </c>
      <c r="K127" s="205" t="s">
        <v>171</v>
      </c>
      <c r="L127" s="206"/>
      <c r="M127" s="101" t="s">
        <v>1</v>
      </c>
      <c r="N127" s="102" t="s">
        <v>42</v>
      </c>
      <c r="O127" s="102" t="s">
        <v>172</v>
      </c>
      <c r="P127" s="102" t="s">
        <v>173</v>
      </c>
      <c r="Q127" s="102" t="s">
        <v>174</v>
      </c>
      <c r="R127" s="102" t="s">
        <v>175</v>
      </c>
      <c r="S127" s="102" t="s">
        <v>176</v>
      </c>
      <c r="T127" s="103" t="s">
        <v>177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9"/>
      <c r="B128" s="40"/>
      <c r="C128" s="108" t="s">
        <v>178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267.62608799999998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77</v>
      </c>
      <c r="AU128" s="18" t="s">
        <v>131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77</v>
      </c>
      <c r="E129" s="215" t="s">
        <v>179</v>
      </c>
      <c r="F129" s="215" t="s">
        <v>180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P130+P189+P195+P212+P215+P229+P243</f>
        <v>0</v>
      </c>
      <c r="Q129" s="220"/>
      <c r="R129" s="221">
        <f>R130+R189+R195+R212+R215+R229+R243</f>
        <v>267.62608799999998</v>
      </c>
      <c r="S129" s="220"/>
      <c r="T129" s="222">
        <f>T130+T189+T195+T212+T215+T229+T243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77</v>
      </c>
      <c r="AU129" s="224" t="s">
        <v>78</v>
      </c>
      <c r="AY129" s="223" t="s">
        <v>181</v>
      </c>
      <c r="BK129" s="225">
        <f>BK130+BK189+BK195+BK212+BK215+BK229+BK243</f>
        <v>0</v>
      </c>
    </row>
    <row r="130" s="12" customFormat="1" ht="22.8" customHeight="1">
      <c r="A130" s="12"/>
      <c r="B130" s="212"/>
      <c r="C130" s="213"/>
      <c r="D130" s="214" t="s">
        <v>77</v>
      </c>
      <c r="E130" s="226" t="s">
        <v>84</v>
      </c>
      <c r="F130" s="226" t="s">
        <v>182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SUM(P131:P188)</f>
        <v>0</v>
      </c>
      <c r="Q130" s="220"/>
      <c r="R130" s="221">
        <f>SUM(R131:R188)</f>
        <v>0</v>
      </c>
      <c r="S130" s="220"/>
      <c r="T130" s="222">
        <f>SUM(T131:T188)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77</v>
      </c>
      <c r="AU130" s="224" t="s">
        <v>84</v>
      </c>
      <c r="AY130" s="223" t="s">
        <v>181</v>
      </c>
      <c r="BK130" s="225">
        <f>SUM(BK131:BK188)</f>
        <v>0</v>
      </c>
    </row>
    <row r="131" s="2" customFormat="1" ht="16.5" customHeight="1">
      <c r="A131" s="39"/>
      <c r="B131" s="40"/>
      <c r="C131" s="228" t="s">
        <v>84</v>
      </c>
      <c r="D131" s="228" t="s">
        <v>183</v>
      </c>
      <c r="E131" s="229" t="s">
        <v>3061</v>
      </c>
      <c r="F131" s="230" t="s">
        <v>3062</v>
      </c>
      <c r="G131" s="231" t="s">
        <v>359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43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187</v>
      </c>
      <c r="AT131" s="240" t="s">
        <v>183</v>
      </c>
      <c r="AU131" s="240" t="s">
        <v>86</v>
      </c>
      <c r="AY131" s="18" t="s">
        <v>181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84</v>
      </c>
      <c r="BK131" s="241">
        <f>ROUND(I131*H131,2)</f>
        <v>0</v>
      </c>
      <c r="BL131" s="18" t="s">
        <v>187</v>
      </c>
      <c r="BM131" s="240" t="s">
        <v>3063</v>
      </c>
    </row>
    <row r="132" s="13" customFormat="1">
      <c r="A132" s="13"/>
      <c r="B132" s="242"/>
      <c r="C132" s="243"/>
      <c r="D132" s="244" t="s">
        <v>189</v>
      </c>
      <c r="E132" s="245" t="s">
        <v>1</v>
      </c>
      <c r="F132" s="246" t="s">
        <v>3064</v>
      </c>
      <c r="G132" s="243"/>
      <c r="H132" s="247">
        <v>1</v>
      </c>
      <c r="I132" s="248"/>
      <c r="J132" s="243"/>
      <c r="K132" s="243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189</v>
      </c>
      <c r="AU132" s="253" t="s">
        <v>86</v>
      </c>
      <c r="AV132" s="13" t="s">
        <v>86</v>
      </c>
      <c r="AW132" s="13" t="s">
        <v>33</v>
      </c>
      <c r="AX132" s="13" t="s">
        <v>84</v>
      </c>
      <c r="AY132" s="253" t="s">
        <v>181</v>
      </c>
    </row>
    <row r="133" s="2" customFormat="1" ht="16.5" customHeight="1">
      <c r="A133" s="39"/>
      <c r="B133" s="40"/>
      <c r="C133" s="228" t="s">
        <v>86</v>
      </c>
      <c r="D133" s="228" t="s">
        <v>183</v>
      </c>
      <c r="E133" s="229" t="s">
        <v>3065</v>
      </c>
      <c r="F133" s="230" t="s">
        <v>3066</v>
      </c>
      <c r="G133" s="231" t="s">
        <v>359</v>
      </c>
      <c r="H133" s="232">
        <v>2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43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187</v>
      </c>
      <c r="AT133" s="240" t="s">
        <v>183</v>
      </c>
      <c r="AU133" s="240" t="s">
        <v>86</v>
      </c>
      <c r="AY133" s="18" t="s">
        <v>181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84</v>
      </c>
      <c r="BK133" s="241">
        <f>ROUND(I133*H133,2)</f>
        <v>0</v>
      </c>
      <c r="BL133" s="18" t="s">
        <v>187</v>
      </c>
      <c r="BM133" s="240" t="s">
        <v>3067</v>
      </c>
    </row>
    <row r="134" s="13" customFormat="1">
      <c r="A134" s="13"/>
      <c r="B134" s="242"/>
      <c r="C134" s="243"/>
      <c r="D134" s="244" t="s">
        <v>189</v>
      </c>
      <c r="E134" s="245" t="s">
        <v>1</v>
      </c>
      <c r="F134" s="246" t="s">
        <v>3068</v>
      </c>
      <c r="G134" s="243"/>
      <c r="H134" s="247">
        <v>2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189</v>
      </c>
      <c r="AU134" s="253" t="s">
        <v>86</v>
      </c>
      <c r="AV134" s="13" t="s">
        <v>86</v>
      </c>
      <c r="AW134" s="13" t="s">
        <v>33</v>
      </c>
      <c r="AX134" s="13" t="s">
        <v>84</v>
      </c>
      <c r="AY134" s="253" t="s">
        <v>181</v>
      </c>
    </row>
    <row r="135" s="2" customFormat="1" ht="16.5" customHeight="1">
      <c r="A135" s="39"/>
      <c r="B135" s="40"/>
      <c r="C135" s="228" t="s">
        <v>197</v>
      </c>
      <c r="D135" s="228" t="s">
        <v>183</v>
      </c>
      <c r="E135" s="229" t="s">
        <v>3069</v>
      </c>
      <c r="F135" s="230" t="s">
        <v>3070</v>
      </c>
      <c r="G135" s="231" t="s">
        <v>359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43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187</v>
      </c>
      <c r="AT135" s="240" t="s">
        <v>183</v>
      </c>
      <c r="AU135" s="240" t="s">
        <v>86</v>
      </c>
      <c r="AY135" s="18" t="s">
        <v>181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84</v>
      </c>
      <c r="BK135" s="241">
        <f>ROUND(I135*H135,2)</f>
        <v>0</v>
      </c>
      <c r="BL135" s="18" t="s">
        <v>187</v>
      </c>
      <c r="BM135" s="240" t="s">
        <v>3071</v>
      </c>
    </row>
    <row r="136" s="13" customFormat="1">
      <c r="A136" s="13"/>
      <c r="B136" s="242"/>
      <c r="C136" s="243"/>
      <c r="D136" s="244" t="s">
        <v>189</v>
      </c>
      <c r="E136" s="245" t="s">
        <v>1</v>
      </c>
      <c r="F136" s="246" t="s">
        <v>3064</v>
      </c>
      <c r="G136" s="243"/>
      <c r="H136" s="247">
        <v>1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189</v>
      </c>
      <c r="AU136" s="253" t="s">
        <v>86</v>
      </c>
      <c r="AV136" s="13" t="s">
        <v>86</v>
      </c>
      <c r="AW136" s="13" t="s">
        <v>33</v>
      </c>
      <c r="AX136" s="13" t="s">
        <v>84</v>
      </c>
      <c r="AY136" s="253" t="s">
        <v>181</v>
      </c>
    </row>
    <row r="137" s="2" customFormat="1" ht="16.5" customHeight="1">
      <c r="A137" s="39"/>
      <c r="B137" s="40"/>
      <c r="C137" s="228" t="s">
        <v>187</v>
      </c>
      <c r="D137" s="228" t="s">
        <v>183</v>
      </c>
      <c r="E137" s="229" t="s">
        <v>3072</v>
      </c>
      <c r="F137" s="230" t="s">
        <v>3073</v>
      </c>
      <c r="G137" s="231" t="s">
        <v>359</v>
      </c>
      <c r="H137" s="232">
        <v>2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43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187</v>
      </c>
      <c r="AT137" s="240" t="s">
        <v>183</v>
      </c>
      <c r="AU137" s="240" t="s">
        <v>86</v>
      </c>
      <c r="AY137" s="18" t="s">
        <v>181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84</v>
      </c>
      <c r="BK137" s="241">
        <f>ROUND(I137*H137,2)</f>
        <v>0</v>
      </c>
      <c r="BL137" s="18" t="s">
        <v>187</v>
      </c>
      <c r="BM137" s="240" t="s">
        <v>3074</v>
      </c>
    </row>
    <row r="138" s="13" customFormat="1">
      <c r="A138" s="13"/>
      <c r="B138" s="242"/>
      <c r="C138" s="243"/>
      <c r="D138" s="244" t="s">
        <v>189</v>
      </c>
      <c r="E138" s="245" t="s">
        <v>1</v>
      </c>
      <c r="F138" s="246" t="s">
        <v>3068</v>
      </c>
      <c r="G138" s="243"/>
      <c r="H138" s="247">
        <v>2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189</v>
      </c>
      <c r="AU138" s="253" t="s">
        <v>86</v>
      </c>
      <c r="AV138" s="13" t="s">
        <v>86</v>
      </c>
      <c r="AW138" s="13" t="s">
        <v>33</v>
      </c>
      <c r="AX138" s="13" t="s">
        <v>84</v>
      </c>
      <c r="AY138" s="253" t="s">
        <v>181</v>
      </c>
    </row>
    <row r="139" s="2" customFormat="1" ht="16.5" customHeight="1">
      <c r="A139" s="39"/>
      <c r="B139" s="40"/>
      <c r="C139" s="228" t="s">
        <v>213</v>
      </c>
      <c r="D139" s="228" t="s">
        <v>183</v>
      </c>
      <c r="E139" s="229" t="s">
        <v>3008</v>
      </c>
      <c r="F139" s="230" t="s">
        <v>3009</v>
      </c>
      <c r="G139" s="231" t="s">
        <v>186</v>
      </c>
      <c r="H139" s="232">
        <v>615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43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187</v>
      </c>
      <c r="AT139" s="240" t="s">
        <v>183</v>
      </c>
      <c r="AU139" s="240" t="s">
        <v>86</v>
      </c>
      <c r="AY139" s="18" t="s">
        <v>181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84</v>
      </c>
      <c r="BK139" s="241">
        <f>ROUND(I139*H139,2)</f>
        <v>0</v>
      </c>
      <c r="BL139" s="18" t="s">
        <v>187</v>
      </c>
      <c r="BM139" s="240" t="s">
        <v>3075</v>
      </c>
    </row>
    <row r="140" s="14" customFormat="1">
      <c r="A140" s="14"/>
      <c r="B140" s="254"/>
      <c r="C140" s="255"/>
      <c r="D140" s="244" t="s">
        <v>189</v>
      </c>
      <c r="E140" s="256" t="s">
        <v>1</v>
      </c>
      <c r="F140" s="257" t="s">
        <v>3076</v>
      </c>
      <c r="G140" s="255"/>
      <c r="H140" s="256" t="s">
        <v>1</v>
      </c>
      <c r="I140" s="258"/>
      <c r="J140" s="255"/>
      <c r="K140" s="255"/>
      <c r="L140" s="259"/>
      <c r="M140" s="260"/>
      <c r="N140" s="261"/>
      <c r="O140" s="261"/>
      <c r="P140" s="261"/>
      <c r="Q140" s="261"/>
      <c r="R140" s="261"/>
      <c r="S140" s="261"/>
      <c r="T140" s="26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3" t="s">
        <v>189</v>
      </c>
      <c r="AU140" s="263" t="s">
        <v>86</v>
      </c>
      <c r="AV140" s="14" t="s">
        <v>84</v>
      </c>
      <c r="AW140" s="14" t="s">
        <v>33</v>
      </c>
      <c r="AX140" s="14" t="s">
        <v>78</v>
      </c>
      <c r="AY140" s="263" t="s">
        <v>181</v>
      </c>
    </row>
    <row r="141" s="13" customFormat="1">
      <c r="A141" s="13"/>
      <c r="B141" s="242"/>
      <c r="C141" s="243"/>
      <c r="D141" s="244" t="s">
        <v>189</v>
      </c>
      <c r="E141" s="245" t="s">
        <v>1</v>
      </c>
      <c r="F141" s="246" t="s">
        <v>3077</v>
      </c>
      <c r="G141" s="243"/>
      <c r="H141" s="247">
        <v>309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189</v>
      </c>
      <c r="AU141" s="253" t="s">
        <v>86</v>
      </c>
      <c r="AV141" s="13" t="s">
        <v>86</v>
      </c>
      <c r="AW141" s="13" t="s">
        <v>33</v>
      </c>
      <c r="AX141" s="13" t="s">
        <v>78</v>
      </c>
      <c r="AY141" s="253" t="s">
        <v>181</v>
      </c>
    </row>
    <row r="142" s="13" customFormat="1">
      <c r="A142" s="13"/>
      <c r="B142" s="242"/>
      <c r="C142" s="243"/>
      <c r="D142" s="244" t="s">
        <v>189</v>
      </c>
      <c r="E142" s="245" t="s">
        <v>1</v>
      </c>
      <c r="F142" s="246" t="s">
        <v>3078</v>
      </c>
      <c r="G142" s="243"/>
      <c r="H142" s="247">
        <v>50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189</v>
      </c>
      <c r="AU142" s="253" t="s">
        <v>86</v>
      </c>
      <c r="AV142" s="13" t="s">
        <v>86</v>
      </c>
      <c r="AW142" s="13" t="s">
        <v>33</v>
      </c>
      <c r="AX142" s="13" t="s">
        <v>78</v>
      </c>
      <c r="AY142" s="253" t="s">
        <v>181</v>
      </c>
    </row>
    <row r="143" s="13" customFormat="1">
      <c r="A143" s="13"/>
      <c r="B143" s="242"/>
      <c r="C143" s="243"/>
      <c r="D143" s="244" t="s">
        <v>189</v>
      </c>
      <c r="E143" s="245" t="s">
        <v>1</v>
      </c>
      <c r="F143" s="246" t="s">
        <v>3079</v>
      </c>
      <c r="G143" s="243"/>
      <c r="H143" s="247">
        <v>256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189</v>
      </c>
      <c r="AU143" s="253" t="s">
        <v>86</v>
      </c>
      <c r="AV143" s="13" t="s">
        <v>86</v>
      </c>
      <c r="AW143" s="13" t="s">
        <v>33</v>
      </c>
      <c r="AX143" s="13" t="s">
        <v>78</v>
      </c>
      <c r="AY143" s="253" t="s">
        <v>181</v>
      </c>
    </row>
    <row r="144" s="15" customFormat="1">
      <c r="A144" s="15"/>
      <c r="B144" s="264"/>
      <c r="C144" s="265"/>
      <c r="D144" s="244" t="s">
        <v>189</v>
      </c>
      <c r="E144" s="266" t="s">
        <v>1</v>
      </c>
      <c r="F144" s="267" t="s">
        <v>206</v>
      </c>
      <c r="G144" s="265"/>
      <c r="H144" s="268">
        <v>615</v>
      </c>
      <c r="I144" s="269"/>
      <c r="J144" s="265"/>
      <c r="K144" s="265"/>
      <c r="L144" s="270"/>
      <c r="M144" s="271"/>
      <c r="N144" s="272"/>
      <c r="O144" s="272"/>
      <c r="P144" s="272"/>
      <c r="Q144" s="272"/>
      <c r="R144" s="272"/>
      <c r="S144" s="272"/>
      <c r="T144" s="27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4" t="s">
        <v>189</v>
      </c>
      <c r="AU144" s="274" t="s">
        <v>86</v>
      </c>
      <c r="AV144" s="15" t="s">
        <v>187</v>
      </c>
      <c r="AW144" s="15" t="s">
        <v>33</v>
      </c>
      <c r="AX144" s="15" t="s">
        <v>84</v>
      </c>
      <c r="AY144" s="274" t="s">
        <v>181</v>
      </c>
    </row>
    <row r="145" s="2" customFormat="1" ht="21.75" customHeight="1">
      <c r="A145" s="39"/>
      <c r="B145" s="40"/>
      <c r="C145" s="228" t="s">
        <v>218</v>
      </c>
      <c r="D145" s="228" t="s">
        <v>183</v>
      </c>
      <c r="E145" s="229" t="s">
        <v>191</v>
      </c>
      <c r="F145" s="230" t="s">
        <v>192</v>
      </c>
      <c r="G145" s="231" t="s">
        <v>193</v>
      </c>
      <c r="H145" s="232">
        <v>177.22999999999999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43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187</v>
      </c>
      <c r="AT145" s="240" t="s">
        <v>183</v>
      </c>
      <c r="AU145" s="240" t="s">
        <v>86</v>
      </c>
      <c r="AY145" s="18" t="s">
        <v>181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84</v>
      </c>
      <c r="BK145" s="241">
        <f>ROUND(I145*H145,2)</f>
        <v>0</v>
      </c>
      <c r="BL145" s="18" t="s">
        <v>187</v>
      </c>
      <c r="BM145" s="240" t="s">
        <v>3080</v>
      </c>
    </row>
    <row r="146" s="14" customFormat="1">
      <c r="A146" s="14"/>
      <c r="B146" s="254"/>
      <c r="C146" s="255"/>
      <c r="D146" s="244" t="s">
        <v>189</v>
      </c>
      <c r="E146" s="256" t="s">
        <v>1</v>
      </c>
      <c r="F146" s="257" t="s">
        <v>3081</v>
      </c>
      <c r="G146" s="255"/>
      <c r="H146" s="256" t="s">
        <v>1</v>
      </c>
      <c r="I146" s="258"/>
      <c r="J146" s="255"/>
      <c r="K146" s="255"/>
      <c r="L146" s="259"/>
      <c r="M146" s="260"/>
      <c r="N146" s="261"/>
      <c r="O146" s="261"/>
      <c r="P146" s="261"/>
      <c r="Q146" s="261"/>
      <c r="R146" s="261"/>
      <c r="S146" s="261"/>
      <c r="T146" s="26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3" t="s">
        <v>189</v>
      </c>
      <c r="AU146" s="263" t="s">
        <v>86</v>
      </c>
      <c r="AV146" s="14" t="s">
        <v>84</v>
      </c>
      <c r="AW146" s="14" t="s">
        <v>33</v>
      </c>
      <c r="AX146" s="14" t="s">
        <v>78</v>
      </c>
      <c r="AY146" s="263" t="s">
        <v>181</v>
      </c>
    </row>
    <row r="147" s="13" customFormat="1">
      <c r="A147" s="13"/>
      <c r="B147" s="242"/>
      <c r="C147" s="243"/>
      <c r="D147" s="244" t="s">
        <v>189</v>
      </c>
      <c r="E147" s="245" t="s">
        <v>1</v>
      </c>
      <c r="F147" s="246" t="s">
        <v>3082</v>
      </c>
      <c r="G147" s="243"/>
      <c r="H147" s="247">
        <v>108.15000000000001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189</v>
      </c>
      <c r="AU147" s="253" t="s">
        <v>86</v>
      </c>
      <c r="AV147" s="13" t="s">
        <v>86</v>
      </c>
      <c r="AW147" s="13" t="s">
        <v>33</v>
      </c>
      <c r="AX147" s="13" t="s">
        <v>78</v>
      </c>
      <c r="AY147" s="253" t="s">
        <v>181</v>
      </c>
    </row>
    <row r="148" s="13" customFormat="1">
      <c r="A148" s="13"/>
      <c r="B148" s="242"/>
      <c r="C148" s="243"/>
      <c r="D148" s="244" t="s">
        <v>189</v>
      </c>
      <c r="E148" s="245" t="s">
        <v>1</v>
      </c>
      <c r="F148" s="246" t="s">
        <v>3083</v>
      </c>
      <c r="G148" s="243"/>
      <c r="H148" s="247">
        <v>23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189</v>
      </c>
      <c r="AU148" s="253" t="s">
        <v>86</v>
      </c>
      <c r="AV148" s="13" t="s">
        <v>86</v>
      </c>
      <c r="AW148" s="13" t="s">
        <v>33</v>
      </c>
      <c r="AX148" s="13" t="s">
        <v>78</v>
      </c>
      <c r="AY148" s="253" t="s">
        <v>181</v>
      </c>
    </row>
    <row r="149" s="13" customFormat="1">
      <c r="A149" s="13"/>
      <c r="B149" s="242"/>
      <c r="C149" s="243"/>
      <c r="D149" s="244" t="s">
        <v>189</v>
      </c>
      <c r="E149" s="245" t="s">
        <v>1</v>
      </c>
      <c r="F149" s="246" t="s">
        <v>3084</v>
      </c>
      <c r="G149" s="243"/>
      <c r="H149" s="247">
        <v>46.079999999999998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189</v>
      </c>
      <c r="AU149" s="253" t="s">
        <v>86</v>
      </c>
      <c r="AV149" s="13" t="s">
        <v>86</v>
      </c>
      <c r="AW149" s="13" t="s">
        <v>33</v>
      </c>
      <c r="AX149" s="13" t="s">
        <v>78</v>
      </c>
      <c r="AY149" s="253" t="s">
        <v>181</v>
      </c>
    </row>
    <row r="150" s="15" customFormat="1">
      <c r="A150" s="15"/>
      <c r="B150" s="264"/>
      <c r="C150" s="265"/>
      <c r="D150" s="244" t="s">
        <v>189</v>
      </c>
      <c r="E150" s="266" t="s">
        <v>1</v>
      </c>
      <c r="F150" s="267" t="s">
        <v>206</v>
      </c>
      <c r="G150" s="265"/>
      <c r="H150" s="268">
        <v>177.22999999999999</v>
      </c>
      <c r="I150" s="269"/>
      <c r="J150" s="265"/>
      <c r="K150" s="265"/>
      <c r="L150" s="270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4" t="s">
        <v>189</v>
      </c>
      <c r="AU150" s="274" t="s">
        <v>86</v>
      </c>
      <c r="AV150" s="15" t="s">
        <v>187</v>
      </c>
      <c r="AW150" s="15" t="s">
        <v>33</v>
      </c>
      <c r="AX150" s="15" t="s">
        <v>84</v>
      </c>
      <c r="AY150" s="274" t="s">
        <v>181</v>
      </c>
    </row>
    <row r="151" s="2" customFormat="1" ht="16.5" customHeight="1">
      <c r="A151" s="39"/>
      <c r="B151" s="40"/>
      <c r="C151" s="228" t="s">
        <v>223</v>
      </c>
      <c r="D151" s="228" t="s">
        <v>183</v>
      </c>
      <c r="E151" s="229" t="s">
        <v>3085</v>
      </c>
      <c r="F151" s="230" t="s">
        <v>3086</v>
      </c>
      <c r="G151" s="231" t="s">
        <v>359</v>
      </c>
      <c r="H151" s="232">
        <v>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43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187</v>
      </c>
      <c r="AT151" s="240" t="s">
        <v>183</v>
      </c>
      <c r="AU151" s="240" t="s">
        <v>86</v>
      </c>
      <c r="AY151" s="18" t="s">
        <v>181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84</v>
      </c>
      <c r="BK151" s="241">
        <f>ROUND(I151*H151,2)</f>
        <v>0</v>
      </c>
      <c r="BL151" s="18" t="s">
        <v>187</v>
      </c>
      <c r="BM151" s="240" t="s">
        <v>3087</v>
      </c>
    </row>
    <row r="152" s="14" customFormat="1">
      <c r="A152" s="14"/>
      <c r="B152" s="254"/>
      <c r="C152" s="255"/>
      <c r="D152" s="244" t="s">
        <v>189</v>
      </c>
      <c r="E152" s="256" t="s">
        <v>1</v>
      </c>
      <c r="F152" s="257" t="s">
        <v>3088</v>
      </c>
      <c r="G152" s="255"/>
      <c r="H152" s="256" t="s">
        <v>1</v>
      </c>
      <c r="I152" s="258"/>
      <c r="J152" s="255"/>
      <c r="K152" s="255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189</v>
      </c>
      <c r="AU152" s="263" t="s">
        <v>86</v>
      </c>
      <c r="AV152" s="14" t="s">
        <v>84</v>
      </c>
      <c r="AW152" s="14" t="s">
        <v>33</v>
      </c>
      <c r="AX152" s="14" t="s">
        <v>78</v>
      </c>
      <c r="AY152" s="263" t="s">
        <v>181</v>
      </c>
    </row>
    <row r="153" s="13" customFormat="1">
      <c r="A153" s="13"/>
      <c r="B153" s="242"/>
      <c r="C153" s="243"/>
      <c r="D153" s="244" t="s">
        <v>189</v>
      </c>
      <c r="E153" s="245" t="s">
        <v>1</v>
      </c>
      <c r="F153" s="246" t="s">
        <v>3064</v>
      </c>
      <c r="G153" s="243"/>
      <c r="H153" s="247">
        <v>1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189</v>
      </c>
      <c r="AU153" s="253" t="s">
        <v>86</v>
      </c>
      <c r="AV153" s="13" t="s">
        <v>86</v>
      </c>
      <c r="AW153" s="13" t="s">
        <v>33</v>
      </c>
      <c r="AX153" s="13" t="s">
        <v>84</v>
      </c>
      <c r="AY153" s="253" t="s">
        <v>181</v>
      </c>
    </row>
    <row r="154" s="2" customFormat="1" ht="16.5" customHeight="1">
      <c r="A154" s="39"/>
      <c r="B154" s="40"/>
      <c r="C154" s="228" t="s">
        <v>228</v>
      </c>
      <c r="D154" s="228" t="s">
        <v>183</v>
      </c>
      <c r="E154" s="229" t="s">
        <v>3089</v>
      </c>
      <c r="F154" s="230" t="s">
        <v>3090</v>
      </c>
      <c r="G154" s="231" t="s">
        <v>359</v>
      </c>
      <c r="H154" s="232">
        <v>2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43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187</v>
      </c>
      <c r="AT154" s="240" t="s">
        <v>183</v>
      </c>
      <c r="AU154" s="240" t="s">
        <v>86</v>
      </c>
      <c r="AY154" s="18" t="s">
        <v>181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84</v>
      </c>
      <c r="BK154" s="241">
        <f>ROUND(I154*H154,2)</f>
        <v>0</v>
      </c>
      <c r="BL154" s="18" t="s">
        <v>187</v>
      </c>
      <c r="BM154" s="240" t="s">
        <v>3091</v>
      </c>
    </row>
    <row r="155" s="14" customFormat="1">
      <c r="A155" s="14"/>
      <c r="B155" s="254"/>
      <c r="C155" s="255"/>
      <c r="D155" s="244" t="s">
        <v>189</v>
      </c>
      <c r="E155" s="256" t="s">
        <v>1</v>
      </c>
      <c r="F155" s="257" t="s">
        <v>3088</v>
      </c>
      <c r="G155" s="255"/>
      <c r="H155" s="256" t="s">
        <v>1</v>
      </c>
      <c r="I155" s="258"/>
      <c r="J155" s="255"/>
      <c r="K155" s="255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189</v>
      </c>
      <c r="AU155" s="263" t="s">
        <v>86</v>
      </c>
      <c r="AV155" s="14" t="s">
        <v>84</v>
      </c>
      <c r="AW155" s="14" t="s">
        <v>33</v>
      </c>
      <c r="AX155" s="14" t="s">
        <v>78</v>
      </c>
      <c r="AY155" s="263" t="s">
        <v>181</v>
      </c>
    </row>
    <row r="156" s="13" customFormat="1">
      <c r="A156" s="13"/>
      <c r="B156" s="242"/>
      <c r="C156" s="243"/>
      <c r="D156" s="244" t="s">
        <v>189</v>
      </c>
      <c r="E156" s="245" t="s">
        <v>1</v>
      </c>
      <c r="F156" s="246" t="s">
        <v>3068</v>
      </c>
      <c r="G156" s="243"/>
      <c r="H156" s="247">
        <v>2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189</v>
      </c>
      <c r="AU156" s="253" t="s">
        <v>86</v>
      </c>
      <c r="AV156" s="13" t="s">
        <v>86</v>
      </c>
      <c r="AW156" s="13" t="s">
        <v>33</v>
      </c>
      <c r="AX156" s="13" t="s">
        <v>84</v>
      </c>
      <c r="AY156" s="253" t="s">
        <v>181</v>
      </c>
    </row>
    <row r="157" s="2" customFormat="1" ht="16.5" customHeight="1">
      <c r="A157" s="39"/>
      <c r="B157" s="40"/>
      <c r="C157" s="228" t="s">
        <v>232</v>
      </c>
      <c r="D157" s="228" t="s">
        <v>183</v>
      </c>
      <c r="E157" s="229" t="s">
        <v>3092</v>
      </c>
      <c r="F157" s="230" t="s">
        <v>3093</v>
      </c>
      <c r="G157" s="231" t="s">
        <v>359</v>
      </c>
      <c r="H157" s="232">
        <v>9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43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187</v>
      </c>
      <c r="AT157" s="240" t="s">
        <v>183</v>
      </c>
      <c r="AU157" s="240" t="s">
        <v>86</v>
      </c>
      <c r="AY157" s="18" t="s">
        <v>181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84</v>
      </c>
      <c r="BK157" s="241">
        <f>ROUND(I157*H157,2)</f>
        <v>0</v>
      </c>
      <c r="BL157" s="18" t="s">
        <v>187</v>
      </c>
      <c r="BM157" s="240" t="s">
        <v>3094</v>
      </c>
    </row>
    <row r="158" s="14" customFormat="1">
      <c r="A158" s="14"/>
      <c r="B158" s="254"/>
      <c r="C158" s="255"/>
      <c r="D158" s="244" t="s">
        <v>189</v>
      </c>
      <c r="E158" s="256" t="s">
        <v>1</v>
      </c>
      <c r="F158" s="257" t="s">
        <v>3095</v>
      </c>
      <c r="G158" s="255"/>
      <c r="H158" s="256" t="s">
        <v>1</v>
      </c>
      <c r="I158" s="258"/>
      <c r="J158" s="255"/>
      <c r="K158" s="255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189</v>
      </c>
      <c r="AU158" s="263" t="s">
        <v>86</v>
      </c>
      <c r="AV158" s="14" t="s">
        <v>84</v>
      </c>
      <c r="AW158" s="14" t="s">
        <v>33</v>
      </c>
      <c r="AX158" s="14" t="s">
        <v>78</v>
      </c>
      <c r="AY158" s="263" t="s">
        <v>181</v>
      </c>
    </row>
    <row r="159" s="13" customFormat="1">
      <c r="A159" s="13"/>
      <c r="B159" s="242"/>
      <c r="C159" s="243"/>
      <c r="D159" s="244" t="s">
        <v>189</v>
      </c>
      <c r="E159" s="245" t="s">
        <v>1</v>
      </c>
      <c r="F159" s="246" t="s">
        <v>3096</v>
      </c>
      <c r="G159" s="243"/>
      <c r="H159" s="247">
        <v>9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189</v>
      </c>
      <c r="AU159" s="253" t="s">
        <v>86</v>
      </c>
      <c r="AV159" s="13" t="s">
        <v>86</v>
      </c>
      <c r="AW159" s="13" t="s">
        <v>33</v>
      </c>
      <c r="AX159" s="13" t="s">
        <v>84</v>
      </c>
      <c r="AY159" s="253" t="s">
        <v>181</v>
      </c>
    </row>
    <row r="160" s="2" customFormat="1" ht="16.5" customHeight="1">
      <c r="A160" s="39"/>
      <c r="B160" s="40"/>
      <c r="C160" s="228" t="s">
        <v>238</v>
      </c>
      <c r="D160" s="228" t="s">
        <v>183</v>
      </c>
      <c r="E160" s="229" t="s">
        <v>3097</v>
      </c>
      <c r="F160" s="230" t="s">
        <v>3098</v>
      </c>
      <c r="G160" s="231" t="s">
        <v>359</v>
      </c>
      <c r="H160" s="232">
        <v>18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43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187</v>
      </c>
      <c r="AT160" s="240" t="s">
        <v>183</v>
      </c>
      <c r="AU160" s="240" t="s">
        <v>86</v>
      </c>
      <c r="AY160" s="18" t="s">
        <v>181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84</v>
      </c>
      <c r="BK160" s="241">
        <f>ROUND(I160*H160,2)</f>
        <v>0</v>
      </c>
      <c r="BL160" s="18" t="s">
        <v>187</v>
      </c>
      <c r="BM160" s="240" t="s">
        <v>3099</v>
      </c>
    </row>
    <row r="161" s="14" customFormat="1">
      <c r="A161" s="14"/>
      <c r="B161" s="254"/>
      <c r="C161" s="255"/>
      <c r="D161" s="244" t="s">
        <v>189</v>
      </c>
      <c r="E161" s="256" t="s">
        <v>1</v>
      </c>
      <c r="F161" s="257" t="s">
        <v>3095</v>
      </c>
      <c r="G161" s="255"/>
      <c r="H161" s="256" t="s">
        <v>1</v>
      </c>
      <c r="I161" s="258"/>
      <c r="J161" s="255"/>
      <c r="K161" s="255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189</v>
      </c>
      <c r="AU161" s="263" t="s">
        <v>86</v>
      </c>
      <c r="AV161" s="14" t="s">
        <v>84</v>
      </c>
      <c r="AW161" s="14" t="s">
        <v>33</v>
      </c>
      <c r="AX161" s="14" t="s">
        <v>78</v>
      </c>
      <c r="AY161" s="263" t="s">
        <v>181</v>
      </c>
    </row>
    <row r="162" s="13" customFormat="1">
      <c r="A162" s="13"/>
      <c r="B162" s="242"/>
      <c r="C162" s="243"/>
      <c r="D162" s="244" t="s">
        <v>189</v>
      </c>
      <c r="E162" s="245" t="s">
        <v>1</v>
      </c>
      <c r="F162" s="246" t="s">
        <v>3100</v>
      </c>
      <c r="G162" s="243"/>
      <c r="H162" s="247">
        <v>18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189</v>
      </c>
      <c r="AU162" s="253" t="s">
        <v>86</v>
      </c>
      <c r="AV162" s="13" t="s">
        <v>86</v>
      </c>
      <c r="AW162" s="13" t="s">
        <v>33</v>
      </c>
      <c r="AX162" s="13" t="s">
        <v>84</v>
      </c>
      <c r="AY162" s="253" t="s">
        <v>181</v>
      </c>
    </row>
    <row r="163" s="2" customFormat="1" ht="21.75" customHeight="1">
      <c r="A163" s="39"/>
      <c r="B163" s="40"/>
      <c r="C163" s="228" t="s">
        <v>244</v>
      </c>
      <c r="D163" s="228" t="s">
        <v>183</v>
      </c>
      <c r="E163" s="229" t="s">
        <v>207</v>
      </c>
      <c r="F163" s="230" t="s">
        <v>208</v>
      </c>
      <c r="G163" s="231" t="s">
        <v>193</v>
      </c>
      <c r="H163" s="232">
        <v>235.47999999999999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43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187</v>
      </c>
      <c r="AT163" s="240" t="s">
        <v>183</v>
      </c>
      <c r="AU163" s="240" t="s">
        <v>86</v>
      </c>
      <c r="AY163" s="18" t="s">
        <v>181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84</v>
      </c>
      <c r="BK163" s="241">
        <f>ROUND(I163*H163,2)</f>
        <v>0</v>
      </c>
      <c r="BL163" s="18" t="s">
        <v>187</v>
      </c>
      <c r="BM163" s="240" t="s">
        <v>3101</v>
      </c>
    </row>
    <row r="164" s="13" customFormat="1">
      <c r="A164" s="13"/>
      <c r="B164" s="242"/>
      <c r="C164" s="243"/>
      <c r="D164" s="244" t="s">
        <v>189</v>
      </c>
      <c r="E164" s="245" t="s">
        <v>1</v>
      </c>
      <c r="F164" s="246" t="s">
        <v>3102</v>
      </c>
      <c r="G164" s="243"/>
      <c r="H164" s="247">
        <v>30.75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189</v>
      </c>
      <c r="AU164" s="253" t="s">
        <v>86</v>
      </c>
      <c r="AV164" s="13" t="s">
        <v>86</v>
      </c>
      <c r="AW164" s="13" t="s">
        <v>33</v>
      </c>
      <c r="AX164" s="13" t="s">
        <v>78</v>
      </c>
      <c r="AY164" s="253" t="s">
        <v>181</v>
      </c>
    </row>
    <row r="165" s="13" customFormat="1">
      <c r="A165" s="13"/>
      <c r="B165" s="242"/>
      <c r="C165" s="243"/>
      <c r="D165" s="244" t="s">
        <v>189</v>
      </c>
      <c r="E165" s="245" t="s">
        <v>1</v>
      </c>
      <c r="F165" s="246" t="s">
        <v>3103</v>
      </c>
      <c r="G165" s="243"/>
      <c r="H165" s="247">
        <v>177.22999999999999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189</v>
      </c>
      <c r="AU165" s="253" t="s">
        <v>86</v>
      </c>
      <c r="AV165" s="13" t="s">
        <v>86</v>
      </c>
      <c r="AW165" s="13" t="s">
        <v>33</v>
      </c>
      <c r="AX165" s="13" t="s">
        <v>78</v>
      </c>
      <c r="AY165" s="253" t="s">
        <v>181</v>
      </c>
    </row>
    <row r="166" s="13" customFormat="1">
      <c r="A166" s="13"/>
      <c r="B166" s="242"/>
      <c r="C166" s="243"/>
      <c r="D166" s="244" t="s">
        <v>189</v>
      </c>
      <c r="E166" s="245" t="s">
        <v>1</v>
      </c>
      <c r="F166" s="246" t="s">
        <v>3104</v>
      </c>
      <c r="G166" s="243"/>
      <c r="H166" s="247">
        <v>27.5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189</v>
      </c>
      <c r="AU166" s="253" t="s">
        <v>86</v>
      </c>
      <c r="AV166" s="13" t="s">
        <v>86</v>
      </c>
      <c r="AW166" s="13" t="s">
        <v>33</v>
      </c>
      <c r="AX166" s="13" t="s">
        <v>78</v>
      </c>
      <c r="AY166" s="253" t="s">
        <v>181</v>
      </c>
    </row>
    <row r="167" s="15" customFormat="1">
      <c r="A167" s="15"/>
      <c r="B167" s="264"/>
      <c r="C167" s="265"/>
      <c r="D167" s="244" t="s">
        <v>189</v>
      </c>
      <c r="E167" s="266" t="s">
        <v>1</v>
      </c>
      <c r="F167" s="267" t="s">
        <v>206</v>
      </c>
      <c r="G167" s="265"/>
      <c r="H167" s="268">
        <v>235.47999999999999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4" t="s">
        <v>189</v>
      </c>
      <c r="AU167" s="274" t="s">
        <v>86</v>
      </c>
      <c r="AV167" s="15" t="s">
        <v>187</v>
      </c>
      <c r="AW167" s="15" t="s">
        <v>33</v>
      </c>
      <c r="AX167" s="15" t="s">
        <v>84</v>
      </c>
      <c r="AY167" s="274" t="s">
        <v>181</v>
      </c>
    </row>
    <row r="168" s="2" customFormat="1" ht="21.75" customHeight="1">
      <c r="A168" s="39"/>
      <c r="B168" s="40"/>
      <c r="C168" s="228" t="s">
        <v>8</v>
      </c>
      <c r="D168" s="228" t="s">
        <v>183</v>
      </c>
      <c r="E168" s="229" t="s">
        <v>214</v>
      </c>
      <c r="F168" s="230" t="s">
        <v>215</v>
      </c>
      <c r="G168" s="231" t="s">
        <v>193</v>
      </c>
      <c r="H168" s="232">
        <v>149.72999999999999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43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187</v>
      </c>
      <c r="AT168" s="240" t="s">
        <v>183</v>
      </c>
      <c r="AU168" s="240" t="s">
        <v>86</v>
      </c>
      <c r="AY168" s="18" t="s">
        <v>181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84</v>
      </c>
      <c r="BK168" s="241">
        <f>ROUND(I168*H168,2)</f>
        <v>0</v>
      </c>
      <c r="BL168" s="18" t="s">
        <v>187</v>
      </c>
      <c r="BM168" s="240" t="s">
        <v>3105</v>
      </c>
    </row>
    <row r="169" s="13" customFormat="1">
      <c r="A169" s="13"/>
      <c r="B169" s="242"/>
      <c r="C169" s="243"/>
      <c r="D169" s="244" t="s">
        <v>189</v>
      </c>
      <c r="E169" s="245" t="s">
        <v>1</v>
      </c>
      <c r="F169" s="246" t="s">
        <v>3106</v>
      </c>
      <c r="G169" s="243"/>
      <c r="H169" s="247">
        <v>149.72999999999999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189</v>
      </c>
      <c r="AU169" s="253" t="s">
        <v>86</v>
      </c>
      <c r="AV169" s="13" t="s">
        <v>86</v>
      </c>
      <c r="AW169" s="13" t="s">
        <v>33</v>
      </c>
      <c r="AX169" s="13" t="s">
        <v>84</v>
      </c>
      <c r="AY169" s="253" t="s">
        <v>181</v>
      </c>
    </row>
    <row r="170" s="2" customFormat="1" ht="16.5" customHeight="1">
      <c r="A170" s="39"/>
      <c r="B170" s="40"/>
      <c r="C170" s="228" t="s">
        <v>254</v>
      </c>
      <c r="D170" s="228" t="s">
        <v>183</v>
      </c>
      <c r="E170" s="229" t="s">
        <v>219</v>
      </c>
      <c r="F170" s="230" t="s">
        <v>220</v>
      </c>
      <c r="G170" s="231" t="s">
        <v>193</v>
      </c>
      <c r="H170" s="232">
        <v>27.5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43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187</v>
      </c>
      <c r="AT170" s="240" t="s">
        <v>183</v>
      </c>
      <c r="AU170" s="240" t="s">
        <v>86</v>
      </c>
      <c r="AY170" s="18" t="s">
        <v>181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84</v>
      </c>
      <c r="BK170" s="241">
        <f>ROUND(I170*H170,2)</f>
        <v>0</v>
      </c>
      <c r="BL170" s="18" t="s">
        <v>187</v>
      </c>
      <c r="BM170" s="240" t="s">
        <v>3107</v>
      </c>
    </row>
    <row r="171" s="13" customFormat="1">
      <c r="A171" s="13"/>
      <c r="B171" s="242"/>
      <c r="C171" s="243"/>
      <c r="D171" s="244" t="s">
        <v>189</v>
      </c>
      <c r="E171" s="245" t="s">
        <v>1</v>
      </c>
      <c r="F171" s="246" t="s">
        <v>3108</v>
      </c>
      <c r="G171" s="243"/>
      <c r="H171" s="247">
        <v>27.5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189</v>
      </c>
      <c r="AU171" s="253" t="s">
        <v>86</v>
      </c>
      <c r="AV171" s="13" t="s">
        <v>86</v>
      </c>
      <c r="AW171" s="13" t="s">
        <v>33</v>
      </c>
      <c r="AX171" s="13" t="s">
        <v>84</v>
      </c>
      <c r="AY171" s="253" t="s">
        <v>181</v>
      </c>
    </row>
    <row r="172" s="2" customFormat="1" ht="16.5" customHeight="1">
      <c r="A172" s="39"/>
      <c r="B172" s="40"/>
      <c r="C172" s="228" t="s">
        <v>261</v>
      </c>
      <c r="D172" s="228" t="s">
        <v>183</v>
      </c>
      <c r="E172" s="229" t="s">
        <v>224</v>
      </c>
      <c r="F172" s="230" t="s">
        <v>225</v>
      </c>
      <c r="G172" s="231" t="s">
        <v>193</v>
      </c>
      <c r="H172" s="232">
        <v>149.72999999999999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43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187</v>
      </c>
      <c r="AT172" s="240" t="s">
        <v>183</v>
      </c>
      <c r="AU172" s="240" t="s">
        <v>86</v>
      </c>
      <c r="AY172" s="18" t="s">
        <v>181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84</v>
      </c>
      <c r="BK172" s="241">
        <f>ROUND(I172*H172,2)</f>
        <v>0</v>
      </c>
      <c r="BL172" s="18" t="s">
        <v>187</v>
      </c>
      <c r="BM172" s="240" t="s">
        <v>3109</v>
      </c>
    </row>
    <row r="173" s="13" customFormat="1">
      <c r="A173" s="13"/>
      <c r="B173" s="242"/>
      <c r="C173" s="243"/>
      <c r="D173" s="244" t="s">
        <v>189</v>
      </c>
      <c r="E173" s="245" t="s">
        <v>1</v>
      </c>
      <c r="F173" s="246" t="s">
        <v>3110</v>
      </c>
      <c r="G173" s="243"/>
      <c r="H173" s="247">
        <v>149.72999999999999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189</v>
      </c>
      <c r="AU173" s="253" t="s">
        <v>86</v>
      </c>
      <c r="AV173" s="13" t="s">
        <v>86</v>
      </c>
      <c r="AW173" s="13" t="s">
        <v>33</v>
      </c>
      <c r="AX173" s="13" t="s">
        <v>84</v>
      </c>
      <c r="AY173" s="253" t="s">
        <v>181</v>
      </c>
    </row>
    <row r="174" s="2" customFormat="1" ht="16.5" customHeight="1">
      <c r="A174" s="39"/>
      <c r="B174" s="40"/>
      <c r="C174" s="228" t="s">
        <v>268</v>
      </c>
      <c r="D174" s="228" t="s">
        <v>183</v>
      </c>
      <c r="E174" s="229" t="s">
        <v>229</v>
      </c>
      <c r="F174" s="230" t="s">
        <v>230</v>
      </c>
      <c r="G174" s="231" t="s">
        <v>186</v>
      </c>
      <c r="H174" s="232">
        <v>630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43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187</v>
      </c>
      <c r="AT174" s="240" t="s">
        <v>183</v>
      </c>
      <c r="AU174" s="240" t="s">
        <v>86</v>
      </c>
      <c r="AY174" s="18" t="s">
        <v>181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84</v>
      </c>
      <c r="BK174" s="241">
        <f>ROUND(I174*H174,2)</f>
        <v>0</v>
      </c>
      <c r="BL174" s="18" t="s">
        <v>187</v>
      </c>
      <c r="BM174" s="240" t="s">
        <v>3111</v>
      </c>
    </row>
    <row r="175" s="14" customFormat="1">
      <c r="A175" s="14"/>
      <c r="B175" s="254"/>
      <c r="C175" s="255"/>
      <c r="D175" s="244" t="s">
        <v>189</v>
      </c>
      <c r="E175" s="256" t="s">
        <v>1</v>
      </c>
      <c r="F175" s="257" t="s">
        <v>3112</v>
      </c>
      <c r="G175" s="255"/>
      <c r="H175" s="256" t="s">
        <v>1</v>
      </c>
      <c r="I175" s="258"/>
      <c r="J175" s="255"/>
      <c r="K175" s="255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189</v>
      </c>
      <c r="AU175" s="263" t="s">
        <v>86</v>
      </c>
      <c r="AV175" s="14" t="s">
        <v>84</v>
      </c>
      <c r="AW175" s="14" t="s">
        <v>33</v>
      </c>
      <c r="AX175" s="14" t="s">
        <v>78</v>
      </c>
      <c r="AY175" s="263" t="s">
        <v>181</v>
      </c>
    </row>
    <row r="176" s="13" customFormat="1">
      <c r="A176" s="13"/>
      <c r="B176" s="242"/>
      <c r="C176" s="243"/>
      <c r="D176" s="244" t="s">
        <v>189</v>
      </c>
      <c r="E176" s="245" t="s">
        <v>1</v>
      </c>
      <c r="F176" s="246" t="s">
        <v>3077</v>
      </c>
      <c r="G176" s="243"/>
      <c r="H176" s="247">
        <v>309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189</v>
      </c>
      <c r="AU176" s="253" t="s">
        <v>86</v>
      </c>
      <c r="AV176" s="13" t="s">
        <v>86</v>
      </c>
      <c r="AW176" s="13" t="s">
        <v>33</v>
      </c>
      <c r="AX176" s="13" t="s">
        <v>78</v>
      </c>
      <c r="AY176" s="253" t="s">
        <v>181</v>
      </c>
    </row>
    <row r="177" s="13" customFormat="1">
      <c r="A177" s="13"/>
      <c r="B177" s="242"/>
      <c r="C177" s="243"/>
      <c r="D177" s="244" t="s">
        <v>189</v>
      </c>
      <c r="E177" s="245" t="s">
        <v>1</v>
      </c>
      <c r="F177" s="246" t="s">
        <v>3078</v>
      </c>
      <c r="G177" s="243"/>
      <c r="H177" s="247">
        <v>50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189</v>
      </c>
      <c r="AU177" s="253" t="s">
        <v>86</v>
      </c>
      <c r="AV177" s="13" t="s">
        <v>86</v>
      </c>
      <c r="AW177" s="13" t="s">
        <v>33</v>
      </c>
      <c r="AX177" s="13" t="s">
        <v>78</v>
      </c>
      <c r="AY177" s="253" t="s">
        <v>181</v>
      </c>
    </row>
    <row r="178" s="13" customFormat="1">
      <c r="A178" s="13"/>
      <c r="B178" s="242"/>
      <c r="C178" s="243"/>
      <c r="D178" s="244" t="s">
        <v>189</v>
      </c>
      <c r="E178" s="245" t="s">
        <v>1</v>
      </c>
      <c r="F178" s="246" t="s">
        <v>3079</v>
      </c>
      <c r="G178" s="243"/>
      <c r="H178" s="247">
        <v>256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189</v>
      </c>
      <c r="AU178" s="253" t="s">
        <v>86</v>
      </c>
      <c r="AV178" s="13" t="s">
        <v>86</v>
      </c>
      <c r="AW178" s="13" t="s">
        <v>33</v>
      </c>
      <c r="AX178" s="13" t="s">
        <v>78</v>
      </c>
      <c r="AY178" s="253" t="s">
        <v>181</v>
      </c>
    </row>
    <row r="179" s="13" customFormat="1">
      <c r="A179" s="13"/>
      <c r="B179" s="242"/>
      <c r="C179" s="243"/>
      <c r="D179" s="244" t="s">
        <v>189</v>
      </c>
      <c r="E179" s="245" t="s">
        <v>1</v>
      </c>
      <c r="F179" s="246" t="s">
        <v>3113</v>
      </c>
      <c r="G179" s="243"/>
      <c r="H179" s="247">
        <v>15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189</v>
      </c>
      <c r="AU179" s="253" t="s">
        <v>86</v>
      </c>
      <c r="AV179" s="13" t="s">
        <v>86</v>
      </c>
      <c r="AW179" s="13" t="s">
        <v>33</v>
      </c>
      <c r="AX179" s="13" t="s">
        <v>78</v>
      </c>
      <c r="AY179" s="253" t="s">
        <v>181</v>
      </c>
    </row>
    <row r="180" s="15" customFormat="1">
      <c r="A180" s="15"/>
      <c r="B180" s="264"/>
      <c r="C180" s="265"/>
      <c r="D180" s="244" t="s">
        <v>189</v>
      </c>
      <c r="E180" s="266" t="s">
        <v>1</v>
      </c>
      <c r="F180" s="267" t="s">
        <v>206</v>
      </c>
      <c r="G180" s="265"/>
      <c r="H180" s="268">
        <v>630</v>
      </c>
      <c r="I180" s="269"/>
      <c r="J180" s="265"/>
      <c r="K180" s="265"/>
      <c r="L180" s="270"/>
      <c r="M180" s="271"/>
      <c r="N180" s="272"/>
      <c r="O180" s="272"/>
      <c r="P180" s="272"/>
      <c r="Q180" s="272"/>
      <c r="R180" s="272"/>
      <c r="S180" s="272"/>
      <c r="T180" s="27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4" t="s">
        <v>189</v>
      </c>
      <c r="AU180" s="274" t="s">
        <v>86</v>
      </c>
      <c r="AV180" s="15" t="s">
        <v>187</v>
      </c>
      <c r="AW180" s="15" t="s">
        <v>33</v>
      </c>
      <c r="AX180" s="15" t="s">
        <v>84</v>
      </c>
      <c r="AY180" s="274" t="s">
        <v>181</v>
      </c>
    </row>
    <row r="181" s="2" customFormat="1" ht="16.5" customHeight="1">
      <c r="A181" s="39"/>
      <c r="B181" s="40"/>
      <c r="C181" s="228" t="s">
        <v>278</v>
      </c>
      <c r="D181" s="228" t="s">
        <v>183</v>
      </c>
      <c r="E181" s="229" t="s">
        <v>233</v>
      </c>
      <c r="F181" s="230" t="s">
        <v>234</v>
      </c>
      <c r="G181" s="231" t="s">
        <v>235</v>
      </c>
      <c r="H181" s="232">
        <v>269.51400000000001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43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187</v>
      </c>
      <c r="AT181" s="240" t="s">
        <v>183</v>
      </c>
      <c r="AU181" s="240" t="s">
        <v>86</v>
      </c>
      <c r="AY181" s="18" t="s">
        <v>181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84</v>
      </c>
      <c r="BK181" s="241">
        <f>ROUND(I181*H181,2)</f>
        <v>0</v>
      </c>
      <c r="BL181" s="18" t="s">
        <v>187</v>
      </c>
      <c r="BM181" s="240" t="s">
        <v>3114</v>
      </c>
    </row>
    <row r="182" s="13" customFormat="1">
      <c r="A182" s="13"/>
      <c r="B182" s="242"/>
      <c r="C182" s="243"/>
      <c r="D182" s="244" t="s">
        <v>189</v>
      </c>
      <c r="E182" s="245" t="s">
        <v>1</v>
      </c>
      <c r="F182" s="246" t="s">
        <v>3115</v>
      </c>
      <c r="G182" s="243"/>
      <c r="H182" s="247">
        <v>269.51400000000001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189</v>
      </c>
      <c r="AU182" s="253" t="s">
        <v>86</v>
      </c>
      <c r="AV182" s="13" t="s">
        <v>86</v>
      </c>
      <c r="AW182" s="13" t="s">
        <v>33</v>
      </c>
      <c r="AX182" s="13" t="s">
        <v>84</v>
      </c>
      <c r="AY182" s="253" t="s">
        <v>181</v>
      </c>
    </row>
    <row r="183" s="2" customFormat="1" ht="16.5" customHeight="1">
      <c r="A183" s="39"/>
      <c r="B183" s="40"/>
      <c r="C183" s="228" t="s">
        <v>284</v>
      </c>
      <c r="D183" s="228" t="s">
        <v>183</v>
      </c>
      <c r="E183" s="229" t="s">
        <v>3029</v>
      </c>
      <c r="F183" s="230" t="s">
        <v>3030</v>
      </c>
      <c r="G183" s="231" t="s">
        <v>193</v>
      </c>
      <c r="H183" s="232">
        <v>27.5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43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187</v>
      </c>
      <c r="AT183" s="240" t="s">
        <v>183</v>
      </c>
      <c r="AU183" s="240" t="s">
        <v>86</v>
      </c>
      <c r="AY183" s="18" t="s">
        <v>181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84</v>
      </c>
      <c r="BK183" s="241">
        <f>ROUND(I183*H183,2)</f>
        <v>0</v>
      </c>
      <c r="BL183" s="18" t="s">
        <v>187</v>
      </c>
      <c r="BM183" s="240" t="s">
        <v>3116</v>
      </c>
    </row>
    <row r="184" s="13" customFormat="1">
      <c r="A184" s="13"/>
      <c r="B184" s="242"/>
      <c r="C184" s="243"/>
      <c r="D184" s="244" t="s">
        <v>189</v>
      </c>
      <c r="E184" s="245" t="s">
        <v>1</v>
      </c>
      <c r="F184" s="246" t="s">
        <v>3117</v>
      </c>
      <c r="G184" s="243"/>
      <c r="H184" s="247">
        <v>27.5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189</v>
      </c>
      <c r="AU184" s="253" t="s">
        <v>86</v>
      </c>
      <c r="AV184" s="13" t="s">
        <v>86</v>
      </c>
      <c r="AW184" s="13" t="s">
        <v>33</v>
      </c>
      <c r="AX184" s="13" t="s">
        <v>84</v>
      </c>
      <c r="AY184" s="253" t="s">
        <v>181</v>
      </c>
    </row>
    <row r="185" s="2" customFormat="1" ht="16.5" customHeight="1">
      <c r="A185" s="39"/>
      <c r="B185" s="40"/>
      <c r="C185" s="228" t="s">
        <v>289</v>
      </c>
      <c r="D185" s="228" t="s">
        <v>183</v>
      </c>
      <c r="E185" s="229" t="s">
        <v>3118</v>
      </c>
      <c r="F185" s="230" t="s">
        <v>3119</v>
      </c>
      <c r="G185" s="231" t="s">
        <v>359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43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187</v>
      </c>
      <c r="AT185" s="240" t="s">
        <v>183</v>
      </c>
      <c r="AU185" s="240" t="s">
        <v>86</v>
      </c>
      <c r="AY185" s="18" t="s">
        <v>181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84</v>
      </c>
      <c r="BK185" s="241">
        <f>ROUND(I185*H185,2)</f>
        <v>0</v>
      </c>
      <c r="BL185" s="18" t="s">
        <v>187</v>
      </c>
      <c r="BM185" s="240" t="s">
        <v>3120</v>
      </c>
    </row>
    <row r="186" s="13" customFormat="1">
      <c r="A186" s="13"/>
      <c r="B186" s="242"/>
      <c r="C186" s="243"/>
      <c r="D186" s="244" t="s">
        <v>189</v>
      </c>
      <c r="E186" s="245" t="s">
        <v>1</v>
      </c>
      <c r="F186" s="246" t="s">
        <v>3064</v>
      </c>
      <c r="G186" s="243"/>
      <c r="H186" s="247">
        <v>1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189</v>
      </c>
      <c r="AU186" s="253" t="s">
        <v>86</v>
      </c>
      <c r="AV186" s="13" t="s">
        <v>86</v>
      </c>
      <c r="AW186" s="13" t="s">
        <v>33</v>
      </c>
      <c r="AX186" s="13" t="s">
        <v>84</v>
      </c>
      <c r="AY186" s="253" t="s">
        <v>181</v>
      </c>
    </row>
    <row r="187" s="2" customFormat="1" ht="16.5" customHeight="1">
      <c r="A187" s="39"/>
      <c r="B187" s="40"/>
      <c r="C187" s="228" t="s">
        <v>293</v>
      </c>
      <c r="D187" s="228" t="s">
        <v>183</v>
      </c>
      <c r="E187" s="229" t="s">
        <v>3121</v>
      </c>
      <c r="F187" s="230" t="s">
        <v>3122</v>
      </c>
      <c r="G187" s="231" t="s">
        <v>359</v>
      </c>
      <c r="H187" s="232">
        <v>2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43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187</v>
      </c>
      <c r="AT187" s="240" t="s">
        <v>183</v>
      </c>
      <c r="AU187" s="240" t="s">
        <v>86</v>
      </c>
      <c r="AY187" s="18" t="s">
        <v>181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84</v>
      </c>
      <c r="BK187" s="241">
        <f>ROUND(I187*H187,2)</f>
        <v>0</v>
      </c>
      <c r="BL187" s="18" t="s">
        <v>187</v>
      </c>
      <c r="BM187" s="240" t="s">
        <v>3123</v>
      </c>
    </row>
    <row r="188" s="13" customFormat="1">
      <c r="A188" s="13"/>
      <c r="B188" s="242"/>
      <c r="C188" s="243"/>
      <c r="D188" s="244" t="s">
        <v>189</v>
      </c>
      <c r="E188" s="245" t="s">
        <v>1</v>
      </c>
      <c r="F188" s="246" t="s">
        <v>3068</v>
      </c>
      <c r="G188" s="243"/>
      <c r="H188" s="247">
        <v>2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189</v>
      </c>
      <c r="AU188" s="253" t="s">
        <v>86</v>
      </c>
      <c r="AV188" s="13" t="s">
        <v>86</v>
      </c>
      <c r="AW188" s="13" t="s">
        <v>33</v>
      </c>
      <c r="AX188" s="13" t="s">
        <v>84</v>
      </c>
      <c r="AY188" s="253" t="s">
        <v>181</v>
      </c>
    </row>
    <row r="189" s="12" customFormat="1" ht="22.8" customHeight="1">
      <c r="A189" s="12"/>
      <c r="B189" s="212"/>
      <c r="C189" s="213"/>
      <c r="D189" s="214" t="s">
        <v>77</v>
      </c>
      <c r="E189" s="226" t="s">
        <v>289</v>
      </c>
      <c r="F189" s="226" t="s">
        <v>3124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SUM(P190:P194)</f>
        <v>0</v>
      </c>
      <c r="Q189" s="220"/>
      <c r="R189" s="221">
        <f>SUM(R190:R194)</f>
        <v>0</v>
      </c>
      <c r="S189" s="220"/>
      <c r="T189" s="222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84</v>
      </c>
      <c r="AT189" s="224" t="s">
        <v>77</v>
      </c>
      <c r="AU189" s="224" t="s">
        <v>84</v>
      </c>
      <c r="AY189" s="223" t="s">
        <v>181</v>
      </c>
      <c r="BK189" s="225">
        <f>SUM(BK190:BK194)</f>
        <v>0</v>
      </c>
    </row>
    <row r="190" s="2" customFormat="1" ht="16.5" customHeight="1">
      <c r="A190" s="39"/>
      <c r="B190" s="40"/>
      <c r="C190" s="228" t="s">
        <v>299</v>
      </c>
      <c r="D190" s="228" t="s">
        <v>183</v>
      </c>
      <c r="E190" s="229" t="s">
        <v>3125</v>
      </c>
      <c r="F190" s="230" t="s">
        <v>3126</v>
      </c>
      <c r="G190" s="231" t="s">
        <v>993</v>
      </c>
      <c r="H190" s="232">
        <v>1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43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187</v>
      </c>
      <c r="AT190" s="240" t="s">
        <v>183</v>
      </c>
      <c r="AU190" s="240" t="s">
        <v>86</v>
      </c>
      <c r="AY190" s="18" t="s">
        <v>181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84</v>
      </c>
      <c r="BK190" s="241">
        <f>ROUND(I190*H190,2)</f>
        <v>0</v>
      </c>
      <c r="BL190" s="18" t="s">
        <v>187</v>
      </c>
      <c r="BM190" s="240" t="s">
        <v>3127</v>
      </c>
    </row>
    <row r="191" s="2" customFormat="1" ht="16.5" customHeight="1">
      <c r="A191" s="39"/>
      <c r="B191" s="40"/>
      <c r="C191" s="228" t="s">
        <v>7</v>
      </c>
      <c r="D191" s="228" t="s">
        <v>183</v>
      </c>
      <c r="E191" s="229" t="s">
        <v>3128</v>
      </c>
      <c r="F191" s="230" t="s">
        <v>3129</v>
      </c>
      <c r="G191" s="231" t="s">
        <v>993</v>
      </c>
      <c r="H191" s="232">
        <v>1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43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187</v>
      </c>
      <c r="AT191" s="240" t="s">
        <v>183</v>
      </c>
      <c r="AU191" s="240" t="s">
        <v>86</v>
      </c>
      <c r="AY191" s="18" t="s">
        <v>181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84</v>
      </c>
      <c r="BK191" s="241">
        <f>ROUND(I191*H191,2)</f>
        <v>0</v>
      </c>
      <c r="BL191" s="18" t="s">
        <v>187</v>
      </c>
      <c r="BM191" s="240" t="s">
        <v>3130</v>
      </c>
    </row>
    <row r="192" s="2" customFormat="1" ht="16.5" customHeight="1">
      <c r="A192" s="39"/>
      <c r="B192" s="40"/>
      <c r="C192" s="228" t="s">
        <v>313</v>
      </c>
      <c r="D192" s="228" t="s">
        <v>183</v>
      </c>
      <c r="E192" s="229" t="s">
        <v>3131</v>
      </c>
      <c r="F192" s="230" t="s">
        <v>3132</v>
      </c>
      <c r="G192" s="231" t="s">
        <v>993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43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187</v>
      </c>
      <c r="AT192" s="240" t="s">
        <v>183</v>
      </c>
      <c r="AU192" s="240" t="s">
        <v>86</v>
      </c>
      <c r="AY192" s="18" t="s">
        <v>181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84</v>
      </c>
      <c r="BK192" s="241">
        <f>ROUND(I192*H192,2)</f>
        <v>0</v>
      </c>
      <c r="BL192" s="18" t="s">
        <v>187</v>
      </c>
      <c r="BM192" s="240" t="s">
        <v>3133</v>
      </c>
    </row>
    <row r="193" s="2" customFormat="1" ht="16.5" customHeight="1">
      <c r="A193" s="39"/>
      <c r="B193" s="40"/>
      <c r="C193" s="228" t="s">
        <v>317</v>
      </c>
      <c r="D193" s="228" t="s">
        <v>183</v>
      </c>
      <c r="E193" s="229" t="s">
        <v>3134</v>
      </c>
      <c r="F193" s="230" t="s">
        <v>3135</v>
      </c>
      <c r="G193" s="231" t="s">
        <v>993</v>
      </c>
      <c r="H193" s="232">
        <v>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43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187</v>
      </c>
      <c r="AT193" s="240" t="s">
        <v>183</v>
      </c>
      <c r="AU193" s="240" t="s">
        <v>86</v>
      </c>
      <c r="AY193" s="18" t="s">
        <v>181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84</v>
      </c>
      <c r="BK193" s="241">
        <f>ROUND(I193*H193,2)</f>
        <v>0</v>
      </c>
      <c r="BL193" s="18" t="s">
        <v>187</v>
      </c>
      <c r="BM193" s="240" t="s">
        <v>3136</v>
      </c>
    </row>
    <row r="194" s="2" customFormat="1" ht="16.5" customHeight="1">
      <c r="A194" s="39"/>
      <c r="B194" s="40"/>
      <c r="C194" s="228" t="s">
        <v>324</v>
      </c>
      <c r="D194" s="228" t="s">
        <v>183</v>
      </c>
      <c r="E194" s="229" t="s">
        <v>3137</v>
      </c>
      <c r="F194" s="230" t="s">
        <v>3138</v>
      </c>
      <c r="G194" s="231" t="s">
        <v>993</v>
      </c>
      <c r="H194" s="232">
        <v>1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43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187</v>
      </c>
      <c r="AT194" s="240" t="s">
        <v>183</v>
      </c>
      <c r="AU194" s="240" t="s">
        <v>86</v>
      </c>
      <c r="AY194" s="18" t="s">
        <v>181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84</v>
      </c>
      <c r="BK194" s="241">
        <f>ROUND(I194*H194,2)</f>
        <v>0</v>
      </c>
      <c r="BL194" s="18" t="s">
        <v>187</v>
      </c>
      <c r="BM194" s="240" t="s">
        <v>3139</v>
      </c>
    </row>
    <row r="195" s="12" customFormat="1" ht="22.8" customHeight="1">
      <c r="A195" s="12"/>
      <c r="B195" s="212"/>
      <c r="C195" s="213"/>
      <c r="D195" s="214" t="s">
        <v>77</v>
      </c>
      <c r="E195" s="226" t="s">
        <v>555</v>
      </c>
      <c r="F195" s="226" t="s">
        <v>3033</v>
      </c>
      <c r="G195" s="213"/>
      <c r="H195" s="213"/>
      <c r="I195" s="216"/>
      <c r="J195" s="227">
        <f>BK195</f>
        <v>0</v>
      </c>
      <c r="K195" s="213"/>
      <c r="L195" s="218"/>
      <c r="M195" s="219"/>
      <c r="N195" s="220"/>
      <c r="O195" s="220"/>
      <c r="P195" s="221">
        <f>SUM(P196:P211)</f>
        <v>0</v>
      </c>
      <c r="Q195" s="220"/>
      <c r="R195" s="221">
        <f>SUM(R196:R211)</f>
        <v>0</v>
      </c>
      <c r="S195" s="220"/>
      <c r="T195" s="222">
        <f>SUM(T196:T211)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3" t="s">
        <v>84</v>
      </c>
      <c r="AT195" s="224" t="s">
        <v>77</v>
      </c>
      <c r="AU195" s="224" t="s">
        <v>84</v>
      </c>
      <c r="AY195" s="223" t="s">
        <v>181</v>
      </c>
      <c r="BK195" s="225">
        <f>SUM(BK196:BK211)</f>
        <v>0</v>
      </c>
    </row>
    <row r="196" s="2" customFormat="1" ht="16.5" customHeight="1">
      <c r="A196" s="39"/>
      <c r="B196" s="40"/>
      <c r="C196" s="228" t="s">
        <v>330</v>
      </c>
      <c r="D196" s="228" t="s">
        <v>183</v>
      </c>
      <c r="E196" s="229" t="s">
        <v>3140</v>
      </c>
      <c r="F196" s="230" t="s">
        <v>3141</v>
      </c>
      <c r="G196" s="231" t="s">
        <v>186</v>
      </c>
      <c r="H196" s="232">
        <v>309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43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187</v>
      </c>
      <c r="AT196" s="240" t="s">
        <v>183</v>
      </c>
      <c r="AU196" s="240" t="s">
        <v>86</v>
      </c>
      <c r="AY196" s="18" t="s">
        <v>181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84</v>
      </c>
      <c r="BK196" s="241">
        <f>ROUND(I196*H196,2)</f>
        <v>0</v>
      </c>
      <c r="BL196" s="18" t="s">
        <v>187</v>
      </c>
      <c r="BM196" s="240" t="s">
        <v>3142</v>
      </c>
    </row>
    <row r="197" s="13" customFormat="1">
      <c r="A197" s="13"/>
      <c r="B197" s="242"/>
      <c r="C197" s="243"/>
      <c r="D197" s="244" t="s">
        <v>189</v>
      </c>
      <c r="E197" s="245" t="s">
        <v>1</v>
      </c>
      <c r="F197" s="246" t="s">
        <v>3143</v>
      </c>
      <c r="G197" s="243"/>
      <c r="H197" s="247">
        <v>309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189</v>
      </c>
      <c r="AU197" s="253" t="s">
        <v>86</v>
      </c>
      <c r="AV197" s="13" t="s">
        <v>86</v>
      </c>
      <c r="AW197" s="13" t="s">
        <v>33</v>
      </c>
      <c r="AX197" s="13" t="s">
        <v>84</v>
      </c>
      <c r="AY197" s="253" t="s">
        <v>181</v>
      </c>
    </row>
    <row r="198" s="2" customFormat="1" ht="16.5" customHeight="1">
      <c r="A198" s="39"/>
      <c r="B198" s="40"/>
      <c r="C198" s="228" t="s">
        <v>334</v>
      </c>
      <c r="D198" s="228" t="s">
        <v>183</v>
      </c>
      <c r="E198" s="229" t="s">
        <v>3144</v>
      </c>
      <c r="F198" s="230" t="s">
        <v>3145</v>
      </c>
      <c r="G198" s="231" t="s">
        <v>186</v>
      </c>
      <c r="H198" s="232">
        <v>50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43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187</v>
      </c>
      <c r="AT198" s="240" t="s">
        <v>183</v>
      </c>
      <c r="AU198" s="240" t="s">
        <v>86</v>
      </c>
      <c r="AY198" s="18" t="s">
        <v>181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84</v>
      </c>
      <c r="BK198" s="241">
        <f>ROUND(I198*H198,2)</f>
        <v>0</v>
      </c>
      <c r="BL198" s="18" t="s">
        <v>187</v>
      </c>
      <c r="BM198" s="240" t="s">
        <v>3146</v>
      </c>
    </row>
    <row r="199" s="13" customFormat="1">
      <c r="A199" s="13"/>
      <c r="B199" s="242"/>
      <c r="C199" s="243"/>
      <c r="D199" s="244" t="s">
        <v>189</v>
      </c>
      <c r="E199" s="245" t="s">
        <v>1</v>
      </c>
      <c r="F199" s="246" t="s">
        <v>3147</v>
      </c>
      <c r="G199" s="243"/>
      <c r="H199" s="247">
        <v>50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189</v>
      </c>
      <c r="AU199" s="253" t="s">
        <v>86</v>
      </c>
      <c r="AV199" s="13" t="s">
        <v>86</v>
      </c>
      <c r="AW199" s="13" t="s">
        <v>33</v>
      </c>
      <c r="AX199" s="13" t="s">
        <v>84</v>
      </c>
      <c r="AY199" s="253" t="s">
        <v>181</v>
      </c>
    </row>
    <row r="200" s="2" customFormat="1" ht="16.5" customHeight="1">
      <c r="A200" s="39"/>
      <c r="B200" s="40"/>
      <c r="C200" s="228" t="s">
        <v>259</v>
      </c>
      <c r="D200" s="228" t="s">
        <v>183</v>
      </c>
      <c r="E200" s="229" t="s">
        <v>3148</v>
      </c>
      <c r="F200" s="230" t="s">
        <v>3149</v>
      </c>
      <c r="G200" s="231" t="s">
        <v>186</v>
      </c>
      <c r="H200" s="232">
        <v>50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43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187</v>
      </c>
      <c r="AT200" s="240" t="s">
        <v>183</v>
      </c>
      <c r="AU200" s="240" t="s">
        <v>86</v>
      </c>
      <c r="AY200" s="18" t="s">
        <v>181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84</v>
      </c>
      <c r="BK200" s="241">
        <f>ROUND(I200*H200,2)</f>
        <v>0</v>
      </c>
      <c r="BL200" s="18" t="s">
        <v>187</v>
      </c>
      <c r="BM200" s="240" t="s">
        <v>3150</v>
      </c>
    </row>
    <row r="201" s="13" customFormat="1">
      <c r="A201" s="13"/>
      <c r="B201" s="242"/>
      <c r="C201" s="243"/>
      <c r="D201" s="244" t="s">
        <v>189</v>
      </c>
      <c r="E201" s="245" t="s">
        <v>1</v>
      </c>
      <c r="F201" s="246" t="s">
        <v>3147</v>
      </c>
      <c r="G201" s="243"/>
      <c r="H201" s="247">
        <v>50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189</v>
      </c>
      <c r="AU201" s="253" t="s">
        <v>86</v>
      </c>
      <c r="AV201" s="13" t="s">
        <v>86</v>
      </c>
      <c r="AW201" s="13" t="s">
        <v>33</v>
      </c>
      <c r="AX201" s="13" t="s">
        <v>84</v>
      </c>
      <c r="AY201" s="253" t="s">
        <v>181</v>
      </c>
    </row>
    <row r="202" s="2" customFormat="1" ht="16.5" customHeight="1">
      <c r="A202" s="39"/>
      <c r="B202" s="40"/>
      <c r="C202" s="228" t="s">
        <v>345</v>
      </c>
      <c r="D202" s="228" t="s">
        <v>183</v>
      </c>
      <c r="E202" s="229" t="s">
        <v>3151</v>
      </c>
      <c r="F202" s="230" t="s">
        <v>3152</v>
      </c>
      <c r="G202" s="231" t="s">
        <v>186</v>
      </c>
      <c r="H202" s="232">
        <v>256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43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187</v>
      </c>
      <c r="AT202" s="240" t="s">
        <v>183</v>
      </c>
      <c r="AU202" s="240" t="s">
        <v>86</v>
      </c>
      <c r="AY202" s="18" t="s">
        <v>181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84</v>
      </c>
      <c r="BK202" s="241">
        <f>ROUND(I202*H202,2)</f>
        <v>0</v>
      </c>
      <c r="BL202" s="18" t="s">
        <v>187</v>
      </c>
      <c r="BM202" s="240" t="s">
        <v>3153</v>
      </c>
    </row>
    <row r="203" s="13" customFormat="1">
      <c r="A203" s="13"/>
      <c r="B203" s="242"/>
      <c r="C203" s="243"/>
      <c r="D203" s="244" t="s">
        <v>189</v>
      </c>
      <c r="E203" s="245" t="s">
        <v>1</v>
      </c>
      <c r="F203" s="246" t="s">
        <v>3154</v>
      </c>
      <c r="G203" s="243"/>
      <c r="H203" s="247">
        <v>256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189</v>
      </c>
      <c r="AU203" s="253" t="s">
        <v>86</v>
      </c>
      <c r="AV203" s="13" t="s">
        <v>86</v>
      </c>
      <c r="AW203" s="13" t="s">
        <v>33</v>
      </c>
      <c r="AX203" s="13" t="s">
        <v>84</v>
      </c>
      <c r="AY203" s="253" t="s">
        <v>181</v>
      </c>
    </row>
    <row r="204" s="2" customFormat="1" ht="16.5" customHeight="1">
      <c r="A204" s="39"/>
      <c r="B204" s="40"/>
      <c r="C204" s="228" t="s">
        <v>351</v>
      </c>
      <c r="D204" s="228" t="s">
        <v>183</v>
      </c>
      <c r="E204" s="229" t="s">
        <v>3155</v>
      </c>
      <c r="F204" s="230" t="s">
        <v>3156</v>
      </c>
      <c r="G204" s="231" t="s">
        <v>186</v>
      </c>
      <c r="H204" s="232">
        <v>256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43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187</v>
      </c>
      <c r="AT204" s="240" t="s">
        <v>183</v>
      </c>
      <c r="AU204" s="240" t="s">
        <v>86</v>
      </c>
      <c r="AY204" s="18" t="s">
        <v>181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84</v>
      </c>
      <c r="BK204" s="241">
        <f>ROUND(I204*H204,2)</f>
        <v>0</v>
      </c>
      <c r="BL204" s="18" t="s">
        <v>187</v>
      </c>
      <c r="BM204" s="240" t="s">
        <v>3157</v>
      </c>
    </row>
    <row r="205" s="13" customFormat="1">
      <c r="A205" s="13"/>
      <c r="B205" s="242"/>
      <c r="C205" s="243"/>
      <c r="D205" s="244" t="s">
        <v>189</v>
      </c>
      <c r="E205" s="245" t="s">
        <v>1</v>
      </c>
      <c r="F205" s="246" t="s">
        <v>3154</v>
      </c>
      <c r="G205" s="243"/>
      <c r="H205" s="247">
        <v>256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189</v>
      </c>
      <c r="AU205" s="253" t="s">
        <v>86</v>
      </c>
      <c r="AV205" s="13" t="s">
        <v>86</v>
      </c>
      <c r="AW205" s="13" t="s">
        <v>33</v>
      </c>
      <c r="AX205" s="13" t="s">
        <v>84</v>
      </c>
      <c r="AY205" s="253" t="s">
        <v>181</v>
      </c>
    </row>
    <row r="206" s="2" customFormat="1" ht="16.5" customHeight="1">
      <c r="A206" s="39"/>
      <c r="B206" s="40"/>
      <c r="C206" s="228" t="s">
        <v>356</v>
      </c>
      <c r="D206" s="228" t="s">
        <v>183</v>
      </c>
      <c r="E206" s="229" t="s">
        <v>3158</v>
      </c>
      <c r="F206" s="230" t="s">
        <v>3159</v>
      </c>
      <c r="G206" s="231" t="s">
        <v>186</v>
      </c>
      <c r="H206" s="232">
        <v>50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43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187</v>
      </c>
      <c r="AT206" s="240" t="s">
        <v>183</v>
      </c>
      <c r="AU206" s="240" t="s">
        <v>86</v>
      </c>
      <c r="AY206" s="18" t="s">
        <v>181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84</v>
      </c>
      <c r="BK206" s="241">
        <f>ROUND(I206*H206,2)</f>
        <v>0</v>
      </c>
      <c r="BL206" s="18" t="s">
        <v>187</v>
      </c>
      <c r="BM206" s="240" t="s">
        <v>3160</v>
      </c>
    </row>
    <row r="207" s="13" customFormat="1">
      <c r="A207" s="13"/>
      <c r="B207" s="242"/>
      <c r="C207" s="243"/>
      <c r="D207" s="244" t="s">
        <v>189</v>
      </c>
      <c r="E207" s="245" t="s">
        <v>1</v>
      </c>
      <c r="F207" s="246" t="s">
        <v>3147</v>
      </c>
      <c r="G207" s="243"/>
      <c r="H207" s="247">
        <v>50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189</v>
      </c>
      <c r="AU207" s="253" t="s">
        <v>86</v>
      </c>
      <c r="AV207" s="13" t="s">
        <v>86</v>
      </c>
      <c r="AW207" s="13" t="s">
        <v>33</v>
      </c>
      <c r="AX207" s="13" t="s">
        <v>84</v>
      </c>
      <c r="AY207" s="253" t="s">
        <v>181</v>
      </c>
    </row>
    <row r="208" s="2" customFormat="1" ht="16.5" customHeight="1">
      <c r="A208" s="39"/>
      <c r="B208" s="40"/>
      <c r="C208" s="228" t="s">
        <v>362</v>
      </c>
      <c r="D208" s="228" t="s">
        <v>183</v>
      </c>
      <c r="E208" s="229" t="s">
        <v>3161</v>
      </c>
      <c r="F208" s="230" t="s">
        <v>3162</v>
      </c>
      <c r="G208" s="231" t="s">
        <v>186</v>
      </c>
      <c r="H208" s="232">
        <v>15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43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187</v>
      </c>
      <c r="AT208" s="240" t="s">
        <v>183</v>
      </c>
      <c r="AU208" s="240" t="s">
        <v>86</v>
      </c>
      <c r="AY208" s="18" t="s">
        <v>181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84</v>
      </c>
      <c r="BK208" s="241">
        <f>ROUND(I208*H208,2)</f>
        <v>0</v>
      </c>
      <c r="BL208" s="18" t="s">
        <v>187</v>
      </c>
      <c r="BM208" s="240" t="s">
        <v>3163</v>
      </c>
    </row>
    <row r="209" s="13" customFormat="1">
      <c r="A209" s="13"/>
      <c r="B209" s="242"/>
      <c r="C209" s="243"/>
      <c r="D209" s="244" t="s">
        <v>189</v>
      </c>
      <c r="E209" s="245" t="s">
        <v>1</v>
      </c>
      <c r="F209" s="246" t="s">
        <v>3164</v>
      </c>
      <c r="G209" s="243"/>
      <c r="H209" s="247">
        <v>15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189</v>
      </c>
      <c r="AU209" s="253" t="s">
        <v>86</v>
      </c>
      <c r="AV209" s="13" t="s">
        <v>86</v>
      </c>
      <c r="AW209" s="13" t="s">
        <v>33</v>
      </c>
      <c r="AX209" s="13" t="s">
        <v>84</v>
      </c>
      <c r="AY209" s="253" t="s">
        <v>181</v>
      </c>
    </row>
    <row r="210" s="2" customFormat="1" ht="16.5" customHeight="1">
      <c r="A210" s="39"/>
      <c r="B210" s="40"/>
      <c r="C210" s="228" t="s">
        <v>369</v>
      </c>
      <c r="D210" s="228" t="s">
        <v>183</v>
      </c>
      <c r="E210" s="229" t="s">
        <v>3165</v>
      </c>
      <c r="F210" s="230" t="s">
        <v>3166</v>
      </c>
      <c r="G210" s="231" t="s">
        <v>186</v>
      </c>
      <c r="H210" s="232">
        <v>309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43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187</v>
      </c>
      <c r="AT210" s="240" t="s">
        <v>183</v>
      </c>
      <c r="AU210" s="240" t="s">
        <v>86</v>
      </c>
      <c r="AY210" s="18" t="s">
        <v>181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84</v>
      </c>
      <c r="BK210" s="241">
        <f>ROUND(I210*H210,2)</f>
        <v>0</v>
      </c>
      <c r="BL210" s="18" t="s">
        <v>187</v>
      </c>
      <c r="BM210" s="240" t="s">
        <v>3167</v>
      </c>
    </row>
    <row r="211" s="13" customFormat="1">
      <c r="A211" s="13"/>
      <c r="B211" s="242"/>
      <c r="C211" s="243"/>
      <c r="D211" s="244" t="s">
        <v>189</v>
      </c>
      <c r="E211" s="245" t="s">
        <v>1</v>
      </c>
      <c r="F211" s="246" t="s">
        <v>3143</v>
      </c>
      <c r="G211" s="243"/>
      <c r="H211" s="247">
        <v>309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189</v>
      </c>
      <c r="AU211" s="253" t="s">
        <v>86</v>
      </c>
      <c r="AV211" s="13" t="s">
        <v>86</v>
      </c>
      <c r="AW211" s="13" t="s">
        <v>33</v>
      </c>
      <c r="AX211" s="13" t="s">
        <v>84</v>
      </c>
      <c r="AY211" s="253" t="s">
        <v>181</v>
      </c>
    </row>
    <row r="212" s="12" customFormat="1" ht="22.8" customHeight="1">
      <c r="A212" s="12"/>
      <c r="B212" s="212"/>
      <c r="C212" s="213"/>
      <c r="D212" s="214" t="s">
        <v>77</v>
      </c>
      <c r="E212" s="226" t="s">
        <v>563</v>
      </c>
      <c r="F212" s="226" t="s">
        <v>3168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SUM(P213:P214)</f>
        <v>0</v>
      </c>
      <c r="Q212" s="220"/>
      <c r="R212" s="221">
        <f>SUM(R213:R214)</f>
        <v>6.1199999999999992</v>
      </c>
      <c r="S212" s="220"/>
      <c r="T212" s="222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84</v>
      </c>
      <c r="AT212" s="224" t="s">
        <v>77</v>
      </c>
      <c r="AU212" s="224" t="s">
        <v>84</v>
      </c>
      <c r="AY212" s="223" t="s">
        <v>181</v>
      </c>
      <c r="BK212" s="225">
        <f>SUM(BK213:BK214)</f>
        <v>0</v>
      </c>
    </row>
    <row r="213" s="2" customFormat="1" ht="16.5" customHeight="1">
      <c r="A213" s="39"/>
      <c r="B213" s="40"/>
      <c r="C213" s="228" t="s">
        <v>379</v>
      </c>
      <c r="D213" s="228" t="s">
        <v>183</v>
      </c>
      <c r="E213" s="229" t="s">
        <v>3169</v>
      </c>
      <c r="F213" s="230" t="s">
        <v>3170</v>
      </c>
      <c r="G213" s="231" t="s">
        <v>186</v>
      </c>
      <c r="H213" s="232">
        <v>15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43</v>
      </c>
      <c r="O213" s="92"/>
      <c r="P213" s="238">
        <f>O213*H213</f>
        <v>0</v>
      </c>
      <c r="Q213" s="238">
        <v>0.40799999999999997</v>
      </c>
      <c r="R213" s="238">
        <f>Q213*H213</f>
        <v>6.1199999999999992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187</v>
      </c>
      <c r="AT213" s="240" t="s">
        <v>183</v>
      </c>
      <c r="AU213" s="240" t="s">
        <v>86</v>
      </c>
      <c r="AY213" s="18" t="s">
        <v>181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84</v>
      </c>
      <c r="BK213" s="241">
        <f>ROUND(I213*H213,2)</f>
        <v>0</v>
      </c>
      <c r="BL213" s="18" t="s">
        <v>187</v>
      </c>
      <c r="BM213" s="240" t="s">
        <v>3171</v>
      </c>
    </row>
    <row r="214" s="13" customFormat="1">
      <c r="A214" s="13"/>
      <c r="B214" s="242"/>
      <c r="C214" s="243"/>
      <c r="D214" s="244" t="s">
        <v>189</v>
      </c>
      <c r="E214" s="245" t="s">
        <v>1</v>
      </c>
      <c r="F214" s="246" t="s">
        <v>3164</v>
      </c>
      <c r="G214" s="243"/>
      <c r="H214" s="247">
        <v>15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189</v>
      </c>
      <c r="AU214" s="253" t="s">
        <v>86</v>
      </c>
      <c r="AV214" s="13" t="s">
        <v>86</v>
      </c>
      <c r="AW214" s="13" t="s">
        <v>33</v>
      </c>
      <c r="AX214" s="13" t="s">
        <v>84</v>
      </c>
      <c r="AY214" s="253" t="s">
        <v>181</v>
      </c>
    </row>
    <row r="215" s="12" customFormat="1" ht="22.8" customHeight="1">
      <c r="A215" s="12"/>
      <c r="B215" s="212"/>
      <c r="C215" s="213"/>
      <c r="D215" s="214" t="s">
        <v>77</v>
      </c>
      <c r="E215" s="226" t="s">
        <v>573</v>
      </c>
      <c r="F215" s="226" t="s">
        <v>3172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SUM(P216:P228)</f>
        <v>0</v>
      </c>
      <c r="Q215" s="220"/>
      <c r="R215" s="221">
        <f>SUM(R216:R228)</f>
        <v>198.90509999999998</v>
      </c>
      <c r="S215" s="220"/>
      <c r="T215" s="222">
        <f>SUM(T216:T228)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84</v>
      </c>
      <c r="AT215" s="224" t="s">
        <v>77</v>
      </c>
      <c r="AU215" s="224" t="s">
        <v>84</v>
      </c>
      <c r="AY215" s="223" t="s">
        <v>181</v>
      </c>
      <c r="BK215" s="225">
        <f>SUM(BK216:BK228)</f>
        <v>0</v>
      </c>
    </row>
    <row r="216" s="2" customFormat="1" ht="16.5" customHeight="1">
      <c r="A216" s="39"/>
      <c r="B216" s="40"/>
      <c r="C216" s="228" t="s">
        <v>386</v>
      </c>
      <c r="D216" s="228" t="s">
        <v>183</v>
      </c>
      <c r="E216" s="229" t="s">
        <v>3173</v>
      </c>
      <c r="F216" s="230" t="s">
        <v>3174</v>
      </c>
      <c r="G216" s="231" t="s">
        <v>186</v>
      </c>
      <c r="H216" s="232">
        <v>309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43</v>
      </c>
      <c r="O216" s="92"/>
      <c r="P216" s="238">
        <f>O216*H216</f>
        <v>0</v>
      </c>
      <c r="Q216" s="238">
        <v>0.1837</v>
      </c>
      <c r="R216" s="238">
        <f>Q216*H216</f>
        <v>56.763300000000001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187</v>
      </c>
      <c r="AT216" s="240" t="s">
        <v>183</v>
      </c>
      <c r="AU216" s="240" t="s">
        <v>86</v>
      </c>
      <c r="AY216" s="18" t="s">
        <v>181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84</v>
      </c>
      <c r="BK216" s="241">
        <f>ROUND(I216*H216,2)</f>
        <v>0</v>
      </c>
      <c r="BL216" s="18" t="s">
        <v>187</v>
      </c>
      <c r="BM216" s="240" t="s">
        <v>3175</v>
      </c>
    </row>
    <row r="217" s="13" customFormat="1">
      <c r="A217" s="13"/>
      <c r="B217" s="242"/>
      <c r="C217" s="243"/>
      <c r="D217" s="244" t="s">
        <v>189</v>
      </c>
      <c r="E217" s="245" t="s">
        <v>1</v>
      </c>
      <c r="F217" s="246" t="s">
        <v>3143</v>
      </c>
      <c r="G217" s="243"/>
      <c r="H217" s="247">
        <v>309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189</v>
      </c>
      <c r="AU217" s="253" t="s">
        <v>86</v>
      </c>
      <c r="AV217" s="13" t="s">
        <v>86</v>
      </c>
      <c r="AW217" s="13" t="s">
        <v>33</v>
      </c>
      <c r="AX217" s="13" t="s">
        <v>84</v>
      </c>
      <c r="AY217" s="253" t="s">
        <v>181</v>
      </c>
    </row>
    <row r="218" s="2" customFormat="1" ht="16.5" customHeight="1">
      <c r="A218" s="39"/>
      <c r="B218" s="40"/>
      <c r="C218" s="275" t="s">
        <v>391</v>
      </c>
      <c r="D218" s="275" t="s">
        <v>363</v>
      </c>
      <c r="E218" s="276" t="s">
        <v>3176</v>
      </c>
      <c r="F218" s="277" t="s">
        <v>3177</v>
      </c>
      <c r="G218" s="278" t="s">
        <v>186</v>
      </c>
      <c r="H218" s="279">
        <v>315.18000000000001</v>
      </c>
      <c r="I218" s="280"/>
      <c r="J218" s="281">
        <f>ROUND(I218*H218,2)</f>
        <v>0</v>
      </c>
      <c r="K218" s="282"/>
      <c r="L218" s="283"/>
      <c r="M218" s="284" t="s">
        <v>1</v>
      </c>
      <c r="N218" s="285" t="s">
        <v>43</v>
      </c>
      <c r="O218" s="92"/>
      <c r="P218" s="238">
        <f>O218*H218</f>
        <v>0</v>
      </c>
      <c r="Q218" s="238">
        <v>0.222</v>
      </c>
      <c r="R218" s="238">
        <f>Q218*H218</f>
        <v>69.96996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228</v>
      </c>
      <c r="AT218" s="240" t="s">
        <v>363</v>
      </c>
      <c r="AU218" s="240" t="s">
        <v>86</v>
      </c>
      <c r="AY218" s="18" t="s">
        <v>181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84</v>
      </c>
      <c r="BK218" s="241">
        <f>ROUND(I218*H218,2)</f>
        <v>0</v>
      </c>
      <c r="BL218" s="18" t="s">
        <v>187</v>
      </c>
      <c r="BM218" s="240" t="s">
        <v>3178</v>
      </c>
    </row>
    <row r="219" s="13" customFormat="1">
      <c r="A219" s="13"/>
      <c r="B219" s="242"/>
      <c r="C219" s="243"/>
      <c r="D219" s="244" t="s">
        <v>189</v>
      </c>
      <c r="E219" s="245" t="s">
        <v>1</v>
      </c>
      <c r="F219" s="246" t="s">
        <v>3179</v>
      </c>
      <c r="G219" s="243"/>
      <c r="H219" s="247">
        <v>315.18000000000001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189</v>
      </c>
      <c r="AU219" s="253" t="s">
        <v>86</v>
      </c>
      <c r="AV219" s="13" t="s">
        <v>86</v>
      </c>
      <c r="AW219" s="13" t="s">
        <v>33</v>
      </c>
      <c r="AX219" s="13" t="s">
        <v>84</v>
      </c>
      <c r="AY219" s="253" t="s">
        <v>181</v>
      </c>
    </row>
    <row r="220" s="2" customFormat="1" ht="24.15" customHeight="1">
      <c r="A220" s="39"/>
      <c r="B220" s="40"/>
      <c r="C220" s="228" t="s">
        <v>396</v>
      </c>
      <c r="D220" s="228" t="s">
        <v>183</v>
      </c>
      <c r="E220" s="229" t="s">
        <v>3180</v>
      </c>
      <c r="F220" s="230" t="s">
        <v>3181</v>
      </c>
      <c r="G220" s="231" t="s">
        <v>186</v>
      </c>
      <c r="H220" s="232">
        <v>50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43</v>
      </c>
      <c r="O220" s="92"/>
      <c r="P220" s="238">
        <f>O220*H220</f>
        <v>0</v>
      </c>
      <c r="Q220" s="238">
        <v>0.10100000000000001</v>
      </c>
      <c r="R220" s="238">
        <f>Q220*H220</f>
        <v>5.0500000000000007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187</v>
      </c>
      <c r="AT220" s="240" t="s">
        <v>183</v>
      </c>
      <c r="AU220" s="240" t="s">
        <v>86</v>
      </c>
      <c r="AY220" s="18" t="s">
        <v>181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84</v>
      </c>
      <c r="BK220" s="241">
        <f>ROUND(I220*H220,2)</f>
        <v>0</v>
      </c>
      <c r="BL220" s="18" t="s">
        <v>187</v>
      </c>
      <c r="BM220" s="240" t="s">
        <v>3182</v>
      </c>
    </row>
    <row r="221" s="13" customFormat="1">
      <c r="A221" s="13"/>
      <c r="B221" s="242"/>
      <c r="C221" s="243"/>
      <c r="D221" s="244" t="s">
        <v>189</v>
      </c>
      <c r="E221" s="245" t="s">
        <v>1</v>
      </c>
      <c r="F221" s="246" t="s">
        <v>3147</v>
      </c>
      <c r="G221" s="243"/>
      <c r="H221" s="247">
        <v>50</v>
      </c>
      <c r="I221" s="248"/>
      <c r="J221" s="243"/>
      <c r="K221" s="243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189</v>
      </c>
      <c r="AU221" s="253" t="s">
        <v>86</v>
      </c>
      <c r="AV221" s="13" t="s">
        <v>86</v>
      </c>
      <c r="AW221" s="13" t="s">
        <v>33</v>
      </c>
      <c r="AX221" s="13" t="s">
        <v>84</v>
      </c>
      <c r="AY221" s="253" t="s">
        <v>181</v>
      </c>
    </row>
    <row r="222" s="2" customFormat="1" ht="16.5" customHeight="1">
      <c r="A222" s="39"/>
      <c r="B222" s="40"/>
      <c r="C222" s="275" t="s">
        <v>401</v>
      </c>
      <c r="D222" s="275" t="s">
        <v>363</v>
      </c>
      <c r="E222" s="276" t="s">
        <v>3183</v>
      </c>
      <c r="F222" s="277" t="s">
        <v>3184</v>
      </c>
      <c r="G222" s="278" t="s">
        <v>186</v>
      </c>
      <c r="H222" s="279">
        <v>51.5</v>
      </c>
      <c r="I222" s="280"/>
      <c r="J222" s="281">
        <f>ROUND(I222*H222,2)</f>
        <v>0</v>
      </c>
      <c r="K222" s="282"/>
      <c r="L222" s="283"/>
      <c r="M222" s="284" t="s">
        <v>1</v>
      </c>
      <c r="N222" s="285" t="s">
        <v>43</v>
      </c>
      <c r="O222" s="92"/>
      <c r="P222" s="238">
        <f>O222*H222</f>
        <v>0</v>
      </c>
      <c r="Q222" s="238">
        <v>0.13200000000000001</v>
      </c>
      <c r="R222" s="238">
        <f>Q222*H222</f>
        <v>6.798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228</v>
      </c>
      <c r="AT222" s="240" t="s">
        <v>363</v>
      </c>
      <c r="AU222" s="240" t="s">
        <v>86</v>
      </c>
      <c r="AY222" s="18" t="s">
        <v>181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84</v>
      </c>
      <c r="BK222" s="241">
        <f>ROUND(I222*H222,2)</f>
        <v>0</v>
      </c>
      <c r="BL222" s="18" t="s">
        <v>187</v>
      </c>
      <c r="BM222" s="240" t="s">
        <v>3185</v>
      </c>
    </row>
    <row r="223" s="13" customFormat="1">
      <c r="A223" s="13"/>
      <c r="B223" s="242"/>
      <c r="C223" s="243"/>
      <c r="D223" s="244" t="s">
        <v>189</v>
      </c>
      <c r="E223" s="245" t="s">
        <v>1</v>
      </c>
      <c r="F223" s="246" t="s">
        <v>3186</v>
      </c>
      <c r="G223" s="243"/>
      <c r="H223" s="247">
        <v>51.5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189</v>
      </c>
      <c r="AU223" s="253" t="s">
        <v>86</v>
      </c>
      <c r="AV223" s="13" t="s">
        <v>86</v>
      </c>
      <c r="AW223" s="13" t="s">
        <v>33</v>
      </c>
      <c r="AX223" s="13" t="s">
        <v>84</v>
      </c>
      <c r="AY223" s="253" t="s">
        <v>181</v>
      </c>
    </row>
    <row r="224" s="2" customFormat="1" ht="24.15" customHeight="1">
      <c r="A224" s="39"/>
      <c r="B224" s="40"/>
      <c r="C224" s="228" t="s">
        <v>406</v>
      </c>
      <c r="D224" s="228" t="s">
        <v>183</v>
      </c>
      <c r="E224" s="229" t="s">
        <v>3187</v>
      </c>
      <c r="F224" s="230" t="s">
        <v>3188</v>
      </c>
      <c r="G224" s="231" t="s">
        <v>186</v>
      </c>
      <c r="H224" s="232">
        <v>256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43</v>
      </c>
      <c r="O224" s="92"/>
      <c r="P224" s="238">
        <f>O224*H224</f>
        <v>0</v>
      </c>
      <c r="Q224" s="238">
        <v>0.10100000000000001</v>
      </c>
      <c r="R224" s="238">
        <f>Q224*H224</f>
        <v>25.856000000000002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187</v>
      </c>
      <c r="AT224" s="240" t="s">
        <v>183</v>
      </c>
      <c r="AU224" s="240" t="s">
        <v>86</v>
      </c>
      <c r="AY224" s="18" t="s">
        <v>181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84</v>
      </c>
      <c r="BK224" s="241">
        <f>ROUND(I224*H224,2)</f>
        <v>0</v>
      </c>
      <c r="BL224" s="18" t="s">
        <v>187</v>
      </c>
      <c r="BM224" s="240" t="s">
        <v>3189</v>
      </c>
    </row>
    <row r="225" s="13" customFormat="1">
      <c r="A225" s="13"/>
      <c r="B225" s="242"/>
      <c r="C225" s="243"/>
      <c r="D225" s="244" t="s">
        <v>189</v>
      </c>
      <c r="E225" s="245" t="s">
        <v>1</v>
      </c>
      <c r="F225" s="246" t="s">
        <v>3154</v>
      </c>
      <c r="G225" s="243"/>
      <c r="H225" s="247">
        <v>256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189</v>
      </c>
      <c r="AU225" s="253" t="s">
        <v>86</v>
      </c>
      <c r="AV225" s="13" t="s">
        <v>86</v>
      </c>
      <c r="AW225" s="13" t="s">
        <v>33</v>
      </c>
      <c r="AX225" s="13" t="s">
        <v>84</v>
      </c>
      <c r="AY225" s="253" t="s">
        <v>181</v>
      </c>
    </row>
    <row r="226" s="2" customFormat="1" ht="16.5" customHeight="1">
      <c r="A226" s="39"/>
      <c r="B226" s="40"/>
      <c r="C226" s="275" t="s">
        <v>410</v>
      </c>
      <c r="D226" s="275" t="s">
        <v>363</v>
      </c>
      <c r="E226" s="276" t="s">
        <v>3190</v>
      </c>
      <c r="F226" s="277" t="s">
        <v>3191</v>
      </c>
      <c r="G226" s="278" t="s">
        <v>186</v>
      </c>
      <c r="H226" s="279">
        <v>261.12</v>
      </c>
      <c r="I226" s="280"/>
      <c r="J226" s="281">
        <f>ROUND(I226*H226,2)</f>
        <v>0</v>
      </c>
      <c r="K226" s="282"/>
      <c r="L226" s="283"/>
      <c r="M226" s="284" t="s">
        <v>1</v>
      </c>
      <c r="N226" s="285" t="s">
        <v>43</v>
      </c>
      <c r="O226" s="92"/>
      <c r="P226" s="238">
        <f>O226*H226</f>
        <v>0</v>
      </c>
      <c r="Q226" s="238">
        <v>0.13200000000000001</v>
      </c>
      <c r="R226" s="238">
        <f>Q226*H226</f>
        <v>34.467840000000002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228</v>
      </c>
      <c r="AT226" s="240" t="s">
        <v>363</v>
      </c>
      <c r="AU226" s="240" t="s">
        <v>86</v>
      </c>
      <c r="AY226" s="18" t="s">
        <v>181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84</v>
      </c>
      <c r="BK226" s="241">
        <f>ROUND(I226*H226,2)</f>
        <v>0</v>
      </c>
      <c r="BL226" s="18" t="s">
        <v>187</v>
      </c>
      <c r="BM226" s="240" t="s">
        <v>3192</v>
      </c>
    </row>
    <row r="227" s="13" customFormat="1">
      <c r="A227" s="13"/>
      <c r="B227" s="242"/>
      <c r="C227" s="243"/>
      <c r="D227" s="244" t="s">
        <v>189</v>
      </c>
      <c r="E227" s="245" t="s">
        <v>1</v>
      </c>
      <c r="F227" s="246" t="s">
        <v>3193</v>
      </c>
      <c r="G227" s="243"/>
      <c r="H227" s="247">
        <v>261.12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189</v>
      </c>
      <c r="AU227" s="253" t="s">
        <v>86</v>
      </c>
      <c r="AV227" s="13" t="s">
        <v>86</v>
      </c>
      <c r="AW227" s="13" t="s">
        <v>33</v>
      </c>
      <c r="AX227" s="13" t="s">
        <v>84</v>
      </c>
      <c r="AY227" s="253" t="s">
        <v>181</v>
      </c>
    </row>
    <row r="228" s="2" customFormat="1" ht="16.5" customHeight="1">
      <c r="A228" s="39"/>
      <c r="B228" s="40"/>
      <c r="C228" s="228" t="s">
        <v>414</v>
      </c>
      <c r="D228" s="228" t="s">
        <v>183</v>
      </c>
      <c r="E228" s="229" t="s">
        <v>3194</v>
      </c>
      <c r="F228" s="230" t="s">
        <v>3195</v>
      </c>
      <c r="G228" s="231" t="s">
        <v>186</v>
      </c>
      <c r="H228" s="232">
        <v>2.25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43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187</v>
      </c>
      <c r="AT228" s="240" t="s">
        <v>183</v>
      </c>
      <c r="AU228" s="240" t="s">
        <v>86</v>
      </c>
      <c r="AY228" s="18" t="s">
        <v>181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84</v>
      </c>
      <c r="BK228" s="241">
        <f>ROUND(I228*H228,2)</f>
        <v>0</v>
      </c>
      <c r="BL228" s="18" t="s">
        <v>187</v>
      </c>
      <c r="BM228" s="240" t="s">
        <v>3196</v>
      </c>
    </row>
    <row r="229" s="12" customFormat="1" ht="22.8" customHeight="1">
      <c r="A229" s="12"/>
      <c r="B229" s="212"/>
      <c r="C229" s="213"/>
      <c r="D229" s="214" t="s">
        <v>77</v>
      </c>
      <c r="E229" s="226" t="s">
        <v>775</v>
      </c>
      <c r="F229" s="226" t="s">
        <v>3047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SUM(P230:P242)</f>
        <v>0</v>
      </c>
      <c r="Q229" s="220"/>
      <c r="R229" s="221">
        <f>SUM(R230:R242)</f>
        <v>62.600988000000001</v>
      </c>
      <c r="S229" s="220"/>
      <c r="T229" s="222">
        <f>SUM(T230:T242)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84</v>
      </c>
      <c r="AT229" s="224" t="s">
        <v>77</v>
      </c>
      <c r="AU229" s="224" t="s">
        <v>84</v>
      </c>
      <c r="AY229" s="223" t="s">
        <v>181</v>
      </c>
      <c r="BK229" s="225">
        <f>SUM(BK230:BK242)</f>
        <v>0</v>
      </c>
    </row>
    <row r="230" s="2" customFormat="1" ht="16.5" customHeight="1">
      <c r="A230" s="39"/>
      <c r="B230" s="40"/>
      <c r="C230" s="228" t="s">
        <v>419</v>
      </c>
      <c r="D230" s="228" t="s">
        <v>183</v>
      </c>
      <c r="E230" s="229" t="s">
        <v>3048</v>
      </c>
      <c r="F230" s="230" t="s">
        <v>3049</v>
      </c>
      <c r="G230" s="231" t="s">
        <v>247</v>
      </c>
      <c r="H230" s="232">
        <v>296.69999999999999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43</v>
      </c>
      <c r="O230" s="92"/>
      <c r="P230" s="238">
        <f>O230*H230</f>
        <v>0</v>
      </c>
      <c r="Q230" s="238">
        <v>0.089779999999999999</v>
      </c>
      <c r="R230" s="238">
        <f>Q230*H230</f>
        <v>26.637725999999997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187</v>
      </c>
      <c r="AT230" s="240" t="s">
        <v>183</v>
      </c>
      <c r="AU230" s="240" t="s">
        <v>86</v>
      </c>
      <c r="AY230" s="18" t="s">
        <v>181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84</v>
      </c>
      <c r="BK230" s="241">
        <f>ROUND(I230*H230,2)</f>
        <v>0</v>
      </c>
      <c r="BL230" s="18" t="s">
        <v>187</v>
      </c>
      <c r="BM230" s="240" t="s">
        <v>3197</v>
      </c>
    </row>
    <row r="231" s="13" customFormat="1">
      <c r="A231" s="13"/>
      <c r="B231" s="242"/>
      <c r="C231" s="243"/>
      <c r="D231" s="244" t="s">
        <v>189</v>
      </c>
      <c r="E231" s="245" t="s">
        <v>1</v>
      </c>
      <c r="F231" s="246" t="s">
        <v>3198</v>
      </c>
      <c r="G231" s="243"/>
      <c r="H231" s="247">
        <v>296.69999999999999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189</v>
      </c>
      <c r="AU231" s="253" t="s">
        <v>86</v>
      </c>
      <c r="AV231" s="13" t="s">
        <v>86</v>
      </c>
      <c r="AW231" s="13" t="s">
        <v>33</v>
      </c>
      <c r="AX231" s="13" t="s">
        <v>84</v>
      </c>
      <c r="AY231" s="253" t="s">
        <v>181</v>
      </c>
    </row>
    <row r="232" s="2" customFormat="1" ht="16.5" customHeight="1">
      <c r="A232" s="39"/>
      <c r="B232" s="40"/>
      <c r="C232" s="275" t="s">
        <v>424</v>
      </c>
      <c r="D232" s="275" t="s">
        <v>363</v>
      </c>
      <c r="E232" s="276" t="s">
        <v>3043</v>
      </c>
      <c r="F232" s="277" t="s">
        <v>3044</v>
      </c>
      <c r="G232" s="278" t="s">
        <v>186</v>
      </c>
      <c r="H232" s="279">
        <v>30.263000000000002</v>
      </c>
      <c r="I232" s="280"/>
      <c r="J232" s="281">
        <f>ROUND(I232*H232,2)</f>
        <v>0</v>
      </c>
      <c r="K232" s="282"/>
      <c r="L232" s="283"/>
      <c r="M232" s="284" t="s">
        <v>1</v>
      </c>
      <c r="N232" s="285" t="s">
        <v>43</v>
      </c>
      <c r="O232" s="92"/>
      <c r="P232" s="238">
        <f>O232*H232</f>
        <v>0</v>
      </c>
      <c r="Q232" s="238">
        <v>0.222</v>
      </c>
      <c r="R232" s="238">
        <f>Q232*H232</f>
        <v>6.7183860000000006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228</v>
      </c>
      <c r="AT232" s="240" t="s">
        <v>363</v>
      </c>
      <c r="AU232" s="240" t="s">
        <v>86</v>
      </c>
      <c r="AY232" s="18" t="s">
        <v>181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84</v>
      </c>
      <c r="BK232" s="241">
        <f>ROUND(I232*H232,2)</f>
        <v>0</v>
      </c>
      <c r="BL232" s="18" t="s">
        <v>187</v>
      </c>
      <c r="BM232" s="240" t="s">
        <v>3199</v>
      </c>
    </row>
    <row r="233" s="13" customFormat="1">
      <c r="A233" s="13"/>
      <c r="B233" s="242"/>
      <c r="C233" s="243"/>
      <c r="D233" s="244" t="s">
        <v>189</v>
      </c>
      <c r="E233" s="245" t="s">
        <v>1</v>
      </c>
      <c r="F233" s="246" t="s">
        <v>3200</v>
      </c>
      <c r="G233" s="243"/>
      <c r="H233" s="247">
        <v>30.263000000000002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189</v>
      </c>
      <c r="AU233" s="253" t="s">
        <v>86</v>
      </c>
      <c r="AV233" s="13" t="s">
        <v>86</v>
      </c>
      <c r="AW233" s="13" t="s">
        <v>33</v>
      </c>
      <c r="AX233" s="13" t="s">
        <v>84</v>
      </c>
      <c r="AY233" s="253" t="s">
        <v>181</v>
      </c>
    </row>
    <row r="234" s="2" customFormat="1" ht="16.5" customHeight="1">
      <c r="A234" s="39"/>
      <c r="B234" s="40"/>
      <c r="C234" s="228" t="s">
        <v>428</v>
      </c>
      <c r="D234" s="228" t="s">
        <v>183</v>
      </c>
      <c r="E234" s="229" t="s">
        <v>3201</v>
      </c>
      <c r="F234" s="230" t="s">
        <v>3202</v>
      </c>
      <c r="G234" s="231" t="s">
        <v>247</v>
      </c>
      <c r="H234" s="232">
        <v>186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43</v>
      </c>
      <c r="O234" s="92"/>
      <c r="P234" s="238">
        <f>O234*H234</f>
        <v>0</v>
      </c>
      <c r="Q234" s="238">
        <v>0.1295</v>
      </c>
      <c r="R234" s="238">
        <f>Q234*H234</f>
        <v>24.087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187</v>
      </c>
      <c r="AT234" s="240" t="s">
        <v>183</v>
      </c>
      <c r="AU234" s="240" t="s">
        <v>86</v>
      </c>
      <c r="AY234" s="18" t="s">
        <v>181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84</v>
      </c>
      <c r="BK234" s="241">
        <f>ROUND(I234*H234,2)</f>
        <v>0</v>
      </c>
      <c r="BL234" s="18" t="s">
        <v>187</v>
      </c>
      <c r="BM234" s="240" t="s">
        <v>3203</v>
      </c>
    </row>
    <row r="235" s="13" customFormat="1">
      <c r="A235" s="13"/>
      <c r="B235" s="242"/>
      <c r="C235" s="243"/>
      <c r="D235" s="244" t="s">
        <v>189</v>
      </c>
      <c r="E235" s="245" t="s">
        <v>1</v>
      </c>
      <c r="F235" s="246" t="s">
        <v>3204</v>
      </c>
      <c r="G235" s="243"/>
      <c r="H235" s="247">
        <v>186</v>
      </c>
      <c r="I235" s="248"/>
      <c r="J235" s="243"/>
      <c r="K235" s="243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189</v>
      </c>
      <c r="AU235" s="253" t="s">
        <v>86</v>
      </c>
      <c r="AV235" s="13" t="s">
        <v>86</v>
      </c>
      <c r="AW235" s="13" t="s">
        <v>33</v>
      </c>
      <c r="AX235" s="13" t="s">
        <v>84</v>
      </c>
      <c r="AY235" s="253" t="s">
        <v>181</v>
      </c>
    </row>
    <row r="236" s="2" customFormat="1" ht="16.5" customHeight="1">
      <c r="A236" s="39"/>
      <c r="B236" s="40"/>
      <c r="C236" s="275" t="s">
        <v>435</v>
      </c>
      <c r="D236" s="275" t="s">
        <v>363</v>
      </c>
      <c r="E236" s="276" t="s">
        <v>3205</v>
      </c>
      <c r="F236" s="277" t="s">
        <v>3206</v>
      </c>
      <c r="G236" s="278" t="s">
        <v>247</v>
      </c>
      <c r="H236" s="279">
        <v>189.72</v>
      </c>
      <c r="I236" s="280"/>
      <c r="J236" s="281">
        <f>ROUND(I236*H236,2)</f>
        <v>0</v>
      </c>
      <c r="K236" s="282"/>
      <c r="L236" s="283"/>
      <c r="M236" s="284" t="s">
        <v>1</v>
      </c>
      <c r="N236" s="285" t="s">
        <v>43</v>
      </c>
      <c r="O236" s="92"/>
      <c r="P236" s="238">
        <f>O236*H236</f>
        <v>0</v>
      </c>
      <c r="Q236" s="238">
        <v>0.0263</v>
      </c>
      <c r="R236" s="238">
        <f>Q236*H236</f>
        <v>4.989636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228</v>
      </c>
      <c r="AT236" s="240" t="s">
        <v>363</v>
      </c>
      <c r="AU236" s="240" t="s">
        <v>86</v>
      </c>
      <c r="AY236" s="18" t="s">
        <v>181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84</v>
      </c>
      <c r="BK236" s="241">
        <f>ROUND(I236*H236,2)</f>
        <v>0</v>
      </c>
      <c r="BL236" s="18" t="s">
        <v>187</v>
      </c>
      <c r="BM236" s="240" t="s">
        <v>3207</v>
      </c>
    </row>
    <row r="237" s="13" customFormat="1">
      <c r="A237" s="13"/>
      <c r="B237" s="242"/>
      <c r="C237" s="243"/>
      <c r="D237" s="244" t="s">
        <v>189</v>
      </c>
      <c r="E237" s="245" t="s">
        <v>1</v>
      </c>
      <c r="F237" s="246" t="s">
        <v>3208</v>
      </c>
      <c r="G237" s="243"/>
      <c r="H237" s="247">
        <v>189.72</v>
      </c>
      <c r="I237" s="248"/>
      <c r="J237" s="243"/>
      <c r="K237" s="243"/>
      <c r="L237" s="249"/>
      <c r="M237" s="250"/>
      <c r="N237" s="251"/>
      <c r="O237" s="251"/>
      <c r="P237" s="251"/>
      <c r="Q237" s="251"/>
      <c r="R237" s="251"/>
      <c r="S237" s="251"/>
      <c r="T237" s="25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3" t="s">
        <v>189</v>
      </c>
      <c r="AU237" s="253" t="s">
        <v>86</v>
      </c>
      <c r="AV237" s="13" t="s">
        <v>86</v>
      </c>
      <c r="AW237" s="13" t="s">
        <v>33</v>
      </c>
      <c r="AX237" s="13" t="s">
        <v>84</v>
      </c>
      <c r="AY237" s="253" t="s">
        <v>181</v>
      </c>
    </row>
    <row r="238" s="2" customFormat="1" ht="24.15" customHeight="1">
      <c r="A238" s="39"/>
      <c r="B238" s="40"/>
      <c r="C238" s="228" t="s">
        <v>443</v>
      </c>
      <c r="D238" s="228" t="s">
        <v>183</v>
      </c>
      <c r="E238" s="229" t="s">
        <v>3209</v>
      </c>
      <c r="F238" s="230" t="s">
        <v>3210</v>
      </c>
      <c r="G238" s="231" t="s">
        <v>247</v>
      </c>
      <c r="H238" s="232">
        <v>69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43</v>
      </c>
      <c r="O238" s="92"/>
      <c r="P238" s="238">
        <f>O238*H238</f>
        <v>0</v>
      </c>
      <c r="Q238" s="238">
        <v>0.0023600000000000001</v>
      </c>
      <c r="R238" s="238">
        <f>Q238*H238</f>
        <v>0.16284000000000001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187</v>
      </c>
      <c r="AT238" s="240" t="s">
        <v>183</v>
      </c>
      <c r="AU238" s="240" t="s">
        <v>86</v>
      </c>
      <c r="AY238" s="18" t="s">
        <v>181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84</v>
      </c>
      <c r="BK238" s="241">
        <f>ROUND(I238*H238,2)</f>
        <v>0</v>
      </c>
      <c r="BL238" s="18" t="s">
        <v>187</v>
      </c>
      <c r="BM238" s="240" t="s">
        <v>3211</v>
      </c>
    </row>
    <row r="239" s="13" customFormat="1">
      <c r="A239" s="13"/>
      <c r="B239" s="242"/>
      <c r="C239" s="243"/>
      <c r="D239" s="244" t="s">
        <v>189</v>
      </c>
      <c r="E239" s="245" t="s">
        <v>1</v>
      </c>
      <c r="F239" s="246" t="s">
        <v>3212</v>
      </c>
      <c r="G239" s="243"/>
      <c r="H239" s="247">
        <v>69</v>
      </c>
      <c r="I239" s="248"/>
      <c r="J239" s="243"/>
      <c r="K239" s="243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189</v>
      </c>
      <c r="AU239" s="253" t="s">
        <v>86</v>
      </c>
      <c r="AV239" s="13" t="s">
        <v>86</v>
      </c>
      <c r="AW239" s="13" t="s">
        <v>33</v>
      </c>
      <c r="AX239" s="13" t="s">
        <v>84</v>
      </c>
      <c r="AY239" s="253" t="s">
        <v>181</v>
      </c>
    </row>
    <row r="240" s="2" customFormat="1" ht="16.5" customHeight="1">
      <c r="A240" s="39"/>
      <c r="B240" s="40"/>
      <c r="C240" s="228" t="s">
        <v>450</v>
      </c>
      <c r="D240" s="228" t="s">
        <v>183</v>
      </c>
      <c r="E240" s="229" t="s">
        <v>3213</v>
      </c>
      <c r="F240" s="230" t="s">
        <v>3214</v>
      </c>
      <c r="G240" s="231" t="s">
        <v>186</v>
      </c>
      <c r="H240" s="232">
        <v>15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43</v>
      </c>
      <c r="O240" s="92"/>
      <c r="P240" s="238">
        <f>O240*H240</f>
        <v>0</v>
      </c>
      <c r="Q240" s="238">
        <v>0.00036000000000000002</v>
      </c>
      <c r="R240" s="238">
        <f>Q240*H240</f>
        <v>0.0054000000000000003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187</v>
      </c>
      <c r="AT240" s="240" t="s">
        <v>183</v>
      </c>
      <c r="AU240" s="240" t="s">
        <v>86</v>
      </c>
      <c r="AY240" s="18" t="s">
        <v>181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84</v>
      </c>
      <c r="BK240" s="241">
        <f>ROUND(I240*H240,2)</f>
        <v>0</v>
      </c>
      <c r="BL240" s="18" t="s">
        <v>187</v>
      </c>
      <c r="BM240" s="240" t="s">
        <v>3215</v>
      </c>
    </row>
    <row r="241" s="13" customFormat="1">
      <c r="A241" s="13"/>
      <c r="B241" s="242"/>
      <c r="C241" s="243"/>
      <c r="D241" s="244" t="s">
        <v>189</v>
      </c>
      <c r="E241" s="245" t="s">
        <v>1</v>
      </c>
      <c r="F241" s="246" t="s">
        <v>3164</v>
      </c>
      <c r="G241" s="243"/>
      <c r="H241" s="247">
        <v>15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189</v>
      </c>
      <c r="AU241" s="253" t="s">
        <v>86</v>
      </c>
      <c r="AV241" s="13" t="s">
        <v>86</v>
      </c>
      <c r="AW241" s="13" t="s">
        <v>33</v>
      </c>
      <c r="AX241" s="13" t="s">
        <v>84</v>
      </c>
      <c r="AY241" s="253" t="s">
        <v>181</v>
      </c>
    </row>
    <row r="242" s="2" customFormat="1" ht="24.15" customHeight="1">
      <c r="A242" s="39"/>
      <c r="B242" s="40"/>
      <c r="C242" s="228" t="s">
        <v>459</v>
      </c>
      <c r="D242" s="228" t="s">
        <v>183</v>
      </c>
      <c r="E242" s="229" t="s">
        <v>3216</v>
      </c>
      <c r="F242" s="230" t="s">
        <v>3217</v>
      </c>
      <c r="G242" s="231" t="s">
        <v>359</v>
      </c>
      <c r="H242" s="232">
        <v>1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43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187</v>
      </c>
      <c r="AT242" s="240" t="s">
        <v>183</v>
      </c>
      <c r="AU242" s="240" t="s">
        <v>86</v>
      </c>
      <c r="AY242" s="18" t="s">
        <v>181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84</v>
      </c>
      <c r="BK242" s="241">
        <f>ROUND(I242*H242,2)</f>
        <v>0</v>
      </c>
      <c r="BL242" s="18" t="s">
        <v>187</v>
      </c>
      <c r="BM242" s="240" t="s">
        <v>3218</v>
      </c>
    </row>
    <row r="243" s="12" customFormat="1" ht="22.8" customHeight="1">
      <c r="A243" s="12"/>
      <c r="B243" s="212"/>
      <c r="C243" s="213"/>
      <c r="D243" s="214" t="s">
        <v>77</v>
      </c>
      <c r="E243" s="226" t="s">
        <v>727</v>
      </c>
      <c r="F243" s="226" t="s">
        <v>728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P244</f>
        <v>0</v>
      </c>
      <c r="Q243" s="220"/>
      <c r="R243" s="221">
        <f>R244</f>
        <v>0</v>
      </c>
      <c r="S243" s="220"/>
      <c r="T243" s="222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84</v>
      </c>
      <c r="AT243" s="224" t="s">
        <v>77</v>
      </c>
      <c r="AU243" s="224" t="s">
        <v>84</v>
      </c>
      <c r="AY243" s="223" t="s">
        <v>181</v>
      </c>
      <c r="BK243" s="225">
        <f>BK244</f>
        <v>0</v>
      </c>
    </row>
    <row r="244" s="2" customFormat="1" ht="16.5" customHeight="1">
      <c r="A244" s="39"/>
      <c r="B244" s="40"/>
      <c r="C244" s="228" t="s">
        <v>466</v>
      </c>
      <c r="D244" s="228" t="s">
        <v>183</v>
      </c>
      <c r="E244" s="229" t="s">
        <v>3054</v>
      </c>
      <c r="F244" s="230" t="s">
        <v>3055</v>
      </c>
      <c r="G244" s="231" t="s">
        <v>235</v>
      </c>
      <c r="H244" s="232">
        <v>267.62599999999998</v>
      </c>
      <c r="I244" s="233"/>
      <c r="J244" s="234">
        <f>ROUND(I244*H244,2)</f>
        <v>0</v>
      </c>
      <c r="K244" s="235"/>
      <c r="L244" s="45"/>
      <c r="M244" s="301" t="s">
        <v>1</v>
      </c>
      <c r="N244" s="302" t="s">
        <v>43</v>
      </c>
      <c r="O244" s="303"/>
      <c r="P244" s="304">
        <f>O244*H244</f>
        <v>0</v>
      </c>
      <c r="Q244" s="304">
        <v>0</v>
      </c>
      <c r="R244" s="304">
        <f>Q244*H244</f>
        <v>0</v>
      </c>
      <c r="S244" s="304">
        <v>0</v>
      </c>
      <c r="T244" s="30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187</v>
      </c>
      <c r="AT244" s="240" t="s">
        <v>183</v>
      </c>
      <c r="AU244" s="240" t="s">
        <v>86</v>
      </c>
      <c r="AY244" s="18" t="s">
        <v>181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84</v>
      </c>
      <c r="BK244" s="241">
        <f>ROUND(I244*H244,2)</f>
        <v>0</v>
      </c>
      <c r="BL244" s="18" t="s">
        <v>187</v>
      </c>
      <c r="BM244" s="240" t="s">
        <v>3219</v>
      </c>
    </row>
    <row r="245" s="2" customFormat="1" ht="6.96" customHeight="1">
      <c r="A245" s="39"/>
      <c r="B245" s="67"/>
      <c r="C245" s="68"/>
      <c r="D245" s="68"/>
      <c r="E245" s="68"/>
      <c r="F245" s="68"/>
      <c r="G245" s="68"/>
      <c r="H245" s="68"/>
      <c r="I245" s="68"/>
      <c r="J245" s="68"/>
      <c r="K245" s="68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x4aizjWPPynbwnDsVVAz6z0yB+pGYpxAonzyRZprvv+oK++gIrgOx4sZVIIImw9UKZX9lXvi3e10EH1h+ke2UA==" hashValue="w2fy+ayW8Ma8ahJtm8QOpENWPkpEN5GlXvQxW6O9r9oZ7aQaYXHhXoH+xYgSP1M94FO4MEMcYHsp51EIQUZO3A==" algorithmName="SHA-512" password="CC35"/>
  <autoFilter ref="C127:K2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122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SOCIÁLNÍ REHABILITACE NOVÉ MĚSTO NAD METUJÍ</v>
      </c>
      <c r="F7" s="151"/>
      <c r="G7" s="151"/>
      <c r="H7" s="151"/>
      <c r="L7" s="21"/>
    </row>
    <row r="8" s="1" customFormat="1" ht="12" customHeight="1">
      <c r="B8" s="21"/>
      <c r="D8" s="151" t="s">
        <v>123</v>
      </c>
      <c r="L8" s="21"/>
    </row>
    <row r="9" s="2" customFormat="1" ht="16.5" customHeight="1">
      <c r="A9" s="39"/>
      <c r="B9" s="45"/>
      <c r="C9" s="39"/>
      <c r="D9" s="39"/>
      <c r="E9" s="152" t="s">
        <v>124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22. 11. 2024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ROUND((SUM(BE122:BE132)),  2)</f>
        <v>0</v>
      </c>
      <c r="G35" s="39"/>
      <c r="H35" s="39"/>
      <c r="I35" s="165">
        <v>0.20999999999999999</v>
      </c>
      <c r="J35" s="164">
        <f>ROUND(((SUM(BE122:BE132))*I35),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ROUND((SUM(BF122:BF132)),  2)</f>
        <v>0</v>
      </c>
      <c r="G36" s="39"/>
      <c r="H36" s="39"/>
      <c r="I36" s="165">
        <v>0.12</v>
      </c>
      <c r="J36" s="164">
        <f>ROUND(((SUM(BF122:BF132))*I36),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ROUND((SUM(BG122:BG132)),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ROUND((SUM(BH122:BH132)),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ROUND((SUM(BI122:BI132)),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SOCIÁLNÍ REHABILITACE NOVÉ MĚSTO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006 - SO 06 - OPLOCENÍ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P.Č. 961, 2340, K.Ú. NOVÉ MĚSTO NAD METUJÍ</v>
      </c>
      <c r="G91" s="41"/>
      <c r="H91" s="41"/>
      <c r="I91" s="33" t="s">
        <v>22</v>
      </c>
      <c r="J91" s="80" t="str">
        <f>IF(J14="","",J14)</f>
        <v>22. 11. 2024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ATELIER ARCHITEKTURY A URBANISMU,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JIŘÍ KOCIÁN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128</v>
      </c>
      <c r="D96" s="186"/>
      <c r="E96" s="186"/>
      <c r="F96" s="186"/>
      <c r="G96" s="186"/>
      <c r="H96" s="186"/>
      <c r="I96" s="186"/>
      <c r="J96" s="187" t="s">
        <v>129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130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131</v>
      </c>
    </row>
    <row r="99" s="9" customFormat="1" ht="24.96" customHeight="1">
      <c r="A99" s="9"/>
      <c r="B99" s="189"/>
      <c r="C99" s="190"/>
      <c r="D99" s="191" t="s">
        <v>145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3221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166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SOCIÁLNÍ REHABILITACE NOVÉ MĚSTO NAD METUJÍ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123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124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006 - SO 06 - OPLOCENÍ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P.Č. 961, 2340, K.Ú. NOVÉ MĚSTO NAD METUJÍ</v>
      </c>
      <c r="G116" s="41"/>
      <c r="H116" s="41"/>
      <c r="I116" s="33" t="s">
        <v>22</v>
      </c>
      <c r="J116" s="80" t="str">
        <f>IF(J14="","",J14)</f>
        <v>22. 11. 2024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KRÁLOVÉHRADECKÝ KRAJ</v>
      </c>
      <c r="G118" s="41"/>
      <c r="H118" s="41"/>
      <c r="I118" s="33" t="s">
        <v>30</v>
      </c>
      <c r="J118" s="37" t="str">
        <f>E23</f>
        <v>ATELIER ARCHITEKTURY A URBANISMU,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34</v>
      </c>
      <c r="J119" s="37" t="str">
        <f>E26</f>
        <v>JIŘÍ KOCIÁN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167</v>
      </c>
      <c r="D121" s="203" t="s">
        <v>63</v>
      </c>
      <c r="E121" s="203" t="s">
        <v>59</v>
      </c>
      <c r="F121" s="203" t="s">
        <v>60</v>
      </c>
      <c r="G121" s="203" t="s">
        <v>168</v>
      </c>
      <c r="H121" s="203" t="s">
        <v>169</v>
      </c>
      <c r="I121" s="203" t="s">
        <v>170</v>
      </c>
      <c r="J121" s="204" t="s">
        <v>129</v>
      </c>
      <c r="K121" s="205" t="s">
        <v>171</v>
      </c>
      <c r="L121" s="206"/>
      <c r="M121" s="101" t="s">
        <v>1</v>
      </c>
      <c r="N121" s="102" t="s">
        <v>42</v>
      </c>
      <c r="O121" s="102" t="s">
        <v>172</v>
      </c>
      <c r="P121" s="102" t="s">
        <v>173</v>
      </c>
      <c r="Q121" s="102" t="s">
        <v>174</v>
      </c>
      <c r="R121" s="102" t="s">
        <v>175</v>
      </c>
      <c r="S121" s="102" t="s">
        <v>176</v>
      </c>
      <c r="T121" s="103" t="s">
        <v>177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178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77</v>
      </c>
      <c r="AU122" s="18" t="s">
        <v>131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77</v>
      </c>
      <c r="E123" s="215" t="s">
        <v>733</v>
      </c>
      <c r="F123" s="215" t="s">
        <v>734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86</v>
      </c>
      <c r="AT123" s="224" t="s">
        <v>77</v>
      </c>
      <c r="AU123" s="224" t="s">
        <v>78</v>
      </c>
      <c r="AY123" s="223" t="s">
        <v>181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77</v>
      </c>
      <c r="E124" s="226" t="s">
        <v>3222</v>
      </c>
      <c r="F124" s="226" t="s">
        <v>3223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SUM(P125:P132)</f>
        <v>0</v>
      </c>
      <c r="Q124" s="220"/>
      <c r="R124" s="221">
        <f>SUM(R125:R132)</f>
        <v>0</v>
      </c>
      <c r="S124" s="220"/>
      <c r="T124" s="22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86</v>
      </c>
      <c r="AT124" s="224" t="s">
        <v>77</v>
      </c>
      <c r="AU124" s="224" t="s">
        <v>84</v>
      </c>
      <c r="AY124" s="223" t="s">
        <v>181</v>
      </c>
      <c r="BK124" s="225">
        <f>SUM(BK125:BK132)</f>
        <v>0</v>
      </c>
    </row>
    <row r="125" s="2" customFormat="1" ht="16.5" customHeight="1">
      <c r="A125" s="39"/>
      <c r="B125" s="40"/>
      <c r="C125" s="228" t="s">
        <v>84</v>
      </c>
      <c r="D125" s="228" t="s">
        <v>183</v>
      </c>
      <c r="E125" s="229" t="s">
        <v>3224</v>
      </c>
      <c r="F125" s="230" t="s">
        <v>3225</v>
      </c>
      <c r="G125" s="231" t="s">
        <v>247</v>
      </c>
      <c r="H125" s="232">
        <v>40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43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278</v>
      </c>
      <c r="AT125" s="240" t="s">
        <v>183</v>
      </c>
      <c r="AU125" s="240" t="s">
        <v>86</v>
      </c>
      <c r="AY125" s="18" t="s">
        <v>181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84</v>
      </c>
      <c r="BK125" s="241">
        <f>ROUND(I125*H125,2)</f>
        <v>0</v>
      </c>
      <c r="BL125" s="18" t="s">
        <v>278</v>
      </c>
      <c r="BM125" s="240" t="s">
        <v>3226</v>
      </c>
    </row>
    <row r="126" s="14" customFormat="1">
      <c r="A126" s="14"/>
      <c r="B126" s="254"/>
      <c r="C126" s="255"/>
      <c r="D126" s="244" t="s">
        <v>189</v>
      </c>
      <c r="E126" s="256" t="s">
        <v>1</v>
      </c>
      <c r="F126" s="257" t="s">
        <v>3227</v>
      </c>
      <c r="G126" s="255"/>
      <c r="H126" s="256" t="s">
        <v>1</v>
      </c>
      <c r="I126" s="258"/>
      <c r="J126" s="255"/>
      <c r="K126" s="255"/>
      <c r="L126" s="259"/>
      <c r="M126" s="260"/>
      <c r="N126" s="261"/>
      <c r="O126" s="261"/>
      <c r="P126" s="261"/>
      <c r="Q126" s="261"/>
      <c r="R126" s="261"/>
      <c r="S126" s="261"/>
      <c r="T126" s="26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3" t="s">
        <v>189</v>
      </c>
      <c r="AU126" s="263" t="s">
        <v>86</v>
      </c>
      <c r="AV126" s="14" t="s">
        <v>84</v>
      </c>
      <c r="AW126" s="14" t="s">
        <v>33</v>
      </c>
      <c r="AX126" s="14" t="s">
        <v>78</v>
      </c>
      <c r="AY126" s="263" t="s">
        <v>181</v>
      </c>
    </row>
    <row r="127" s="14" customFormat="1">
      <c r="A127" s="14"/>
      <c r="B127" s="254"/>
      <c r="C127" s="255"/>
      <c r="D127" s="244" t="s">
        <v>189</v>
      </c>
      <c r="E127" s="256" t="s">
        <v>1</v>
      </c>
      <c r="F127" s="257" t="s">
        <v>3228</v>
      </c>
      <c r="G127" s="255"/>
      <c r="H127" s="256" t="s">
        <v>1</v>
      </c>
      <c r="I127" s="258"/>
      <c r="J127" s="255"/>
      <c r="K127" s="255"/>
      <c r="L127" s="259"/>
      <c r="M127" s="260"/>
      <c r="N127" s="261"/>
      <c r="O127" s="261"/>
      <c r="P127" s="261"/>
      <c r="Q127" s="261"/>
      <c r="R127" s="261"/>
      <c r="S127" s="261"/>
      <c r="T127" s="26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3" t="s">
        <v>189</v>
      </c>
      <c r="AU127" s="263" t="s">
        <v>86</v>
      </c>
      <c r="AV127" s="14" t="s">
        <v>84</v>
      </c>
      <c r="AW127" s="14" t="s">
        <v>33</v>
      </c>
      <c r="AX127" s="14" t="s">
        <v>78</v>
      </c>
      <c r="AY127" s="263" t="s">
        <v>181</v>
      </c>
    </row>
    <row r="128" s="14" customFormat="1">
      <c r="A128" s="14"/>
      <c r="B128" s="254"/>
      <c r="C128" s="255"/>
      <c r="D128" s="244" t="s">
        <v>189</v>
      </c>
      <c r="E128" s="256" t="s">
        <v>1</v>
      </c>
      <c r="F128" s="257" t="s">
        <v>3229</v>
      </c>
      <c r="G128" s="255"/>
      <c r="H128" s="256" t="s">
        <v>1</v>
      </c>
      <c r="I128" s="258"/>
      <c r="J128" s="255"/>
      <c r="K128" s="255"/>
      <c r="L128" s="259"/>
      <c r="M128" s="260"/>
      <c r="N128" s="261"/>
      <c r="O128" s="261"/>
      <c r="P128" s="261"/>
      <c r="Q128" s="261"/>
      <c r="R128" s="261"/>
      <c r="S128" s="261"/>
      <c r="T128" s="26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3" t="s">
        <v>189</v>
      </c>
      <c r="AU128" s="263" t="s">
        <v>86</v>
      </c>
      <c r="AV128" s="14" t="s">
        <v>84</v>
      </c>
      <c r="AW128" s="14" t="s">
        <v>33</v>
      </c>
      <c r="AX128" s="14" t="s">
        <v>78</v>
      </c>
      <c r="AY128" s="263" t="s">
        <v>181</v>
      </c>
    </row>
    <row r="129" s="14" customFormat="1">
      <c r="A129" s="14"/>
      <c r="B129" s="254"/>
      <c r="C129" s="255"/>
      <c r="D129" s="244" t="s">
        <v>189</v>
      </c>
      <c r="E129" s="256" t="s">
        <v>1</v>
      </c>
      <c r="F129" s="257" t="s">
        <v>3230</v>
      </c>
      <c r="G129" s="255"/>
      <c r="H129" s="256" t="s">
        <v>1</v>
      </c>
      <c r="I129" s="258"/>
      <c r="J129" s="255"/>
      <c r="K129" s="255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189</v>
      </c>
      <c r="AU129" s="263" t="s">
        <v>86</v>
      </c>
      <c r="AV129" s="14" t="s">
        <v>84</v>
      </c>
      <c r="AW129" s="14" t="s">
        <v>33</v>
      </c>
      <c r="AX129" s="14" t="s">
        <v>78</v>
      </c>
      <c r="AY129" s="263" t="s">
        <v>181</v>
      </c>
    </row>
    <row r="130" s="14" customFormat="1">
      <c r="A130" s="14"/>
      <c r="B130" s="254"/>
      <c r="C130" s="255"/>
      <c r="D130" s="244" t="s">
        <v>189</v>
      </c>
      <c r="E130" s="256" t="s">
        <v>1</v>
      </c>
      <c r="F130" s="257" t="s">
        <v>3231</v>
      </c>
      <c r="G130" s="255"/>
      <c r="H130" s="256" t="s">
        <v>1</v>
      </c>
      <c r="I130" s="258"/>
      <c r="J130" s="255"/>
      <c r="K130" s="255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189</v>
      </c>
      <c r="AU130" s="263" t="s">
        <v>86</v>
      </c>
      <c r="AV130" s="14" t="s">
        <v>84</v>
      </c>
      <c r="AW130" s="14" t="s">
        <v>33</v>
      </c>
      <c r="AX130" s="14" t="s">
        <v>78</v>
      </c>
      <c r="AY130" s="263" t="s">
        <v>181</v>
      </c>
    </row>
    <row r="131" s="13" customFormat="1">
      <c r="A131" s="13"/>
      <c r="B131" s="242"/>
      <c r="C131" s="243"/>
      <c r="D131" s="244" t="s">
        <v>189</v>
      </c>
      <c r="E131" s="245" t="s">
        <v>1</v>
      </c>
      <c r="F131" s="246" t="s">
        <v>3232</v>
      </c>
      <c r="G131" s="243"/>
      <c r="H131" s="247">
        <v>40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189</v>
      </c>
      <c r="AU131" s="253" t="s">
        <v>86</v>
      </c>
      <c r="AV131" s="13" t="s">
        <v>86</v>
      </c>
      <c r="AW131" s="13" t="s">
        <v>33</v>
      </c>
      <c r="AX131" s="13" t="s">
        <v>84</v>
      </c>
      <c r="AY131" s="253" t="s">
        <v>181</v>
      </c>
    </row>
    <row r="132" s="2" customFormat="1" ht="24.15" customHeight="1">
      <c r="A132" s="39"/>
      <c r="B132" s="40"/>
      <c r="C132" s="228" t="s">
        <v>86</v>
      </c>
      <c r="D132" s="228" t="s">
        <v>183</v>
      </c>
      <c r="E132" s="229" t="s">
        <v>3233</v>
      </c>
      <c r="F132" s="230" t="s">
        <v>3234</v>
      </c>
      <c r="G132" s="231" t="s">
        <v>247</v>
      </c>
      <c r="H132" s="232">
        <v>70</v>
      </c>
      <c r="I132" s="233"/>
      <c r="J132" s="234">
        <f>ROUND(I132*H132,2)</f>
        <v>0</v>
      </c>
      <c r="K132" s="235"/>
      <c r="L132" s="45"/>
      <c r="M132" s="301" t="s">
        <v>1</v>
      </c>
      <c r="N132" s="302" t="s">
        <v>43</v>
      </c>
      <c r="O132" s="303"/>
      <c r="P132" s="304">
        <f>O132*H132</f>
        <v>0</v>
      </c>
      <c r="Q132" s="304">
        <v>0</v>
      </c>
      <c r="R132" s="304">
        <f>Q132*H132</f>
        <v>0</v>
      </c>
      <c r="S132" s="304">
        <v>0</v>
      </c>
      <c r="T132" s="30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278</v>
      </c>
      <c r="AT132" s="240" t="s">
        <v>183</v>
      </c>
      <c r="AU132" s="240" t="s">
        <v>86</v>
      </c>
      <c r="AY132" s="18" t="s">
        <v>181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84</v>
      </c>
      <c r="BK132" s="241">
        <f>ROUND(I132*H132,2)</f>
        <v>0</v>
      </c>
      <c r="BL132" s="18" t="s">
        <v>278</v>
      </c>
      <c r="BM132" s="240" t="s">
        <v>3235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MS8Qpkd6/JqYlfYr+86Ncp4l8Os3gRKFOK0IJ0J1HY8cuiHbsQG+A4Y3zvddeG8XyURs4DPDc+Seu8xxoEiMNA==" hashValue="WEaF6nbGvSYGt6InlGvhDz2v5whRn33RUOWKKLAWDtFXXKw1ScHsbToIDsMiBrKwyl6/PC0mGlSKS6Vlk+13Og==" algorithmName="SHA-512" password="CC35"/>
  <autoFilter ref="C121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122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SOCIÁLNÍ REHABILITACE NOVÉ MĚSTO NAD METUJÍ</v>
      </c>
      <c r="F7" s="151"/>
      <c r="G7" s="151"/>
      <c r="H7" s="151"/>
      <c r="L7" s="21"/>
    </row>
    <row r="8" s="1" customFormat="1" ht="12" customHeight="1">
      <c r="B8" s="21"/>
      <c r="D8" s="151" t="s">
        <v>123</v>
      </c>
      <c r="L8" s="21"/>
    </row>
    <row r="9" s="2" customFormat="1" ht="16.5" customHeight="1">
      <c r="A9" s="39"/>
      <c r="B9" s="45"/>
      <c r="C9" s="39"/>
      <c r="D9" s="39"/>
      <c r="E9" s="152" t="s">
        <v>124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22. 11. 2024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ROUND((SUM(BE122:BE127)),  2)</f>
        <v>0</v>
      </c>
      <c r="G35" s="39"/>
      <c r="H35" s="39"/>
      <c r="I35" s="165">
        <v>0.20999999999999999</v>
      </c>
      <c r="J35" s="164">
        <f>ROUND(((SUM(BE122:BE127))*I35),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ROUND((SUM(BF122:BF127)),  2)</f>
        <v>0</v>
      </c>
      <c r="G36" s="39"/>
      <c r="H36" s="39"/>
      <c r="I36" s="165">
        <v>0.12</v>
      </c>
      <c r="J36" s="164">
        <f>ROUND(((SUM(BF122:BF127))*I36),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ROUND((SUM(BG122:BG127)),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ROUND((SUM(BH122:BH127)),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ROUND((SUM(BI122:BI127)),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SOCIÁLNÍ REHABILITACE NOVÉ MĚSTO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007 - SO 07 - PŘÍPOJKY INŽENÝRSKÝCH SÍTÍ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P.Č. 961, 2340, K.Ú. NOVÉ MĚSTO NAD METUJÍ</v>
      </c>
      <c r="G91" s="41"/>
      <c r="H91" s="41"/>
      <c r="I91" s="33" t="s">
        <v>22</v>
      </c>
      <c r="J91" s="80" t="str">
        <f>IF(J14="","",J14)</f>
        <v>22. 11. 2024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ATELIER ARCHITEKTURY A URBANISMU,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JIŘÍ KOCIÁN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128</v>
      </c>
      <c r="D96" s="186"/>
      <c r="E96" s="186"/>
      <c r="F96" s="186"/>
      <c r="G96" s="186"/>
      <c r="H96" s="186"/>
      <c r="I96" s="186"/>
      <c r="J96" s="187" t="s">
        <v>129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130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131</v>
      </c>
    </row>
    <row r="99" s="9" customFormat="1" ht="24.96" customHeight="1">
      <c r="A99" s="9"/>
      <c r="B99" s="189"/>
      <c r="C99" s="190"/>
      <c r="D99" s="191" t="s">
        <v>145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3237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166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SOCIÁLNÍ REHABILITACE NOVÉ MĚSTO NAD METUJÍ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123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124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007 - SO 07 - PŘÍPOJKY INŽENÝRSKÝCH SÍTÍ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P.Č. 961, 2340, K.Ú. NOVÉ MĚSTO NAD METUJÍ</v>
      </c>
      <c r="G116" s="41"/>
      <c r="H116" s="41"/>
      <c r="I116" s="33" t="s">
        <v>22</v>
      </c>
      <c r="J116" s="80" t="str">
        <f>IF(J14="","",J14)</f>
        <v>22. 11. 2024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KRÁLOVÉHRADECKÝ KRAJ</v>
      </c>
      <c r="G118" s="41"/>
      <c r="H118" s="41"/>
      <c r="I118" s="33" t="s">
        <v>30</v>
      </c>
      <c r="J118" s="37" t="str">
        <f>E23</f>
        <v>ATELIER ARCHITEKTURY A URBANISMU,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34</v>
      </c>
      <c r="J119" s="37" t="str">
        <f>E26</f>
        <v>JIŘÍ KOCIÁN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167</v>
      </c>
      <c r="D121" s="203" t="s">
        <v>63</v>
      </c>
      <c r="E121" s="203" t="s">
        <v>59</v>
      </c>
      <c r="F121" s="203" t="s">
        <v>60</v>
      </c>
      <c r="G121" s="203" t="s">
        <v>168</v>
      </c>
      <c r="H121" s="203" t="s">
        <v>169</v>
      </c>
      <c r="I121" s="203" t="s">
        <v>170</v>
      </c>
      <c r="J121" s="204" t="s">
        <v>129</v>
      </c>
      <c r="K121" s="205" t="s">
        <v>171</v>
      </c>
      <c r="L121" s="206"/>
      <c r="M121" s="101" t="s">
        <v>1</v>
      </c>
      <c r="N121" s="102" t="s">
        <v>42</v>
      </c>
      <c r="O121" s="102" t="s">
        <v>172</v>
      </c>
      <c r="P121" s="102" t="s">
        <v>173</v>
      </c>
      <c r="Q121" s="102" t="s">
        <v>174</v>
      </c>
      <c r="R121" s="102" t="s">
        <v>175</v>
      </c>
      <c r="S121" s="102" t="s">
        <v>176</v>
      </c>
      <c r="T121" s="103" t="s">
        <v>177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178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77</v>
      </c>
      <c r="AU122" s="18" t="s">
        <v>131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77</v>
      </c>
      <c r="E123" s="215" t="s">
        <v>733</v>
      </c>
      <c r="F123" s="215" t="s">
        <v>734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86</v>
      </c>
      <c r="AT123" s="224" t="s">
        <v>77</v>
      </c>
      <c r="AU123" s="224" t="s">
        <v>78</v>
      </c>
      <c r="AY123" s="223" t="s">
        <v>181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77</v>
      </c>
      <c r="E124" s="226" t="s">
        <v>3238</v>
      </c>
      <c r="F124" s="226" t="s">
        <v>3239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SUM(P125:P127)</f>
        <v>0</v>
      </c>
      <c r="Q124" s="220"/>
      <c r="R124" s="221">
        <f>SUM(R125:R127)</f>
        <v>0</v>
      </c>
      <c r="S124" s="220"/>
      <c r="T124" s="222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86</v>
      </c>
      <c r="AT124" s="224" t="s">
        <v>77</v>
      </c>
      <c r="AU124" s="224" t="s">
        <v>84</v>
      </c>
      <c r="AY124" s="223" t="s">
        <v>181</v>
      </c>
      <c r="BK124" s="225">
        <f>SUM(BK125:BK127)</f>
        <v>0</v>
      </c>
    </row>
    <row r="125" s="2" customFormat="1" ht="16.5" customHeight="1">
      <c r="A125" s="39"/>
      <c r="B125" s="40"/>
      <c r="C125" s="228" t="s">
        <v>84</v>
      </c>
      <c r="D125" s="228" t="s">
        <v>183</v>
      </c>
      <c r="E125" s="229" t="s">
        <v>3240</v>
      </c>
      <c r="F125" s="230" t="s">
        <v>3241</v>
      </c>
      <c r="G125" s="231" t="s">
        <v>993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43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278</v>
      </c>
      <c r="AT125" s="240" t="s">
        <v>183</v>
      </c>
      <c r="AU125" s="240" t="s">
        <v>86</v>
      </c>
      <c r="AY125" s="18" t="s">
        <v>181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84</v>
      </c>
      <c r="BK125" s="241">
        <f>ROUND(I125*H125,2)</f>
        <v>0</v>
      </c>
      <c r="BL125" s="18" t="s">
        <v>278</v>
      </c>
      <c r="BM125" s="240" t="s">
        <v>3242</v>
      </c>
    </row>
    <row r="126" s="2" customFormat="1" ht="16.5" customHeight="1">
      <c r="A126" s="39"/>
      <c r="B126" s="40"/>
      <c r="C126" s="228" t="s">
        <v>86</v>
      </c>
      <c r="D126" s="228" t="s">
        <v>183</v>
      </c>
      <c r="E126" s="229" t="s">
        <v>3243</v>
      </c>
      <c r="F126" s="230" t="s">
        <v>3244</v>
      </c>
      <c r="G126" s="231" t="s">
        <v>993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43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278</v>
      </c>
      <c r="AT126" s="240" t="s">
        <v>183</v>
      </c>
      <c r="AU126" s="240" t="s">
        <v>86</v>
      </c>
      <c r="AY126" s="18" t="s">
        <v>181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84</v>
      </c>
      <c r="BK126" s="241">
        <f>ROUND(I126*H126,2)</f>
        <v>0</v>
      </c>
      <c r="BL126" s="18" t="s">
        <v>278</v>
      </c>
      <c r="BM126" s="240" t="s">
        <v>3245</v>
      </c>
    </row>
    <row r="127" s="2" customFormat="1" ht="16.5" customHeight="1">
      <c r="A127" s="39"/>
      <c r="B127" s="40"/>
      <c r="C127" s="228" t="s">
        <v>197</v>
      </c>
      <c r="D127" s="228" t="s">
        <v>183</v>
      </c>
      <c r="E127" s="229" t="s">
        <v>3246</v>
      </c>
      <c r="F127" s="230" t="s">
        <v>3247</v>
      </c>
      <c r="G127" s="231" t="s">
        <v>993</v>
      </c>
      <c r="H127" s="232">
        <v>1</v>
      </c>
      <c r="I127" s="233"/>
      <c r="J127" s="234">
        <f>ROUND(I127*H127,2)</f>
        <v>0</v>
      </c>
      <c r="K127" s="235"/>
      <c r="L127" s="45"/>
      <c r="M127" s="301" t="s">
        <v>1</v>
      </c>
      <c r="N127" s="302" t="s">
        <v>43</v>
      </c>
      <c r="O127" s="303"/>
      <c r="P127" s="304">
        <f>O127*H127</f>
        <v>0</v>
      </c>
      <c r="Q127" s="304">
        <v>0</v>
      </c>
      <c r="R127" s="304">
        <f>Q127*H127</f>
        <v>0</v>
      </c>
      <c r="S127" s="304">
        <v>0</v>
      </c>
      <c r="T127" s="30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278</v>
      </c>
      <c r="AT127" s="240" t="s">
        <v>183</v>
      </c>
      <c r="AU127" s="240" t="s">
        <v>86</v>
      </c>
      <c r="AY127" s="18" t="s">
        <v>181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84</v>
      </c>
      <c r="BK127" s="241">
        <f>ROUND(I127*H127,2)</f>
        <v>0</v>
      </c>
      <c r="BL127" s="18" t="s">
        <v>278</v>
      </c>
      <c r="BM127" s="240" t="s">
        <v>3248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yMWTnw3etyE06zO2XO4PAsVb+y3vZ64fA6+C1+mIlFcabRU9es5PkyD84Bd62vnJXoKLdQoCS72unYB+x+H61w==" hashValue="/Np5jNhklFw5BwycJyNR7lvRnlNLj/nz7BAMnXLftWocywhHa6l/SlnyCb2yvIGcoJCdEEwzT5t/IvOcrwun+Q==" algorithmName="SHA-512" password="CC35"/>
  <autoFilter ref="C121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122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SOCIÁLNÍ REHABILITACE NOVÉ MĚSTO NAD METUJÍ</v>
      </c>
      <c r="F7" s="151"/>
      <c r="G7" s="151"/>
      <c r="H7" s="151"/>
      <c r="L7" s="21"/>
    </row>
    <row r="8" s="1" customFormat="1" ht="12" customHeight="1">
      <c r="B8" s="21"/>
      <c r="D8" s="151" t="s">
        <v>123</v>
      </c>
      <c r="L8" s="21"/>
    </row>
    <row r="9" s="2" customFormat="1" ht="16.5" customHeight="1">
      <c r="A9" s="39"/>
      <c r="B9" s="45"/>
      <c r="C9" s="39"/>
      <c r="D9" s="39"/>
      <c r="E9" s="152" t="s">
        <v>124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3249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22. 11. 2024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ROUND((SUM(BE122:BE127)),  2)</f>
        <v>0</v>
      </c>
      <c r="G35" s="39"/>
      <c r="H35" s="39"/>
      <c r="I35" s="165">
        <v>0.20999999999999999</v>
      </c>
      <c r="J35" s="164">
        <f>ROUND(((SUM(BE122:BE127))*I35),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ROUND((SUM(BF122:BF127)),  2)</f>
        <v>0</v>
      </c>
      <c r="G36" s="39"/>
      <c r="H36" s="39"/>
      <c r="I36" s="165">
        <v>0.12</v>
      </c>
      <c r="J36" s="164">
        <f>ROUND(((SUM(BF122:BF127))*I36),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ROUND((SUM(BG122:BG127)),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ROUND((SUM(BH122:BH127)),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ROUND((SUM(BI122:BI127)),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SOCIÁLNÍ REHABILITACE NOVÉ MĚSTO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008 - SO 08 - AREÁLOVÉ ROZVODY INŽENÝRSKÝCH SÍTÍ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P.Č. 961, 2340, K.Ú. NOVÉ MĚSTO NAD METUJÍ</v>
      </c>
      <c r="G91" s="41"/>
      <c r="H91" s="41"/>
      <c r="I91" s="33" t="s">
        <v>22</v>
      </c>
      <c r="J91" s="80" t="str">
        <f>IF(J14="","",J14)</f>
        <v>22. 11. 2024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ATELIER ARCHITEKTURY A URBANISMU,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JIŘÍ KOCIÁN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128</v>
      </c>
      <c r="D96" s="186"/>
      <c r="E96" s="186"/>
      <c r="F96" s="186"/>
      <c r="G96" s="186"/>
      <c r="H96" s="186"/>
      <c r="I96" s="186"/>
      <c r="J96" s="187" t="s">
        <v>129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130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131</v>
      </c>
    </row>
    <row r="99" s="9" customFormat="1" ht="24.96" customHeight="1">
      <c r="A99" s="9"/>
      <c r="B99" s="189"/>
      <c r="C99" s="190"/>
      <c r="D99" s="191" t="s">
        <v>145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3237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166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SOCIÁLNÍ REHABILITACE NOVÉ MĚSTO NAD METUJÍ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123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124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008 - SO 08 - AREÁLOVÉ ROZVODY INŽENÝRSKÝCH SÍTÍ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P.Č. 961, 2340, K.Ú. NOVÉ MĚSTO NAD METUJÍ</v>
      </c>
      <c r="G116" s="41"/>
      <c r="H116" s="41"/>
      <c r="I116" s="33" t="s">
        <v>22</v>
      </c>
      <c r="J116" s="80" t="str">
        <f>IF(J14="","",J14)</f>
        <v>22. 11. 2024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KRÁLOVÉHRADECKÝ KRAJ</v>
      </c>
      <c r="G118" s="41"/>
      <c r="H118" s="41"/>
      <c r="I118" s="33" t="s">
        <v>30</v>
      </c>
      <c r="J118" s="37" t="str">
        <f>E23</f>
        <v>ATELIER ARCHITEKTURY A URBANISMU,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34</v>
      </c>
      <c r="J119" s="37" t="str">
        <f>E26</f>
        <v>JIŘÍ KOCIÁN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167</v>
      </c>
      <c r="D121" s="203" t="s">
        <v>63</v>
      </c>
      <c r="E121" s="203" t="s">
        <v>59</v>
      </c>
      <c r="F121" s="203" t="s">
        <v>60</v>
      </c>
      <c r="G121" s="203" t="s">
        <v>168</v>
      </c>
      <c r="H121" s="203" t="s">
        <v>169</v>
      </c>
      <c r="I121" s="203" t="s">
        <v>170</v>
      </c>
      <c r="J121" s="204" t="s">
        <v>129</v>
      </c>
      <c r="K121" s="205" t="s">
        <v>171</v>
      </c>
      <c r="L121" s="206"/>
      <c r="M121" s="101" t="s">
        <v>1</v>
      </c>
      <c r="N121" s="102" t="s">
        <v>42</v>
      </c>
      <c r="O121" s="102" t="s">
        <v>172</v>
      </c>
      <c r="P121" s="102" t="s">
        <v>173</v>
      </c>
      <c r="Q121" s="102" t="s">
        <v>174</v>
      </c>
      <c r="R121" s="102" t="s">
        <v>175</v>
      </c>
      <c r="S121" s="102" t="s">
        <v>176</v>
      </c>
      <c r="T121" s="103" t="s">
        <v>177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178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77</v>
      </c>
      <c r="AU122" s="18" t="s">
        <v>131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77</v>
      </c>
      <c r="E123" s="215" t="s">
        <v>733</v>
      </c>
      <c r="F123" s="215" t="s">
        <v>734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86</v>
      </c>
      <c r="AT123" s="224" t="s">
        <v>77</v>
      </c>
      <c r="AU123" s="224" t="s">
        <v>78</v>
      </c>
      <c r="AY123" s="223" t="s">
        <v>181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77</v>
      </c>
      <c r="E124" s="226" t="s">
        <v>3238</v>
      </c>
      <c r="F124" s="226" t="s">
        <v>3239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SUM(P125:P127)</f>
        <v>0</v>
      </c>
      <c r="Q124" s="220"/>
      <c r="R124" s="221">
        <f>SUM(R125:R127)</f>
        <v>0</v>
      </c>
      <c r="S124" s="220"/>
      <c r="T124" s="222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86</v>
      </c>
      <c r="AT124" s="224" t="s">
        <v>77</v>
      </c>
      <c r="AU124" s="224" t="s">
        <v>84</v>
      </c>
      <c r="AY124" s="223" t="s">
        <v>181</v>
      </c>
      <c r="BK124" s="225">
        <f>SUM(BK125:BK127)</f>
        <v>0</v>
      </c>
    </row>
    <row r="125" s="2" customFormat="1" ht="21.75" customHeight="1">
      <c r="A125" s="39"/>
      <c r="B125" s="40"/>
      <c r="C125" s="228" t="s">
        <v>84</v>
      </c>
      <c r="D125" s="228" t="s">
        <v>183</v>
      </c>
      <c r="E125" s="229" t="s">
        <v>3250</v>
      </c>
      <c r="F125" s="230" t="s">
        <v>3251</v>
      </c>
      <c r="G125" s="231" t="s">
        <v>993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43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278</v>
      </c>
      <c r="AT125" s="240" t="s">
        <v>183</v>
      </c>
      <c r="AU125" s="240" t="s">
        <v>86</v>
      </c>
      <c r="AY125" s="18" t="s">
        <v>181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84</v>
      </c>
      <c r="BK125" s="241">
        <f>ROUND(I125*H125,2)</f>
        <v>0</v>
      </c>
      <c r="BL125" s="18" t="s">
        <v>278</v>
      </c>
      <c r="BM125" s="240" t="s">
        <v>3252</v>
      </c>
    </row>
    <row r="126" s="2" customFormat="1" ht="16.5" customHeight="1">
      <c r="A126" s="39"/>
      <c r="B126" s="40"/>
      <c r="C126" s="228" t="s">
        <v>86</v>
      </c>
      <c r="D126" s="228" t="s">
        <v>183</v>
      </c>
      <c r="E126" s="229" t="s">
        <v>3253</v>
      </c>
      <c r="F126" s="230" t="s">
        <v>3254</v>
      </c>
      <c r="G126" s="231" t="s">
        <v>993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43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278</v>
      </c>
      <c r="AT126" s="240" t="s">
        <v>183</v>
      </c>
      <c r="AU126" s="240" t="s">
        <v>86</v>
      </c>
      <c r="AY126" s="18" t="s">
        <v>181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84</v>
      </c>
      <c r="BK126" s="241">
        <f>ROUND(I126*H126,2)</f>
        <v>0</v>
      </c>
      <c r="BL126" s="18" t="s">
        <v>278</v>
      </c>
      <c r="BM126" s="240" t="s">
        <v>3255</v>
      </c>
    </row>
    <row r="127" s="2" customFormat="1" ht="16.5" customHeight="1">
      <c r="A127" s="39"/>
      <c r="B127" s="40"/>
      <c r="C127" s="228" t="s">
        <v>197</v>
      </c>
      <c r="D127" s="228" t="s">
        <v>183</v>
      </c>
      <c r="E127" s="229" t="s">
        <v>3256</v>
      </c>
      <c r="F127" s="230" t="s">
        <v>3257</v>
      </c>
      <c r="G127" s="231" t="s">
        <v>993</v>
      </c>
      <c r="H127" s="232">
        <v>1</v>
      </c>
      <c r="I127" s="233"/>
      <c r="J127" s="234">
        <f>ROUND(I127*H127,2)</f>
        <v>0</v>
      </c>
      <c r="K127" s="235"/>
      <c r="L127" s="45"/>
      <c r="M127" s="301" t="s">
        <v>1</v>
      </c>
      <c r="N127" s="302" t="s">
        <v>43</v>
      </c>
      <c r="O127" s="303"/>
      <c r="P127" s="304">
        <f>O127*H127</f>
        <v>0</v>
      </c>
      <c r="Q127" s="304">
        <v>0</v>
      </c>
      <c r="R127" s="304">
        <f>Q127*H127</f>
        <v>0</v>
      </c>
      <c r="S127" s="304">
        <v>0</v>
      </c>
      <c r="T127" s="30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278</v>
      </c>
      <c r="AT127" s="240" t="s">
        <v>183</v>
      </c>
      <c r="AU127" s="240" t="s">
        <v>86</v>
      </c>
      <c r="AY127" s="18" t="s">
        <v>181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84</v>
      </c>
      <c r="BK127" s="241">
        <f>ROUND(I127*H127,2)</f>
        <v>0</v>
      </c>
      <c r="BL127" s="18" t="s">
        <v>278</v>
      </c>
      <c r="BM127" s="240" t="s">
        <v>3258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ptAkwfRwwRS/iI5CJY8Hp15BUzD3kA2Lo6+s3ToEqi2hJl6zDcfOlzJzhAkjuxdj1BofJcf69ekvh5nUt+OU1Q==" hashValue="lJhFTTVIQIIWKAhC1qtZyvKb/+rznXyiPmCMiWOM+TYOJg/zT4h66RC7StIAxv9w+5XHzA92AhCwbTKOP/BjJg==" algorithmName="SHA-512" password="CC35"/>
  <autoFilter ref="C121:K1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122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SOCIÁLNÍ REHABILITACE NOVÉ MĚSTO NAD METUJÍ</v>
      </c>
      <c r="F7" s="151"/>
      <c r="G7" s="151"/>
      <c r="H7" s="151"/>
      <c r="L7" s="21"/>
    </row>
    <row r="8" s="1" customFormat="1" ht="12" customHeight="1">
      <c r="B8" s="21"/>
      <c r="D8" s="151" t="s">
        <v>123</v>
      </c>
      <c r="L8" s="21"/>
    </row>
    <row r="9" s="2" customFormat="1" ht="16.5" customHeight="1">
      <c r="A9" s="39"/>
      <c r="B9" s="45"/>
      <c r="C9" s="39"/>
      <c r="D9" s="39"/>
      <c r="E9" s="152" t="s">
        <v>124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3259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22. 11. 2024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ROUND((SUM(BE122:BE125)),  2)</f>
        <v>0</v>
      </c>
      <c r="G35" s="39"/>
      <c r="H35" s="39"/>
      <c r="I35" s="165">
        <v>0.20999999999999999</v>
      </c>
      <c r="J35" s="164">
        <f>ROUND(((SUM(BE122:BE125))*I35),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ROUND((SUM(BF122:BF125)),  2)</f>
        <v>0</v>
      </c>
      <c r="G36" s="39"/>
      <c r="H36" s="39"/>
      <c r="I36" s="165">
        <v>0.12</v>
      </c>
      <c r="J36" s="164">
        <f>ROUND(((SUM(BF122:BF125))*I36),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ROUND((SUM(BG122:BG125)),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ROUND((SUM(BH122:BH125)),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ROUND((SUM(BI122:BI125)),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SOCIÁLNÍ REHABILITACE NOVÉ MĚSTO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009 - SO 09 - LIKVIDACE SRÁŽKOVÝCH 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P.Č. 961, 2340, K.Ú. NOVÉ MĚSTO NAD METUJÍ</v>
      </c>
      <c r="G91" s="41"/>
      <c r="H91" s="41"/>
      <c r="I91" s="33" t="s">
        <v>22</v>
      </c>
      <c r="J91" s="80" t="str">
        <f>IF(J14="","",J14)</f>
        <v>22. 11. 2024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ATELIER ARCHITEKTURY A URBANISMU,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JIŘÍ KOCIÁN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128</v>
      </c>
      <c r="D96" s="186"/>
      <c r="E96" s="186"/>
      <c r="F96" s="186"/>
      <c r="G96" s="186"/>
      <c r="H96" s="186"/>
      <c r="I96" s="186"/>
      <c r="J96" s="187" t="s">
        <v>129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130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131</v>
      </c>
    </row>
    <row r="99" s="9" customFormat="1" ht="24.96" customHeight="1">
      <c r="A99" s="9"/>
      <c r="B99" s="189"/>
      <c r="C99" s="190"/>
      <c r="D99" s="191" t="s">
        <v>145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3237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166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SOCIÁLNÍ REHABILITACE NOVÉ MĚSTO NAD METUJÍ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123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124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125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009 - SO 09 - LIKVIDACE SRÁŽKOVÝCH VOD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P.Č. 961, 2340, K.Ú. NOVÉ MĚSTO NAD METUJÍ</v>
      </c>
      <c r="G116" s="41"/>
      <c r="H116" s="41"/>
      <c r="I116" s="33" t="s">
        <v>22</v>
      </c>
      <c r="J116" s="80" t="str">
        <f>IF(J14="","",J14)</f>
        <v>22. 11. 2024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E17</f>
        <v>KRÁLOVÉHRADECKÝ KRAJ</v>
      </c>
      <c r="G118" s="41"/>
      <c r="H118" s="41"/>
      <c r="I118" s="33" t="s">
        <v>30</v>
      </c>
      <c r="J118" s="37" t="str">
        <f>E23</f>
        <v>ATELIER ARCHITEKTURY A URBANISMU,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34</v>
      </c>
      <c r="J119" s="37" t="str">
        <f>E26</f>
        <v>JIŘÍ KOCIÁN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167</v>
      </c>
      <c r="D121" s="203" t="s">
        <v>63</v>
      </c>
      <c r="E121" s="203" t="s">
        <v>59</v>
      </c>
      <c r="F121" s="203" t="s">
        <v>60</v>
      </c>
      <c r="G121" s="203" t="s">
        <v>168</v>
      </c>
      <c r="H121" s="203" t="s">
        <v>169</v>
      </c>
      <c r="I121" s="203" t="s">
        <v>170</v>
      </c>
      <c r="J121" s="204" t="s">
        <v>129</v>
      </c>
      <c r="K121" s="205" t="s">
        <v>171</v>
      </c>
      <c r="L121" s="206"/>
      <c r="M121" s="101" t="s">
        <v>1</v>
      </c>
      <c r="N121" s="102" t="s">
        <v>42</v>
      </c>
      <c r="O121" s="102" t="s">
        <v>172</v>
      </c>
      <c r="P121" s="102" t="s">
        <v>173</v>
      </c>
      <c r="Q121" s="102" t="s">
        <v>174</v>
      </c>
      <c r="R121" s="102" t="s">
        <v>175</v>
      </c>
      <c r="S121" s="102" t="s">
        <v>176</v>
      </c>
      <c r="T121" s="103" t="s">
        <v>177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178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77</v>
      </c>
      <c r="AU122" s="18" t="s">
        <v>131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77</v>
      </c>
      <c r="E123" s="215" t="s">
        <v>733</v>
      </c>
      <c r="F123" s="215" t="s">
        <v>734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86</v>
      </c>
      <c r="AT123" s="224" t="s">
        <v>77</v>
      </c>
      <c r="AU123" s="224" t="s">
        <v>78</v>
      </c>
      <c r="AY123" s="223" t="s">
        <v>181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77</v>
      </c>
      <c r="E124" s="226" t="s">
        <v>3238</v>
      </c>
      <c r="F124" s="226" t="s">
        <v>3239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P125</f>
        <v>0</v>
      </c>
      <c r="Q124" s="220"/>
      <c r="R124" s="221">
        <f>R125</f>
        <v>0</v>
      </c>
      <c r="S124" s="220"/>
      <c r="T124" s="22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86</v>
      </c>
      <c r="AT124" s="224" t="s">
        <v>77</v>
      </c>
      <c r="AU124" s="224" t="s">
        <v>84</v>
      </c>
      <c r="AY124" s="223" t="s">
        <v>181</v>
      </c>
      <c r="BK124" s="225">
        <f>BK125</f>
        <v>0</v>
      </c>
    </row>
    <row r="125" s="2" customFormat="1" ht="16.5" customHeight="1">
      <c r="A125" s="39"/>
      <c r="B125" s="40"/>
      <c r="C125" s="228" t="s">
        <v>84</v>
      </c>
      <c r="D125" s="228" t="s">
        <v>183</v>
      </c>
      <c r="E125" s="229" t="s">
        <v>3250</v>
      </c>
      <c r="F125" s="230" t="s">
        <v>3260</v>
      </c>
      <c r="G125" s="231" t="s">
        <v>993</v>
      </c>
      <c r="H125" s="232">
        <v>1</v>
      </c>
      <c r="I125" s="233"/>
      <c r="J125" s="234">
        <f>ROUND(I125*H125,2)</f>
        <v>0</v>
      </c>
      <c r="K125" s="235"/>
      <c r="L125" s="45"/>
      <c r="M125" s="301" t="s">
        <v>1</v>
      </c>
      <c r="N125" s="302" t="s">
        <v>43</v>
      </c>
      <c r="O125" s="303"/>
      <c r="P125" s="304">
        <f>O125*H125</f>
        <v>0</v>
      </c>
      <c r="Q125" s="304">
        <v>0</v>
      </c>
      <c r="R125" s="304">
        <f>Q125*H125</f>
        <v>0</v>
      </c>
      <c r="S125" s="304">
        <v>0</v>
      </c>
      <c r="T125" s="30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278</v>
      </c>
      <c r="AT125" s="240" t="s">
        <v>183</v>
      </c>
      <c r="AU125" s="240" t="s">
        <v>86</v>
      </c>
      <c r="AY125" s="18" t="s">
        <v>181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84</v>
      </c>
      <c r="BK125" s="241">
        <f>ROUND(I125*H125,2)</f>
        <v>0</v>
      </c>
      <c r="BL125" s="18" t="s">
        <v>278</v>
      </c>
      <c r="BM125" s="240" t="s">
        <v>3261</v>
      </c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GDMrD1wU/GZIDRF9lK9FpLJj3mgQgaKuKJ8W343BzWgZ3tB2JvydvT0XjpEZBMp288hMZuLhUHJDkD9igXsX+w==" hashValue="CLG5AXIvVuqyHV1v3w3a4BdtBQgXwtm0rpUwdO9VM6GJtugMAu7tJh+9KfFxpVuYDem41f5RG9S6zGQGFpGzog==" algorithmName="SHA-512" password="CC35"/>
  <autoFilter ref="C121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122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SOCIÁLNÍ REHABILITACE NOVÉ MĚSTO NAD METUJÍ</v>
      </c>
      <c r="F7" s="151"/>
      <c r="G7" s="151"/>
      <c r="H7" s="151"/>
      <c r="L7" s="21"/>
    </row>
    <row r="8" s="1" customFormat="1" ht="12" customHeight="1">
      <c r="B8" s="21"/>
      <c r="D8" s="151" t="s">
        <v>123</v>
      </c>
      <c r="L8" s="21"/>
    </row>
    <row r="9" s="2" customFormat="1" ht="16.5" customHeight="1">
      <c r="A9" s="39"/>
      <c r="B9" s="45"/>
      <c r="C9" s="39"/>
      <c r="D9" s="39"/>
      <c r="E9" s="152" t="s">
        <v>124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3262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22. 11. 2024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ROUND((SUM(BE124:BE139)),  2)</f>
        <v>0</v>
      </c>
      <c r="G35" s="39"/>
      <c r="H35" s="39"/>
      <c r="I35" s="165">
        <v>0.20999999999999999</v>
      </c>
      <c r="J35" s="164">
        <f>ROUND(((SUM(BE124:BE139))*I35),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ROUND((SUM(BF124:BF139)),  2)</f>
        <v>0</v>
      </c>
      <c r="G36" s="39"/>
      <c r="H36" s="39"/>
      <c r="I36" s="165">
        <v>0.12</v>
      </c>
      <c r="J36" s="164">
        <f>ROUND(((SUM(BF124:BF139))*I36),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ROUND((SUM(BG124:BG139)),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ROUND((SUM(BH124:BH139)),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ROUND((SUM(BI124:BI139)),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SOCIÁLNÍ REHABILITACE NOVÉ MĚSTO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010 - SO 10 - DEMOLICE STÁVAJÍCÍ ČOV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P.Č. 961, 2340, K.Ú. NOVÉ MĚSTO NAD METUJÍ</v>
      </c>
      <c r="G91" s="41"/>
      <c r="H91" s="41"/>
      <c r="I91" s="33" t="s">
        <v>22</v>
      </c>
      <c r="J91" s="80" t="str">
        <f>IF(J14="","",J14)</f>
        <v>22. 11. 2024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ATELIER ARCHITEKTURY A URBANISMU,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JIŘÍ KOCIÁN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128</v>
      </c>
      <c r="D96" s="186"/>
      <c r="E96" s="186"/>
      <c r="F96" s="186"/>
      <c r="G96" s="186"/>
      <c r="H96" s="186"/>
      <c r="I96" s="186"/>
      <c r="J96" s="187" t="s">
        <v>129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130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131</v>
      </c>
    </row>
    <row r="99" s="9" customFormat="1" ht="24.96" customHeight="1">
      <c r="A99" s="9"/>
      <c r="B99" s="189"/>
      <c r="C99" s="190"/>
      <c r="D99" s="191" t="s">
        <v>132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133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3263</v>
      </c>
      <c r="E101" s="197"/>
      <c r="F101" s="197"/>
      <c r="G101" s="197"/>
      <c r="H101" s="197"/>
      <c r="I101" s="197"/>
      <c r="J101" s="198">
        <f>J129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3264</v>
      </c>
      <c r="E102" s="197"/>
      <c r="F102" s="197"/>
      <c r="G102" s="197"/>
      <c r="H102" s="197"/>
      <c r="I102" s="197"/>
      <c r="J102" s="198">
        <f>J134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166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SOCIÁLNÍ REHABILITACE NOVÉ MĚSTO NAD METUJÍ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123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124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010 - SO 10 - DEMOLICE STÁVAJÍCÍ ČOV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P.Č. 961, 2340, K.Ú. NOVÉ MĚSTO NAD METUJÍ</v>
      </c>
      <c r="G118" s="41"/>
      <c r="H118" s="41"/>
      <c r="I118" s="33" t="s">
        <v>22</v>
      </c>
      <c r="J118" s="80" t="str">
        <f>IF(J14="","",J14)</f>
        <v>22. 11. 2024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E17</f>
        <v>KRÁLOVÉHRADECKÝ KRAJ</v>
      </c>
      <c r="G120" s="41"/>
      <c r="H120" s="41"/>
      <c r="I120" s="33" t="s">
        <v>30</v>
      </c>
      <c r="J120" s="37" t="str">
        <f>E23</f>
        <v>ATELIER ARCHITEKTURY A URBANISMU,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34</v>
      </c>
      <c r="J121" s="37" t="str">
        <f>E26</f>
        <v>JIŘÍ KOCIÁN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167</v>
      </c>
      <c r="D123" s="203" t="s">
        <v>63</v>
      </c>
      <c r="E123" s="203" t="s">
        <v>59</v>
      </c>
      <c r="F123" s="203" t="s">
        <v>60</v>
      </c>
      <c r="G123" s="203" t="s">
        <v>168</v>
      </c>
      <c r="H123" s="203" t="s">
        <v>169</v>
      </c>
      <c r="I123" s="203" t="s">
        <v>170</v>
      </c>
      <c r="J123" s="204" t="s">
        <v>129</v>
      </c>
      <c r="K123" s="205" t="s">
        <v>171</v>
      </c>
      <c r="L123" s="206"/>
      <c r="M123" s="101" t="s">
        <v>1</v>
      </c>
      <c r="N123" s="102" t="s">
        <v>42</v>
      </c>
      <c r="O123" s="102" t="s">
        <v>172</v>
      </c>
      <c r="P123" s="102" t="s">
        <v>173</v>
      </c>
      <c r="Q123" s="102" t="s">
        <v>174</v>
      </c>
      <c r="R123" s="102" t="s">
        <v>175</v>
      </c>
      <c r="S123" s="102" t="s">
        <v>176</v>
      </c>
      <c r="T123" s="103" t="s">
        <v>177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178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0</v>
      </c>
      <c r="S124" s="105"/>
      <c r="T124" s="210">
        <f>T125</f>
        <v>116.0352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77</v>
      </c>
      <c r="AU124" s="18" t="s">
        <v>131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77</v>
      </c>
      <c r="E125" s="215" t="s">
        <v>179</v>
      </c>
      <c r="F125" s="215" t="s">
        <v>180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P126+P129+P134</f>
        <v>0</v>
      </c>
      <c r="Q125" s="220"/>
      <c r="R125" s="221">
        <f>R126+R129+R134</f>
        <v>0</v>
      </c>
      <c r="S125" s="220"/>
      <c r="T125" s="222">
        <f>T126+T129+T134</f>
        <v>116.0352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84</v>
      </c>
      <c r="AT125" s="224" t="s">
        <v>77</v>
      </c>
      <c r="AU125" s="224" t="s">
        <v>78</v>
      </c>
      <c r="AY125" s="223" t="s">
        <v>181</v>
      </c>
      <c r="BK125" s="225">
        <f>BK126+BK129+BK134</f>
        <v>0</v>
      </c>
    </row>
    <row r="126" s="12" customFormat="1" ht="22.8" customHeight="1">
      <c r="A126" s="12"/>
      <c r="B126" s="212"/>
      <c r="C126" s="213"/>
      <c r="D126" s="214" t="s">
        <v>77</v>
      </c>
      <c r="E126" s="226" t="s">
        <v>84</v>
      </c>
      <c r="F126" s="226" t="s">
        <v>182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84</v>
      </c>
      <c r="AT126" s="224" t="s">
        <v>77</v>
      </c>
      <c r="AU126" s="224" t="s">
        <v>84</v>
      </c>
      <c r="AY126" s="223" t="s">
        <v>181</v>
      </c>
      <c r="BK126" s="225">
        <f>SUM(BK127:BK128)</f>
        <v>0</v>
      </c>
    </row>
    <row r="127" s="2" customFormat="1" ht="24.15" customHeight="1">
      <c r="A127" s="39"/>
      <c r="B127" s="40"/>
      <c r="C127" s="228" t="s">
        <v>84</v>
      </c>
      <c r="D127" s="228" t="s">
        <v>183</v>
      </c>
      <c r="E127" s="229" t="s">
        <v>3265</v>
      </c>
      <c r="F127" s="230" t="s">
        <v>3266</v>
      </c>
      <c r="G127" s="231" t="s">
        <v>193</v>
      </c>
      <c r="H127" s="232">
        <v>146.88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43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187</v>
      </c>
      <c r="AT127" s="240" t="s">
        <v>183</v>
      </c>
      <c r="AU127" s="240" t="s">
        <v>86</v>
      </c>
      <c r="AY127" s="18" t="s">
        <v>181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84</v>
      </c>
      <c r="BK127" s="241">
        <f>ROUND(I127*H127,2)</f>
        <v>0</v>
      </c>
      <c r="BL127" s="18" t="s">
        <v>187</v>
      </c>
      <c r="BM127" s="240" t="s">
        <v>3267</v>
      </c>
    </row>
    <row r="128" s="13" customFormat="1">
      <c r="A128" s="13"/>
      <c r="B128" s="242"/>
      <c r="C128" s="243"/>
      <c r="D128" s="244" t="s">
        <v>189</v>
      </c>
      <c r="E128" s="245" t="s">
        <v>1</v>
      </c>
      <c r="F128" s="246" t="s">
        <v>3268</v>
      </c>
      <c r="G128" s="243"/>
      <c r="H128" s="247">
        <v>146.88</v>
      </c>
      <c r="I128" s="248"/>
      <c r="J128" s="243"/>
      <c r="K128" s="243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189</v>
      </c>
      <c r="AU128" s="253" t="s">
        <v>86</v>
      </c>
      <c r="AV128" s="13" t="s">
        <v>86</v>
      </c>
      <c r="AW128" s="13" t="s">
        <v>33</v>
      </c>
      <c r="AX128" s="13" t="s">
        <v>84</v>
      </c>
      <c r="AY128" s="253" t="s">
        <v>181</v>
      </c>
    </row>
    <row r="129" s="12" customFormat="1" ht="22.8" customHeight="1">
      <c r="A129" s="12"/>
      <c r="B129" s="212"/>
      <c r="C129" s="213"/>
      <c r="D129" s="214" t="s">
        <v>77</v>
      </c>
      <c r="E129" s="226" t="s">
        <v>813</v>
      </c>
      <c r="F129" s="226" t="s">
        <v>3269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SUM(P130:P133)</f>
        <v>0</v>
      </c>
      <c r="Q129" s="220"/>
      <c r="R129" s="221">
        <f>SUM(R130:R133)</f>
        <v>0</v>
      </c>
      <c r="S129" s="220"/>
      <c r="T129" s="222">
        <f>SUM(T130:T133)</f>
        <v>116.0352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77</v>
      </c>
      <c r="AU129" s="224" t="s">
        <v>84</v>
      </c>
      <c r="AY129" s="223" t="s">
        <v>181</v>
      </c>
      <c r="BK129" s="225">
        <f>SUM(BK130:BK133)</f>
        <v>0</v>
      </c>
    </row>
    <row r="130" s="2" customFormat="1" ht="21.75" customHeight="1">
      <c r="A130" s="39"/>
      <c r="B130" s="40"/>
      <c r="C130" s="228" t="s">
        <v>86</v>
      </c>
      <c r="D130" s="228" t="s">
        <v>183</v>
      </c>
      <c r="E130" s="229" t="s">
        <v>3270</v>
      </c>
      <c r="F130" s="230" t="s">
        <v>3271</v>
      </c>
      <c r="G130" s="231" t="s">
        <v>193</v>
      </c>
      <c r="H130" s="232">
        <v>73.439999999999998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43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0.26000000000000001</v>
      </c>
      <c r="T130" s="239">
        <f>S130*H130</f>
        <v>19.0944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187</v>
      </c>
      <c r="AT130" s="240" t="s">
        <v>183</v>
      </c>
      <c r="AU130" s="240" t="s">
        <v>86</v>
      </c>
      <c r="AY130" s="18" t="s">
        <v>181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84</v>
      </c>
      <c r="BK130" s="241">
        <f>ROUND(I130*H130,2)</f>
        <v>0</v>
      </c>
      <c r="BL130" s="18" t="s">
        <v>187</v>
      </c>
      <c r="BM130" s="240" t="s">
        <v>3272</v>
      </c>
    </row>
    <row r="131" s="13" customFormat="1">
      <c r="A131" s="13"/>
      <c r="B131" s="242"/>
      <c r="C131" s="243"/>
      <c r="D131" s="244" t="s">
        <v>189</v>
      </c>
      <c r="E131" s="245" t="s">
        <v>1</v>
      </c>
      <c r="F131" s="246" t="s">
        <v>3273</v>
      </c>
      <c r="G131" s="243"/>
      <c r="H131" s="247">
        <v>73.439999999999998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189</v>
      </c>
      <c r="AU131" s="253" t="s">
        <v>86</v>
      </c>
      <c r="AV131" s="13" t="s">
        <v>86</v>
      </c>
      <c r="AW131" s="13" t="s">
        <v>33</v>
      </c>
      <c r="AX131" s="13" t="s">
        <v>84</v>
      </c>
      <c r="AY131" s="253" t="s">
        <v>181</v>
      </c>
    </row>
    <row r="132" s="2" customFormat="1" ht="16.5" customHeight="1">
      <c r="A132" s="39"/>
      <c r="B132" s="40"/>
      <c r="C132" s="228" t="s">
        <v>197</v>
      </c>
      <c r="D132" s="228" t="s">
        <v>183</v>
      </c>
      <c r="E132" s="229" t="s">
        <v>3274</v>
      </c>
      <c r="F132" s="230" t="s">
        <v>3275</v>
      </c>
      <c r="G132" s="231" t="s">
        <v>193</v>
      </c>
      <c r="H132" s="232">
        <v>146.88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43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0.66000000000000003</v>
      </c>
      <c r="T132" s="239">
        <f>S132*H132</f>
        <v>96.940799999999996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187</v>
      </c>
      <c r="AT132" s="240" t="s">
        <v>183</v>
      </c>
      <c r="AU132" s="240" t="s">
        <v>86</v>
      </c>
      <c r="AY132" s="18" t="s">
        <v>181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84</v>
      </c>
      <c r="BK132" s="241">
        <f>ROUND(I132*H132,2)</f>
        <v>0</v>
      </c>
      <c r="BL132" s="18" t="s">
        <v>187</v>
      </c>
      <c r="BM132" s="240" t="s">
        <v>3276</v>
      </c>
    </row>
    <row r="133" s="13" customFormat="1">
      <c r="A133" s="13"/>
      <c r="B133" s="242"/>
      <c r="C133" s="243"/>
      <c r="D133" s="244" t="s">
        <v>189</v>
      </c>
      <c r="E133" s="245" t="s">
        <v>1</v>
      </c>
      <c r="F133" s="246" t="s">
        <v>3277</v>
      </c>
      <c r="G133" s="243"/>
      <c r="H133" s="247">
        <v>146.88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189</v>
      </c>
      <c r="AU133" s="253" t="s">
        <v>86</v>
      </c>
      <c r="AV133" s="13" t="s">
        <v>86</v>
      </c>
      <c r="AW133" s="13" t="s">
        <v>33</v>
      </c>
      <c r="AX133" s="13" t="s">
        <v>84</v>
      </c>
      <c r="AY133" s="253" t="s">
        <v>181</v>
      </c>
    </row>
    <row r="134" s="12" customFormat="1" ht="22.8" customHeight="1">
      <c r="A134" s="12"/>
      <c r="B134" s="212"/>
      <c r="C134" s="213"/>
      <c r="D134" s="214" t="s">
        <v>77</v>
      </c>
      <c r="E134" s="226" t="s">
        <v>3278</v>
      </c>
      <c r="F134" s="226" t="s">
        <v>3279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SUM(P135:P139)</f>
        <v>0</v>
      </c>
      <c r="Q134" s="220"/>
      <c r="R134" s="221">
        <f>SUM(R135:R139)</f>
        <v>0</v>
      </c>
      <c r="S134" s="220"/>
      <c r="T134" s="222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77</v>
      </c>
      <c r="AU134" s="224" t="s">
        <v>84</v>
      </c>
      <c r="AY134" s="223" t="s">
        <v>181</v>
      </c>
      <c r="BK134" s="225">
        <f>SUM(BK135:BK139)</f>
        <v>0</v>
      </c>
    </row>
    <row r="135" s="2" customFormat="1" ht="16.5" customHeight="1">
      <c r="A135" s="39"/>
      <c r="B135" s="40"/>
      <c r="C135" s="228" t="s">
        <v>187</v>
      </c>
      <c r="D135" s="228" t="s">
        <v>183</v>
      </c>
      <c r="E135" s="229" t="s">
        <v>3280</v>
      </c>
      <c r="F135" s="230" t="s">
        <v>3281</v>
      </c>
      <c r="G135" s="231" t="s">
        <v>235</v>
      </c>
      <c r="H135" s="232">
        <v>116.035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43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187</v>
      </c>
      <c r="AT135" s="240" t="s">
        <v>183</v>
      </c>
      <c r="AU135" s="240" t="s">
        <v>86</v>
      </c>
      <c r="AY135" s="18" t="s">
        <v>181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84</v>
      </c>
      <c r="BK135" s="241">
        <f>ROUND(I135*H135,2)</f>
        <v>0</v>
      </c>
      <c r="BL135" s="18" t="s">
        <v>187</v>
      </c>
      <c r="BM135" s="240" t="s">
        <v>3282</v>
      </c>
    </row>
    <row r="136" s="2" customFormat="1" ht="16.5" customHeight="1">
      <c r="A136" s="39"/>
      <c r="B136" s="40"/>
      <c r="C136" s="228" t="s">
        <v>213</v>
      </c>
      <c r="D136" s="228" t="s">
        <v>183</v>
      </c>
      <c r="E136" s="229" t="s">
        <v>3283</v>
      </c>
      <c r="F136" s="230" t="s">
        <v>3284</v>
      </c>
      <c r="G136" s="231" t="s">
        <v>235</v>
      </c>
      <c r="H136" s="232">
        <v>1044.3150000000001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43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187</v>
      </c>
      <c r="AT136" s="240" t="s">
        <v>183</v>
      </c>
      <c r="AU136" s="240" t="s">
        <v>86</v>
      </c>
      <c r="AY136" s="18" t="s">
        <v>181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84</v>
      </c>
      <c r="BK136" s="241">
        <f>ROUND(I136*H136,2)</f>
        <v>0</v>
      </c>
      <c r="BL136" s="18" t="s">
        <v>187</v>
      </c>
      <c r="BM136" s="240" t="s">
        <v>3285</v>
      </c>
    </row>
    <row r="137" s="13" customFormat="1">
      <c r="A137" s="13"/>
      <c r="B137" s="242"/>
      <c r="C137" s="243"/>
      <c r="D137" s="244" t="s">
        <v>189</v>
      </c>
      <c r="E137" s="245" t="s">
        <v>1</v>
      </c>
      <c r="F137" s="246" t="s">
        <v>3286</v>
      </c>
      <c r="G137" s="243"/>
      <c r="H137" s="247">
        <v>1044.3150000000001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189</v>
      </c>
      <c r="AU137" s="253" t="s">
        <v>86</v>
      </c>
      <c r="AV137" s="13" t="s">
        <v>86</v>
      </c>
      <c r="AW137" s="13" t="s">
        <v>33</v>
      </c>
      <c r="AX137" s="13" t="s">
        <v>84</v>
      </c>
      <c r="AY137" s="253" t="s">
        <v>181</v>
      </c>
    </row>
    <row r="138" s="2" customFormat="1" ht="21.75" customHeight="1">
      <c r="A138" s="39"/>
      <c r="B138" s="40"/>
      <c r="C138" s="228" t="s">
        <v>218</v>
      </c>
      <c r="D138" s="228" t="s">
        <v>183</v>
      </c>
      <c r="E138" s="229" t="s">
        <v>3287</v>
      </c>
      <c r="F138" s="230" t="s">
        <v>3288</v>
      </c>
      <c r="G138" s="231" t="s">
        <v>235</v>
      </c>
      <c r="H138" s="232">
        <v>96.941000000000002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43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187</v>
      </c>
      <c r="AT138" s="240" t="s">
        <v>183</v>
      </c>
      <c r="AU138" s="240" t="s">
        <v>86</v>
      </c>
      <c r="AY138" s="18" t="s">
        <v>181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84</v>
      </c>
      <c r="BK138" s="241">
        <f>ROUND(I138*H138,2)</f>
        <v>0</v>
      </c>
      <c r="BL138" s="18" t="s">
        <v>187</v>
      </c>
      <c r="BM138" s="240" t="s">
        <v>3289</v>
      </c>
    </row>
    <row r="139" s="2" customFormat="1" ht="21.75" customHeight="1">
      <c r="A139" s="39"/>
      <c r="B139" s="40"/>
      <c r="C139" s="228" t="s">
        <v>223</v>
      </c>
      <c r="D139" s="228" t="s">
        <v>183</v>
      </c>
      <c r="E139" s="229" t="s">
        <v>3290</v>
      </c>
      <c r="F139" s="230" t="s">
        <v>3291</v>
      </c>
      <c r="G139" s="231" t="s">
        <v>235</v>
      </c>
      <c r="H139" s="232">
        <v>19.094000000000001</v>
      </c>
      <c r="I139" s="233"/>
      <c r="J139" s="234">
        <f>ROUND(I139*H139,2)</f>
        <v>0</v>
      </c>
      <c r="K139" s="235"/>
      <c r="L139" s="45"/>
      <c r="M139" s="301" t="s">
        <v>1</v>
      </c>
      <c r="N139" s="302" t="s">
        <v>43</v>
      </c>
      <c r="O139" s="303"/>
      <c r="P139" s="304">
        <f>O139*H139</f>
        <v>0</v>
      </c>
      <c r="Q139" s="304">
        <v>0</v>
      </c>
      <c r="R139" s="304">
        <f>Q139*H139</f>
        <v>0</v>
      </c>
      <c r="S139" s="304">
        <v>0</v>
      </c>
      <c r="T139" s="30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187</v>
      </c>
      <c r="AT139" s="240" t="s">
        <v>183</v>
      </c>
      <c r="AU139" s="240" t="s">
        <v>86</v>
      </c>
      <c r="AY139" s="18" t="s">
        <v>181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84</v>
      </c>
      <c r="BK139" s="241">
        <f>ROUND(I139*H139,2)</f>
        <v>0</v>
      </c>
      <c r="BL139" s="18" t="s">
        <v>187</v>
      </c>
      <c r="BM139" s="240" t="s">
        <v>3292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KKLe5HDzMeJfowKoUSJIjvg7zLE1fLdPK5FmQ+ZcKjcREyJ4QWBb+slz2NfJRLXl5HDF/gGlmulmmSdoDcMD9w==" hashValue="Ax5jax9JaK31qeODbeRIWzA2dKj0LEJDJDchZYFy785vGbwof+aKyoxI0QL56tjnTlUTuulCrgaC3+TH4m2bDw==" algorithmName="SHA-512" password="CC35"/>
  <autoFilter ref="C123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122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SOCIÁLNÍ REHABILITACE NOVÉ MĚSTO NAD METUJÍ</v>
      </c>
      <c r="F7" s="151"/>
      <c r="G7" s="151"/>
      <c r="H7" s="151"/>
      <c r="L7" s="21"/>
    </row>
    <row r="8" s="1" customFormat="1" ht="12" customHeight="1">
      <c r="B8" s="21"/>
      <c r="D8" s="151" t="s">
        <v>123</v>
      </c>
      <c r="L8" s="21"/>
    </row>
    <row r="9" s="2" customFormat="1" ht="16.5" customHeight="1">
      <c r="A9" s="39"/>
      <c r="B9" s="45"/>
      <c r="C9" s="39"/>
      <c r="D9" s="39"/>
      <c r="E9" s="152" t="s">
        <v>124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3293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22. 11. 2024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34</v>
      </c>
      <c r="E25" s="39"/>
      <c r="F25" s="39"/>
      <c r="G25" s="39"/>
      <c r="H25" s="39"/>
      <c r="I25" s="151" t="s">
        <v>25</v>
      </c>
      <c r="J25" s="142" t="s">
        <v>35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1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ROUND((SUM(BE121:BE128)),  2)</f>
        <v>0</v>
      </c>
      <c r="G35" s="39"/>
      <c r="H35" s="39"/>
      <c r="I35" s="165">
        <v>0.20999999999999999</v>
      </c>
      <c r="J35" s="164">
        <f>ROUND(((SUM(BE121:BE128))*I35),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ROUND((SUM(BF121:BF128)),  2)</f>
        <v>0</v>
      </c>
      <c r="G36" s="39"/>
      <c r="H36" s="39"/>
      <c r="I36" s="165">
        <v>0.12</v>
      </c>
      <c r="J36" s="164">
        <f>ROUND(((SUM(BF121:BF128))*I36),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ROUND((SUM(BG121:BG128)),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ROUND((SUM(BH121:BH128)),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ROUND((SUM(BI121:BI128)),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SOCIÁLNÍ REHABILITACE NOVÉ MĚSTO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011 - SO 11 - VRN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P.Č. 961, 2340, K.Ú. NOVÉ MĚSTO NAD METUJÍ</v>
      </c>
      <c r="G91" s="41"/>
      <c r="H91" s="41"/>
      <c r="I91" s="33" t="s">
        <v>22</v>
      </c>
      <c r="J91" s="80" t="str">
        <f>IF(J14="","",J14)</f>
        <v>22. 11. 2024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KRÁLOVÉHRADECKÝ KRAJ</v>
      </c>
      <c r="G93" s="41"/>
      <c r="H93" s="41"/>
      <c r="I93" s="33" t="s">
        <v>30</v>
      </c>
      <c r="J93" s="37" t="str">
        <f>E23</f>
        <v>ATELIER ARCHITEKTURY A URBANISMU,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34</v>
      </c>
      <c r="J94" s="37" t="str">
        <f>E26</f>
        <v>JIŘÍ KOCIÁN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128</v>
      </c>
      <c r="D96" s="186"/>
      <c r="E96" s="186"/>
      <c r="F96" s="186"/>
      <c r="G96" s="186"/>
      <c r="H96" s="186"/>
      <c r="I96" s="186"/>
      <c r="J96" s="187" t="s">
        <v>129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130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131</v>
      </c>
    </row>
    <row r="99" s="9" customFormat="1" ht="24.96" customHeight="1">
      <c r="A99" s="9"/>
      <c r="B99" s="189"/>
      <c r="C99" s="190"/>
      <c r="D99" s="191" t="s">
        <v>3294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166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SOCIÁLNÍ REHABILITACE NOVÉ MĚSTO NAD METUJÍ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123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4" t="s">
        <v>124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011 - SO 11 - VRN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P.Č. 961, 2340, K.Ú. NOVÉ MĚSTO NAD METUJÍ</v>
      </c>
      <c r="G115" s="41"/>
      <c r="H115" s="41"/>
      <c r="I115" s="33" t="s">
        <v>22</v>
      </c>
      <c r="J115" s="80" t="str">
        <f>IF(J14="","",J14)</f>
        <v>22. 11. 2024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E17</f>
        <v>KRÁLOVÉHRADECKÝ KRAJ</v>
      </c>
      <c r="G117" s="41"/>
      <c r="H117" s="41"/>
      <c r="I117" s="33" t="s">
        <v>30</v>
      </c>
      <c r="J117" s="37" t="str">
        <f>E23</f>
        <v>ATELIER ARCHITEKTURY A URBANISMU,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34</v>
      </c>
      <c r="J118" s="37" t="str">
        <f>E26</f>
        <v>JIŘÍ KOCIÁN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167</v>
      </c>
      <c r="D120" s="203" t="s">
        <v>63</v>
      </c>
      <c r="E120" s="203" t="s">
        <v>59</v>
      </c>
      <c r="F120" s="203" t="s">
        <v>60</v>
      </c>
      <c r="G120" s="203" t="s">
        <v>168</v>
      </c>
      <c r="H120" s="203" t="s">
        <v>169</v>
      </c>
      <c r="I120" s="203" t="s">
        <v>170</v>
      </c>
      <c r="J120" s="204" t="s">
        <v>129</v>
      </c>
      <c r="K120" s="205" t="s">
        <v>171</v>
      </c>
      <c r="L120" s="206"/>
      <c r="M120" s="101" t="s">
        <v>1</v>
      </c>
      <c r="N120" s="102" t="s">
        <v>42</v>
      </c>
      <c r="O120" s="102" t="s">
        <v>172</v>
      </c>
      <c r="P120" s="102" t="s">
        <v>173</v>
      </c>
      <c r="Q120" s="102" t="s">
        <v>174</v>
      </c>
      <c r="R120" s="102" t="s">
        <v>175</v>
      </c>
      <c r="S120" s="102" t="s">
        <v>176</v>
      </c>
      <c r="T120" s="103" t="s">
        <v>177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178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131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77</v>
      </c>
      <c r="E122" s="215" t="s">
        <v>3295</v>
      </c>
      <c r="F122" s="215" t="s">
        <v>3296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SUM(P123:P128)</f>
        <v>0</v>
      </c>
      <c r="Q122" s="220"/>
      <c r="R122" s="221">
        <f>SUM(R123:R128)</f>
        <v>0</v>
      </c>
      <c r="S122" s="220"/>
      <c r="T122" s="222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213</v>
      </c>
      <c r="AT122" s="224" t="s">
        <v>77</v>
      </c>
      <c r="AU122" s="224" t="s">
        <v>78</v>
      </c>
      <c r="AY122" s="223" t="s">
        <v>181</v>
      </c>
      <c r="BK122" s="225">
        <f>SUM(BK123:BK128)</f>
        <v>0</v>
      </c>
    </row>
    <row r="123" s="2" customFormat="1" ht="16.5" customHeight="1">
      <c r="A123" s="39"/>
      <c r="B123" s="40"/>
      <c r="C123" s="228" t="s">
        <v>84</v>
      </c>
      <c r="D123" s="228" t="s">
        <v>183</v>
      </c>
      <c r="E123" s="229" t="s">
        <v>3297</v>
      </c>
      <c r="F123" s="230" t="s">
        <v>3298</v>
      </c>
      <c r="G123" s="231" t="s">
        <v>359</v>
      </c>
      <c r="H123" s="232">
        <v>1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43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3299</v>
      </c>
      <c r="AT123" s="240" t="s">
        <v>183</v>
      </c>
      <c r="AU123" s="240" t="s">
        <v>84</v>
      </c>
      <c r="AY123" s="18" t="s">
        <v>181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84</v>
      </c>
      <c r="BK123" s="241">
        <f>ROUND(I123*H123,2)</f>
        <v>0</v>
      </c>
      <c r="BL123" s="18" t="s">
        <v>3299</v>
      </c>
      <c r="BM123" s="240" t="s">
        <v>3300</v>
      </c>
    </row>
    <row r="124" s="2" customFormat="1" ht="16.5" customHeight="1">
      <c r="A124" s="39"/>
      <c r="B124" s="40"/>
      <c r="C124" s="228" t="s">
        <v>86</v>
      </c>
      <c r="D124" s="228" t="s">
        <v>183</v>
      </c>
      <c r="E124" s="229" t="s">
        <v>3301</v>
      </c>
      <c r="F124" s="230" t="s">
        <v>3302</v>
      </c>
      <c r="G124" s="231" t="s">
        <v>359</v>
      </c>
      <c r="H124" s="232">
        <v>1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43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3299</v>
      </c>
      <c r="AT124" s="240" t="s">
        <v>183</v>
      </c>
      <c r="AU124" s="240" t="s">
        <v>84</v>
      </c>
      <c r="AY124" s="18" t="s">
        <v>181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84</v>
      </c>
      <c r="BK124" s="241">
        <f>ROUND(I124*H124,2)</f>
        <v>0</v>
      </c>
      <c r="BL124" s="18" t="s">
        <v>3299</v>
      </c>
      <c r="BM124" s="240" t="s">
        <v>3303</v>
      </c>
    </row>
    <row r="125" s="2" customFormat="1" ht="16.5" customHeight="1">
      <c r="A125" s="39"/>
      <c r="B125" s="40"/>
      <c r="C125" s="228" t="s">
        <v>197</v>
      </c>
      <c r="D125" s="228" t="s">
        <v>183</v>
      </c>
      <c r="E125" s="229" t="s">
        <v>3304</v>
      </c>
      <c r="F125" s="230" t="s">
        <v>3305</v>
      </c>
      <c r="G125" s="231" t="s">
        <v>359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43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3299</v>
      </c>
      <c r="AT125" s="240" t="s">
        <v>183</v>
      </c>
      <c r="AU125" s="240" t="s">
        <v>84</v>
      </c>
      <c r="AY125" s="18" t="s">
        <v>181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84</v>
      </c>
      <c r="BK125" s="241">
        <f>ROUND(I125*H125,2)</f>
        <v>0</v>
      </c>
      <c r="BL125" s="18" t="s">
        <v>3299</v>
      </c>
      <c r="BM125" s="240" t="s">
        <v>3306</v>
      </c>
    </row>
    <row r="126" s="2" customFormat="1" ht="16.5" customHeight="1">
      <c r="A126" s="39"/>
      <c r="B126" s="40"/>
      <c r="C126" s="228" t="s">
        <v>187</v>
      </c>
      <c r="D126" s="228" t="s">
        <v>183</v>
      </c>
      <c r="E126" s="229" t="s">
        <v>3307</v>
      </c>
      <c r="F126" s="230" t="s">
        <v>3308</v>
      </c>
      <c r="G126" s="231" t="s">
        <v>359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43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3299</v>
      </c>
      <c r="AT126" s="240" t="s">
        <v>183</v>
      </c>
      <c r="AU126" s="240" t="s">
        <v>84</v>
      </c>
      <c r="AY126" s="18" t="s">
        <v>181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84</v>
      </c>
      <c r="BK126" s="241">
        <f>ROUND(I126*H126,2)</f>
        <v>0</v>
      </c>
      <c r="BL126" s="18" t="s">
        <v>3299</v>
      </c>
      <c r="BM126" s="240" t="s">
        <v>3309</v>
      </c>
    </row>
    <row r="127" s="2" customFormat="1" ht="16.5" customHeight="1">
      <c r="A127" s="39"/>
      <c r="B127" s="40"/>
      <c r="C127" s="228" t="s">
        <v>213</v>
      </c>
      <c r="D127" s="228" t="s">
        <v>183</v>
      </c>
      <c r="E127" s="229" t="s">
        <v>3310</v>
      </c>
      <c r="F127" s="230" t="s">
        <v>3311</v>
      </c>
      <c r="G127" s="231" t="s">
        <v>3312</v>
      </c>
      <c r="H127" s="232">
        <v>85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43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3299</v>
      </c>
      <c r="AT127" s="240" t="s">
        <v>183</v>
      </c>
      <c r="AU127" s="240" t="s">
        <v>84</v>
      </c>
      <c r="AY127" s="18" t="s">
        <v>181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84</v>
      </c>
      <c r="BK127" s="241">
        <f>ROUND(I127*H127,2)</f>
        <v>0</v>
      </c>
      <c r="BL127" s="18" t="s">
        <v>3299</v>
      </c>
      <c r="BM127" s="240" t="s">
        <v>3313</v>
      </c>
    </row>
    <row r="128" s="2" customFormat="1" ht="16.5" customHeight="1">
      <c r="A128" s="39"/>
      <c r="B128" s="40"/>
      <c r="C128" s="228" t="s">
        <v>218</v>
      </c>
      <c r="D128" s="228" t="s">
        <v>183</v>
      </c>
      <c r="E128" s="229" t="s">
        <v>3314</v>
      </c>
      <c r="F128" s="230" t="s">
        <v>3315</v>
      </c>
      <c r="G128" s="231" t="s">
        <v>359</v>
      </c>
      <c r="H128" s="232">
        <v>1</v>
      </c>
      <c r="I128" s="233"/>
      <c r="J128" s="234">
        <f>ROUND(I128*H128,2)</f>
        <v>0</v>
      </c>
      <c r="K128" s="235"/>
      <c r="L128" s="45"/>
      <c r="M128" s="301" t="s">
        <v>1</v>
      </c>
      <c r="N128" s="302" t="s">
        <v>43</v>
      </c>
      <c r="O128" s="303"/>
      <c r="P128" s="304">
        <f>O128*H128</f>
        <v>0</v>
      </c>
      <c r="Q128" s="304">
        <v>0</v>
      </c>
      <c r="R128" s="304">
        <f>Q128*H128</f>
        <v>0</v>
      </c>
      <c r="S128" s="304">
        <v>0</v>
      </c>
      <c r="T128" s="30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3299</v>
      </c>
      <c r="AT128" s="240" t="s">
        <v>183</v>
      </c>
      <c r="AU128" s="240" t="s">
        <v>84</v>
      </c>
      <c r="AY128" s="18" t="s">
        <v>181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84</v>
      </c>
      <c r="BK128" s="241">
        <f>ROUND(I128*H128,2)</f>
        <v>0</v>
      </c>
      <c r="BL128" s="18" t="s">
        <v>3299</v>
      </c>
      <c r="BM128" s="240" t="s">
        <v>3316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ZsSVvRTwZu1ZgZsV0f6QzoVDBoXClOo7GARWYz1MIL6z4NJPWMHT/TSJat5AZhWKN/dJhC8I6etONgrKOTqz2Q==" hashValue="m4l3cHjoe0DzgjBqHxPPEvVWo5GtOld+lmioxOxlSnistGM3Dx2hoeip9i0X9f9qAhp7t22mGoegvRFQgm+/lg==" algorithmName="SHA-512" password="CC35"/>
  <autoFilter ref="C120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C811B949ADD542A35D447A2CAD3FD6" ma:contentTypeVersion="18" ma:contentTypeDescription="Vytvoří nový dokument" ma:contentTypeScope="" ma:versionID="f5cbae60e4be3055e5e0483d7d2b7f64">
  <xsd:schema xmlns:xsd="http://www.w3.org/2001/XMLSchema" xmlns:xs="http://www.w3.org/2001/XMLSchema" xmlns:p="http://schemas.microsoft.com/office/2006/metadata/properties" xmlns:ns2="8e7b3e7f-f681-49ea-ad36-9bf6f688d805" xmlns:ns3="41975e68-e528-4dad-a8f8-87c373eb13f0" targetNamespace="http://schemas.microsoft.com/office/2006/metadata/properties" ma:root="true" ma:fieldsID="ce71a2f1635bff51e6bd49b015e39c4a" ns2:_="" ns3:_="">
    <xsd:import namespace="8e7b3e7f-f681-49ea-ad36-9bf6f688d805"/>
    <xsd:import namespace="41975e68-e528-4dad-a8f8-87c373eb13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3e7f-f681-49ea-ad36-9bf6f688d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86b04dba-c335-4d32-ba8d-3ae0db792a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75e68-e528-4dad-a8f8-87c373eb13f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7530ef9-b51a-4ab7-a3f7-26744243b0be}" ma:internalName="TaxCatchAll" ma:showField="CatchAllData" ma:web="41975e68-e528-4dad-a8f8-87c373eb13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975e68-e528-4dad-a8f8-87c373eb13f0" xsi:nil="true"/>
    <lcf76f155ced4ddcb4097134ff3c332f xmlns="8e7b3e7f-f681-49ea-ad36-9bf6f688d8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FFB533-91D1-4D33-A0B9-6E6476531D22}"/>
</file>

<file path=customXml/itemProps2.xml><?xml version="1.0" encoding="utf-8"?>
<ds:datastoreItem xmlns:ds="http://schemas.openxmlformats.org/officeDocument/2006/customXml" ds:itemID="{01B528A8-7413-4760-8061-12124FBB8231}"/>
</file>

<file path=customXml/itemProps3.xml><?xml version="1.0" encoding="utf-8"?>
<ds:datastoreItem xmlns:ds="http://schemas.openxmlformats.org/officeDocument/2006/customXml" ds:itemID="{A7544A3C-E18F-4628-953C-58A2C4FF778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ATELIER2\Atelier2</dc:creator>
  <cp:lastModifiedBy>ATELIER2\Atelier2</cp:lastModifiedBy>
  <dcterms:created xsi:type="dcterms:W3CDTF">2024-11-22T19:20:25Z</dcterms:created>
  <dcterms:modified xsi:type="dcterms:W3CDTF">2024-11-22T19:20:42Z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0x010100A7C811B949ADD542A35D447A2CAD3FD6</vt:lpwstr>
  </property>
</Properties>
</file>