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3 - Volný nábytek - obje..." sheetId="2" r:id="rId2"/>
    <sheet name="B3 - Volný nábytek - obje..." sheetId="3" r:id="rId3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'A3 - Volný nábytek - obje...'!$C$120:$K$135</definedName>
    <definedName name="_xlnm.Print_Area" localSheetId="1">'A3 - Volný nábytek - obje...'!$C$4:$J$76,'A3 - Volný nábytek - obje...'!$C$82:$J$100,'A3 - Volný nábytek - obje...'!$C$106:$K$135</definedName>
    <definedName name="_xlnm.Print_Titles" localSheetId="1">'A3 - Volný nábytek - obje...'!$120:$120</definedName>
    <definedName name="_xlnm._FilterDatabase" localSheetId="2" hidden="1">'B3 - Volný nábytek - obje...'!$C$120:$K$133</definedName>
    <definedName name="_xlnm.Print_Area" localSheetId="2">'B3 - Volný nábytek - obje...'!$C$4:$J$76,'B3 - Volný nábytek - obje...'!$C$82:$J$100,'B3 - Volný nábytek - obje...'!$C$106:$K$133</definedName>
    <definedName name="_xlnm.Print_Titles" localSheetId="2">'B3 - Volný nábytek - obje...'!$120:$120</definedName>
  </definedNames>
  <calcPr/>
</workbook>
</file>

<file path=xl/calcChain.xml><?xml version="1.0" encoding="utf-8"?>
<calcChain xmlns="http://schemas.openxmlformats.org/spreadsheetml/2006/main">
  <c i="3" l="1" r="J39"/>
  <c r="J38"/>
  <c i="1" r="AY98"/>
  <c i="3" r="J37"/>
  <c i="1" r="AX98"/>
  <c i="3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2" r="J39"/>
  <c r="J38"/>
  <c i="1" r="AY96"/>
  <c i="2" r="J37"/>
  <c i="1" r="AX96"/>
  <c i="2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1" r="L90"/>
  <c r="AM90"/>
  <c r="AM89"/>
  <c r="L89"/>
  <c r="AM87"/>
  <c r="L87"/>
  <c r="L85"/>
  <c r="L84"/>
  <c i="2" r="BK132"/>
  <c r="BK128"/>
  <c i="1" r="AS95"/>
  <c i="2" r="BK131"/>
  <c r="J125"/>
  <c i="3" r="J130"/>
  <c r="BK133"/>
  <c r="J127"/>
  <c r="J131"/>
  <c i="2" r="J131"/>
  <c r="BK127"/>
  <c r="BK133"/>
  <c r="BK124"/>
  <c i="3" r="J132"/>
  <c r="J125"/>
  <c r="BK132"/>
  <c r="BK124"/>
  <c i="2" r="J134"/>
  <c r="J129"/>
  <c r="BK125"/>
  <c r="BK134"/>
  <c r="J128"/>
  <c i="1" r="AS97"/>
  <c i="3" r="BK128"/>
  <c r="J124"/>
  <c r="J129"/>
  <c r="BK123"/>
  <c i="2" r="J130"/>
  <c r="J124"/>
  <c r="J132"/>
  <c r="J127"/>
  <c r="F38"/>
  <c r="J133"/>
  <c r="BK126"/>
  <c r="BK135"/>
  <c r="BK129"/>
  <c r="BK123"/>
  <c i="3" r="BK127"/>
  <c r="J126"/>
  <c r="BK130"/>
  <c r="J128"/>
  <c i="2" r="J135"/>
  <c r="J123"/>
  <c r="BK130"/>
  <c r="J126"/>
  <c i="3" r="J133"/>
  <c r="BK126"/>
  <c r="BK129"/>
  <c r="BK131"/>
  <c r="BK125"/>
  <c r="J123"/>
  <c i="2" l="1" r="P122"/>
  <c r="P121"/>
  <c i="1" r="AU96"/>
  <c i="2" r="R122"/>
  <c r="R121"/>
  <c r="T122"/>
  <c r="T121"/>
  <c i="3" r="R122"/>
  <c r="R121"/>
  <c i="2" r="BK122"/>
  <c r="J122"/>
  <c r="J99"/>
  <c i="3" r="BK122"/>
  <c r="J122"/>
  <c r="J99"/>
  <c r="P122"/>
  <c r="P121"/>
  <c i="1" r="AU98"/>
  <c i="3" r="T122"/>
  <c r="T121"/>
  <c r="J94"/>
  <c r="BE123"/>
  <c r="BE125"/>
  <c r="BE126"/>
  <c r="BE129"/>
  <c r="BE130"/>
  <c r="J91"/>
  <c r="F118"/>
  <c r="BE132"/>
  <c r="BE124"/>
  <c r="BE127"/>
  <c r="BE128"/>
  <c r="E85"/>
  <c r="BE131"/>
  <c r="BE133"/>
  <c i="2" r="J115"/>
  <c r="BE127"/>
  <c r="F94"/>
  <c r="E85"/>
  <c r="J94"/>
  <c r="BE123"/>
  <c r="BE124"/>
  <c r="BE128"/>
  <c r="BE129"/>
  <c r="BE134"/>
  <c r="BE125"/>
  <c r="BE126"/>
  <c r="BE130"/>
  <c r="BE131"/>
  <c r="BE132"/>
  <c r="BE133"/>
  <c r="BE135"/>
  <c i="1" r="BC96"/>
  <c r="AU95"/>
  <c r="AU97"/>
  <c i="2" r="F39"/>
  <c i="1" r="BD96"/>
  <c r="BD95"/>
  <c i="3" r="F37"/>
  <c i="1" r="BB98"/>
  <c r="BB97"/>
  <c r="AX97"/>
  <c i="2" r="F37"/>
  <c i="1" r="BB96"/>
  <c r="BB95"/>
  <c r="AX95"/>
  <c i="3" r="F38"/>
  <c i="1" r="BC98"/>
  <c r="BC97"/>
  <c r="AY97"/>
  <c r="BC95"/>
  <c i="3" r="J36"/>
  <c i="1" r="AW98"/>
  <c i="2" r="F36"/>
  <c i="1" r="BA96"/>
  <c r="BA95"/>
  <c i="3" r="F36"/>
  <c i="1" r="BA98"/>
  <c r="BA97"/>
  <c r="AW97"/>
  <c i="2" r="J36"/>
  <c i="1" r="AW96"/>
  <c r="AS94"/>
  <c i="3" r="F39"/>
  <c i="1" r="BD98"/>
  <c r="BD97"/>
  <c i="2" l="1" r="BK121"/>
  <c r="J121"/>
  <c r="J98"/>
  <c i="3" r="BK121"/>
  <c r="J121"/>
  <c i="1" r="AU94"/>
  <c i="3" r="J32"/>
  <c i="1" r="AG98"/>
  <c r="AG97"/>
  <c r="AW95"/>
  <c r="AY95"/>
  <c i="2" r="J35"/>
  <c i="1" r="AV96"/>
  <c r="AT96"/>
  <c r="BA94"/>
  <c r="W30"/>
  <c i="3" r="F35"/>
  <c i="1" r="AZ98"/>
  <c r="AZ97"/>
  <c r="AV97"/>
  <c r="AT97"/>
  <c r="AN97"/>
  <c i="2" r="F35"/>
  <c i="1" r="AZ96"/>
  <c r="AZ95"/>
  <c r="AV95"/>
  <c r="BC94"/>
  <c r="W32"/>
  <c i="3" r="J35"/>
  <c i="1" r="AV98"/>
  <c r="AT98"/>
  <c r="AN98"/>
  <c r="BD94"/>
  <c r="W33"/>
  <c r="BB94"/>
  <c r="W31"/>
  <c i="3" l="1" r="J98"/>
  <c r="J41"/>
  <c i="2" r="J32"/>
  <c i="1" r="AG96"/>
  <c r="AG95"/>
  <c r="AG94"/>
  <c r="AW94"/>
  <c r="AK30"/>
  <c r="AY94"/>
  <c r="AX94"/>
  <c r="AT95"/>
  <c r="AZ94"/>
  <c r="W29"/>
  <c i="2" l="1" r="J41"/>
  <c i="1" r="AN95"/>
  <c r="AN96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<sst xmlns="http://schemas.openxmlformats.org/spreadsheetml/2006/main">
  <si>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</si>
  <si>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</si>
  <si>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</si>
  <si>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</si>
  <si>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</si>
  <si>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{31246fb4-c1be-4121-a173-e517726c4d28}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</si>
  <si>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</si>
  <si>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</si>
  <si>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</si>
  <si>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</si>
  <si>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</si>
  <si>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</si>
  <si>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</si>
  <si>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</si>
  <si>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JC3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</si>
  <si>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</si>
  <si>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</si>
  <si>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DOZP Jičín - Volný nábytek</t>
  </si>
  <si>
    <t>KSO:</t>
  </si>
  <si>
    <t>CC-CZ:</t>
  </si>
  <si>
    <t>Místo:</t>
  </si>
  <si>
    <t>Jičín parc. č.1628</t>
  </si>
  <si>
    <t>Datum:</t>
  </si>
  <si>
    <t>23. 10. 2021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</si>
  <si>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</si>
  <si>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</si>
  <si>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</si>
  <si>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</si>
  <si>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</si>
  <si>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</si>
  <si>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</si>
  <si>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</si>
  <si>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</si>
  <si>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</si>
  <si>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</si>
  <si>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</si>
  <si>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</si>
  <si>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</si>
  <si>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</si>
  <si>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</si>
  <si>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</si>
  <si>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</si>
  <si>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</si>
  <si>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</si>
  <si>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</si>
  <si>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</si>
  <si>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</si>
  <si>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</si>
  <si>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</si>
  <si>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</si>
  <si>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</si>
  <si>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</si>
  <si>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</si>
  <si>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</si>
  <si>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</si>
  <si>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</si>
  <si>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</si>
  <si>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</si>
  <si>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</si>
  <si>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</si>
  <si>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</si>
  <si>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</si>
  <si>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</si>
  <si>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</si>
  <si>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</si>
  <si>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</si>
  <si>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</si>
  <si>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</si>
  <si>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</si>
  <si>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</si>
  <si>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</si>
  <si>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</si>
  <si>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</si>
  <si>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</si>
  <si>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</si>
  <si>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</si>
  <si>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</si>
  <si>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</si>
  <si>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</si>
  <si>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</si>
  <si>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JCI-A</t>
  </si>
  <si>
    <t>Nábytek a vybavení budov - Objekt A</t>
  </si>
  <si>
    <t>STA</t>
  </si>
  <si>
    <t>1</t>
  </si>
  <si>
    <t>{d96a3d2c-d458-433a-9434-add5c29d55a7}</t>
  </si>
  <si>
    <t>2</t>
  </si>
  <si>
    <t>/</t>
  </si>
  <si>
    <t>A3</t>
  </si>
  <si>
    <t>Volný nábytek - objekt A</t>
  </si>
  <si>
    <t>Soupis</t>
  </si>
  <si>
    <t>{bca8f2f7-41aa-4aa0-8e90-c7f2d57d440e}</t>
  </si>
  <si>
    <t>JCI-B</t>
  </si>
  <si>
    <t>Nábytek a vybavení budov - Objekt B</t>
  </si>
  <si>
    <t>{b18eaf7e-5e9b-4cf5-8e6f-700fbed53de7}</t>
  </si>
  <si>
    <t>B3</t>
  </si>
  <si>
    <t>Volný nábytek - objekt B</t>
  </si>
  <si>
    <t>{feb62bb2-d273-414c-8c4c-e513247d4c5d}</t>
  </si>
  <si>
    <t>KRYCÍ LIST SOUPISU PRACÍ</t>
  </si>
  <si>
    <t>Objekt:</t>
  </si>
  <si>
    <t>JCI-A - Nábytek a vybavení budov - Objekt A</t>
  </si>
  <si>
    <t>Soupis:</t>
  </si>
  <si>
    <t>A3 - Volný nábytek - objekt A</t>
  </si>
  <si>
    <t>REKAPITULACE ČLENĚNÍ SOUPISU PRACÍ</t>
  </si>
  <si>
    <t>Kód dílu - Popis</t>
  </si>
  <si>
    <t>Cena celkem [CZK]</t>
  </si>
  <si>
    <t>Náklady ze soupisu prací</t>
  </si>
  <si>
    <t>-1</t>
  </si>
  <si>
    <t>797 - Interier - podrobný popis a parametry viz Interier - Výpis zařizovacích předmětů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</si>
  <si>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</si>
  <si>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</si>
  <si>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</si>
  <si>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</si>
  <si>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</si>
  <si>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</si>
  <si>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</si>
  <si>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</si>
  <si>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</si>
  <si>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</si>
  <si>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</si>
  <si>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</si>
  <si>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</si>
  <si>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797</t>
  </si>
  <si>
    <t>Interier - podrobný popis a parametry viz Interier - Výpis zařizovacích předmětů</t>
  </si>
  <si>
    <t>ROZPOCET</t>
  </si>
  <si>
    <t>K</t>
  </si>
  <si>
    <t>797003</t>
  </si>
  <si>
    <t>Křeslo čalouněné - N02</t>
  </si>
  <si>
    <t>ks</t>
  </si>
  <si>
    <t>16</t>
  </si>
  <si>
    <t>1887323611</t>
  </si>
  <si>
    <t>797006</t>
  </si>
  <si>
    <t>Židle univerzální dřevoplast - N05</t>
  </si>
  <si>
    <t>1672524236</t>
  </si>
  <si>
    <t>3</t>
  </si>
  <si>
    <t>797021</t>
  </si>
  <si>
    <t>Nádoba na odpad dvojitá - N20</t>
  </si>
  <si>
    <t>-1026069194</t>
  </si>
  <si>
    <t>4</t>
  </si>
  <si>
    <t>797022</t>
  </si>
  <si>
    <t>Nádoba na odpad trojitá - N21</t>
  </si>
  <si>
    <t>63134618</t>
  </si>
  <si>
    <t>5</t>
  </si>
  <si>
    <t>797023</t>
  </si>
  <si>
    <t>Židle kancelářská - N22</t>
  </si>
  <si>
    <t>1250934251</t>
  </si>
  <si>
    <t>6</t>
  </si>
  <si>
    <t>797024</t>
  </si>
  <si>
    <t>Židle vyšetřovna chrom a čalounění - N23</t>
  </si>
  <si>
    <t>1561781620</t>
  </si>
  <si>
    <t>7</t>
  </si>
  <si>
    <t>797030</t>
  </si>
  <si>
    <t>Křeslo obývák - N31</t>
  </si>
  <si>
    <t>-789616891</t>
  </si>
  <si>
    <t>8</t>
  </si>
  <si>
    <t>797031</t>
  </si>
  <si>
    <t>Sedačka obývák - N32</t>
  </si>
  <si>
    <t>-570588526</t>
  </si>
  <si>
    <t>9</t>
  </si>
  <si>
    <t>797032</t>
  </si>
  <si>
    <t>Konferenční stolek obývák - N33</t>
  </si>
  <si>
    <t>664065108</t>
  </si>
  <si>
    <t>10</t>
  </si>
  <si>
    <t>797033</t>
  </si>
  <si>
    <t>Konferenční stolek půdorys - N34</t>
  </si>
  <si>
    <t>965452742</t>
  </si>
  <si>
    <t>11</t>
  </si>
  <si>
    <t>797034</t>
  </si>
  <si>
    <t>Stůl jídelní velký - N37</t>
  </si>
  <si>
    <t>-329558436</t>
  </si>
  <si>
    <t>797035</t>
  </si>
  <si>
    <t>Stůl jídelní malý - N35</t>
  </si>
  <si>
    <t>285229526</t>
  </si>
  <si>
    <t>13</t>
  </si>
  <si>
    <t>797036</t>
  </si>
  <si>
    <t>Příborník DTD s melaminem - N36</t>
  </si>
  <si>
    <t>-845954251</t>
  </si>
  <si>
    <t>JCI-B - Nábytek a vybavení budov - Objekt B</t>
  </si>
  <si>
    <t>B3 - Volný nábytek - objekt B</t>
  </si>
  <si>
    <t>-242223245</t>
  </si>
  <si>
    <t>-553191132</t>
  </si>
  <si>
    <t>-924871945</t>
  </si>
  <si>
    <t>-1486661376</t>
  </si>
  <si>
    <t>-945120723</t>
  </si>
  <si>
    <t>1602985933</t>
  </si>
  <si>
    <t>-1195812427</t>
  </si>
  <si>
    <t>Konferenční stolek - N34</t>
  </si>
  <si>
    <t>1115792337</t>
  </si>
  <si>
    <t>-1571422058</t>
  </si>
  <si>
    <t>1147604689</t>
  </si>
  <si>
    <t>774089422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</si>
</sst>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JC3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Interiér DOZP Jičín - Volný nábytek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Jičín parc. č.1628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23. 10. 2021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>Královéhradecký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Ing.arch. Kušnierik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ROUND(AG95+AG97,2)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ROUND(AS95+AS97,2)</f>
        <v>0</v>
      </c>
      <c r="AT94" s="110">
        <f>ROUND(SUM(AV94:AW94),2)</f>
        <v>0</v>
      </c>
      <c r="AU94" s="111">
        <f>ROUND(AU95+AU97,5)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ROUND(AZ95+AZ97,2)</f>
        <v>0</v>
      </c>
      <c r="BA94" s="110">
        <f>ROUND(BA95+BA97,2)</f>
        <v>0</v>
      </c>
      <c r="BB94" s="110">
        <f>ROUND(BB95+BB97,2)</f>
        <v>0</v>
      </c>
      <c r="BC94" s="110">
        <f>ROUND(BC95+BC97,2)</f>
        <v>0</v>
      </c>
      <c r="BD94" s="112">
        <f>ROUND(BD95+BD97,2)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16.5" customHeight="1">
      <c r="A95" s="7"/>
      <c r="B95" s="115"/>
      <c r="C95" s="116"/>
      <c r="D95" s="117" t="s">
        <v>80</v>
      </c>
      <c r="E95" s="117"/>
      <c r="F95" s="117"/>
      <c r="G95" s="117"/>
      <c r="H95" s="117"/>
      <c r="I95" s="118"/>
      <c r="J95" s="117" t="s">
        <v>81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ROUND(AG96,2)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82</v>
      </c>
      <c r="AR95" s="122"/>
      <c r="AS95" s="123">
        <f>ROUND(AS96,2)</f>
        <v>0</v>
      </c>
      <c r="AT95" s="124">
        <f>ROUND(SUM(AV95:AW95),2)</f>
        <v>0</v>
      </c>
      <c r="AU95" s="125">
        <f>ROUND(AU96,5)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ROUND(AZ96,2)</f>
        <v>0</v>
      </c>
      <c r="BA95" s="124">
        <f>ROUND(BA96,2)</f>
        <v>0</v>
      </c>
      <c r="BB95" s="124">
        <f>ROUND(BB96,2)</f>
        <v>0</v>
      </c>
      <c r="BC95" s="124">
        <f>ROUND(BC96,2)</f>
        <v>0</v>
      </c>
      <c r="BD95" s="126">
        <f>ROUND(BD96,2)</f>
        <v>0</v>
      </c>
      <c r="BE95" s="7"/>
      <c r="BS95" s="127" t="s">
        <v>75</v>
      </c>
      <c r="BT95" s="127" t="s">
        <v>83</v>
      </c>
      <c r="BU95" s="127" t="s">
        <v>77</v>
      </c>
      <c r="BV95" s="127" t="s">
        <v>78</v>
      </c>
      <c r="BW95" s="127" t="s">
        <v>84</v>
      </c>
      <c r="BX95" s="127" t="s">
        <v>5</v>
      </c>
      <c r="CL95" s="127" t="s">
        <v>1</v>
      </c>
      <c r="CM95" s="127" t="s">
        <v>85</v>
      </c>
    </row>
    <row r="96" s="4" customFormat="1" ht="16.5" customHeight="1">
      <c r="A96" s="128" t="s">
        <v>86</v>
      </c>
      <c r="B96" s="66"/>
      <c r="C96" s="129"/>
      <c r="D96" s="129"/>
      <c r="E96" s="130" t="s">
        <v>87</v>
      </c>
      <c r="F96" s="130"/>
      <c r="G96" s="130"/>
      <c r="H96" s="130"/>
      <c r="I96" s="130"/>
      <c r="J96" s="129"/>
      <c r="K96" s="130" t="s">
        <v>88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1">
        <f>'A3 - Volný nábytek - obje...'!J32</f>
        <v>0</v>
      </c>
      <c r="AH96" s="129"/>
      <c r="AI96" s="129"/>
      <c r="AJ96" s="129"/>
      <c r="AK96" s="129"/>
      <c r="AL96" s="129"/>
      <c r="AM96" s="129"/>
      <c r="AN96" s="131">
        <f>SUM(AG96,AT96)</f>
        <v>0</v>
      </c>
      <c r="AO96" s="129"/>
      <c r="AP96" s="129"/>
      <c r="AQ96" s="132" t="s">
        <v>89</v>
      </c>
      <c r="AR96" s="68"/>
      <c r="AS96" s="133">
        <v>0</v>
      </c>
      <c r="AT96" s="134">
        <f>ROUND(SUM(AV96:AW96),2)</f>
        <v>0</v>
      </c>
      <c r="AU96" s="135">
        <f>'A3 - Volný nábytek - obje...'!P121</f>
        <v>0</v>
      </c>
      <c r="AV96" s="134">
        <f>'A3 - Volný nábytek - obje...'!J35</f>
        <v>0</v>
      </c>
      <c r="AW96" s="134">
        <f>'A3 - Volný nábytek - obje...'!J36</f>
        <v>0</v>
      </c>
      <c r="AX96" s="134">
        <f>'A3 - Volný nábytek - obje...'!J37</f>
        <v>0</v>
      </c>
      <c r="AY96" s="134">
        <f>'A3 - Volný nábytek - obje...'!J38</f>
        <v>0</v>
      </c>
      <c r="AZ96" s="134">
        <f>'A3 - Volný nábytek - obje...'!F35</f>
        <v>0</v>
      </c>
      <c r="BA96" s="134">
        <f>'A3 - Volný nábytek - obje...'!F36</f>
        <v>0</v>
      </c>
      <c r="BB96" s="134">
        <f>'A3 - Volný nábytek - obje...'!F37</f>
        <v>0</v>
      </c>
      <c r="BC96" s="134">
        <f>'A3 - Volný nábytek - obje...'!F38</f>
        <v>0</v>
      </c>
      <c r="BD96" s="136">
        <f>'A3 - Volný nábytek - obje...'!F39</f>
        <v>0</v>
      </c>
      <c r="BE96" s="4"/>
      <c r="BT96" s="137" t="s">
        <v>85</v>
      </c>
      <c r="BV96" s="137" t="s">
        <v>78</v>
      </c>
      <c r="BW96" s="137" t="s">
        <v>90</v>
      </c>
      <c r="BX96" s="137" t="s">
        <v>84</v>
      </c>
      <c r="CL96" s="137" t="s">
        <v>1</v>
      </c>
    </row>
    <row r="97" s="7" customFormat="1" ht="16.5" customHeight="1">
      <c r="A97" s="7"/>
      <c r="B97" s="115"/>
      <c r="C97" s="116"/>
      <c r="D97" s="117" t="s">
        <v>91</v>
      </c>
      <c r="E97" s="117"/>
      <c r="F97" s="117"/>
      <c r="G97" s="117"/>
      <c r="H97" s="117"/>
      <c r="I97" s="118"/>
      <c r="J97" s="117" t="s">
        <v>92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ROUND(AG98,2)</f>
        <v>0</v>
      </c>
      <c r="AH97" s="118"/>
      <c r="AI97" s="118"/>
      <c r="AJ97" s="118"/>
      <c r="AK97" s="118"/>
      <c r="AL97" s="118"/>
      <c r="AM97" s="118"/>
      <c r="AN97" s="120">
        <f>SUM(AG97,AT97)</f>
        <v>0</v>
      </c>
      <c r="AO97" s="118"/>
      <c r="AP97" s="118"/>
      <c r="AQ97" s="121" t="s">
        <v>82</v>
      </c>
      <c r="AR97" s="122"/>
      <c r="AS97" s="123">
        <f>ROUND(AS98,2)</f>
        <v>0</v>
      </c>
      <c r="AT97" s="124">
        <f>ROUND(SUM(AV97:AW97),2)</f>
        <v>0</v>
      </c>
      <c r="AU97" s="125">
        <f>ROUND(AU98,5)</f>
        <v>0</v>
      </c>
      <c r="AV97" s="124">
        <f>ROUND(AZ97*L29,2)</f>
        <v>0</v>
      </c>
      <c r="AW97" s="124">
        <f>ROUND(BA97*L30,2)</f>
        <v>0</v>
      </c>
      <c r="AX97" s="124">
        <f>ROUND(BB97*L29,2)</f>
        <v>0</v>
      </c>
      <c r="AY97" s="124">
        <f>ROUND(BC97*L30,2)</f>
        <v>0</v>
      </c>
      <c r="AZ97" s="124">
        <f>ROUND(AZ98,2)</f>
        <v>0</v>
      </c>
      <c r="BA97" s="124">
        <f>ROUND(BA98,2)</f>
        <v>0</v>
      </c>
      <c r="BB97" s="124">
        <f>ROUND(BB98,2)</f>
        <v>0</v>
      </c>
      <c r="BC97" s="124">
        <f>ROUND(BC98,2)</f>
        <v>0</v>
      </c>
      <c r="BD97" s="126">
        <f>ROUND(BD98,2)</f>
        <v>0</v>
      </c>
      <c r="BE97" s="7"/>
      <c r="BS97" s="127" t="s">
        <v>75</v>
      </c>
      <c r="BT97" s="127" t="s">
        <v>83</v>
      </c>
      <c r="BU97" s="127" t="s">
        <v>77</v>
      </c>
      <c r="BV97" s="127" t="s">
        <v>78</v>
      </c>
      <c r="BW97" s="127" t="s">
        <v>93</v>
      </c>
      <c r="BX97" s="127" t="s">
        <v>5</v>
      </c>
      <c r="CL97" s="127" t="s">
        <v>1</v>
      </c>
      <c r="CM97" s="127" t="s">
        <v>85</v>
      </c>
    </row>
    <row r="98" s="4" customFormat="1" ht="16.5" customHeight="1">
      <c r="A98" s="128" t="s">
        <v>86</v>
      </c>
      <c r="B98" s="66"/>
      <c r="C98" s="129"/>
      <c r="D98" s="129"/>
      <c r="E98" s="130" t="s">
        <v>94</v>
      </c>
      <c r="F98" s="130"/>
      <c r="G98" s="130"/>
      <c r="H98" s="130"/>
      <c r="I98" s="130"/>
      <c r="J98" s="129"/>
      <c r="K98" s="130" t="s">
        <v>95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1">
        <f>'B3 - Volný nábytek - obje...'!J32</f>
        <v>0</v>
      </c>
      <c r="AH98" s="129"/>
      <c r="AI98" s="129"/>
      <c r="AJ98" s="129"/>
      <c r="AK98" s="129"/>
      <c r="AL98" s="129"/>
      <c r="AM98" s="129"/>
      <c r="AN98" s="131">
        <f>SUM(AG98,AT98)</f>
        <v>0</v>
      </c>
      <c r="AO98" s="129"/>
      <c r="AP98" s="129"/>
      <c r="AQ98" s="132" t="s">
        <v>89</v>
      </c>
      <c r="AR98" s="68"/>
      <c r="AS98" s="138">
        <v>0</v>
      </c>
      <c r="AT98" s="139">
        <f>ROUND(SUM(AV98:AW98),2)</f>
        <v>0</v>
      </c>
      <c r="AU98" s="140">
        <f>'B3 - Volný nábytek - obje...'!P121</f>
        <v>0</v>
      </c>
      <c r="AV98" s="139">
        <f>'B3 - Volný nábytek - obje...'!J35</f>
        <v>0</v>
      </c>
      <c r="AW98" s="139">
        <f>'B3 - Volný nábytek - obje...'!J36</f>
        <v>0</v>
      </c>
      <c r="AX98" s="139">
        <f>'B3 - Volný nábytek - obje...'!J37</f>
        <v>0</v>
      </c>
      <c r="AY98" s="139">
        <f>'B3 - Volný nábytek - obje...'!J38</f>
        <v>0</v>
      </c>
      <c r="AZ98" s="139">
        <f>'B3 - Volný nábytek - obje...'!F35</f>
        <v>0</v>
      </c>
      <c r="BA98" s="139">
        <f>'B3 - Volný nábytek - obje...'!F36</f>
        <v>0</v>
      </c>
      <c r="BB98" s="139">
        <f>'B3 - Volný nábytek - obje...'!F37</f>
        <v>0</v>
      </c>
      <c r="BC98" s="139">
        <f>'B3 - Volný nábytek - obje...'!F38</f>
        <v>0</v>
      </c>
      <c r="BD98" s="141">
        <f>'B3 - Volný nábytek - obje...'!F39</f>
        <v>0</v>
      </c>
      <c r="BE98" s="4"/>
      <c r="BT98" s="137" t="s">
        <v>85</v>
      </c>
      <c r="BV98" s="137" t="s">
        <v>78</v>
      </c>
      <c r="BW98" s="137" t="s">
        <v>96</v>
      </c>
      <c r="BX98" s="137" t="s">
        <v>93</v>
      </c>
      <c r="CL98" s="137" t="s">
        <v>1</v>
      </c>
    </row>
    <row r="99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40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="2" customFormat="1" ht="6.96" customHeight="1">
      <c r="A100" s="34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sheet="1" formatColumns="0" formatRows="0" objects="1" scenarios="1" spinCount="100000" saltValue="tYFYAZM/20PqYsVzDsyhEiu/nklKk4tL92P6JVC3ROlyeIFCTRuZW3328/PQ3CYbPg8BYhJKsSc61Qj3pOgaqg==" hashValue="jLM43qDuL2IQokv5Di/DOzZ68eH4QhJNBxMS031o2a4XVQSjn2t2mFm47CTBr0e8vncdG7C3+w/xmYfNq83n1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A3 - Volný nábytek - obje...'!C2" display="/"/>
    <hyperlink ref="A98" location="'B3 - Volný nábytek - obj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Volný nábytek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99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101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ROUND((SUM(BE121:BE135)),  2)</f>
        <v>0</v>
      </c>
      <c r="G35" s="34"/>
      <c r="H35" s="34"/>
      <c r="I35" s="160">
        <v>0.20999999999999999</v>
      </c>
      <c r="J35" s="159">
        <f>ROUND(((SUM(BE121:BE135))*I35),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ROUND((SUM(BF121:BF135)),  2)</f>
        <v>0</v>
      </c>
      <c r="G36" s="34"/>
      <c r="H36" s="34"/>
      <c r="I36" s="160">
        <v>0.12</v>
      </c>
      <c r="J36" s="159">
        <f>ROUND(((SUM(BF121:BF135))*I36),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ROUND((SUM(BG121:BG135)),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ROUND((SUM(BH121:BH135)),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ROUND((SUM(BI121:BI135)),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Volný nábytek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99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A3 - Volný nábytek - objekt A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Volný nábytek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99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A3 - Volný nábytek - objekt A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SUM(P123:P135)</f>
        <v>0</v>
      </c>
      <c r="Q122" s="209"/>
      <c r="R122" s="210">
        <f>SUM(R123:R135)</f>
        <v>0</v>
      </c>
      <c r="S122" s="209"/>
      <c r="T122" s="211">
        <f>SUM(T123:T135)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SUM(BK123:BK135)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6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6" t="s">
        <v>128</v>
      </c>
      <c r="AT123" s="226" t="s">
        <v>124</v>
      </c>
      <c r="AU123" s="226" t="s">
        <v>83</v>
      </c>
      <c r="AY123" s="13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3" t="s">
        <v>83</v>
      </c>
      <c r="BK123" s="227">
        <f>ROUND(I123*H123,2)</f>
        <v>0</v>
      </c>
      <c r="BL123" s="13" t="s">
        <v>128</v>
      </c>
      <c r="BM123" s="226" t="s">
        <v>129</v>
      </c>
    </row>
    <row r="124" s="2" customFormat="1" ht="16.5" customHeight="1">
      <c r="A124" s="34"/>
      <c r="B124" s="35"/>
      <c r="C124" s="215" t="s">
        <v>85</v>
      </c>
      <c r="D124" s="215" t="s">
        <v>124</v>
      </c>
      <c r="E124" s="216" t="s">
        <v>130</v>
      </c>
      <c r="F124" s="217" t="s">
        <v>131</v>
      </c>
      <c r="G124" s="218" t="s">
        <v>127</v>
      </c>
      <c r="H124" s="219">
        <v>29</v>
      </c>
      <c r="I124" s="220"/>
      <c r="J124" s="221">
        <f>ROUND(I124*H124,2)</f>
        <v>0</v>
      </c>
      <c r="K124" s="217" t="s">
        <v>1</v>
      </c>
      <c r="L124" s="40"/>
      <c r="M124" s="222" t="s">
        <v>1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6" t="s">
        <v>128</v>
      </c>
      <c r="AT124" s="226" t="s">
        <v>124</v>
      </c>
      <c r="AU124" s="226" t="s">
        <v>83</v>
      </c>
      <c r="AY124" s="13" t="s">
        <v>123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3" t="s">
        <v>83</v>
      </c>
      <c r="BK124" s="227">
        <f>ROUND(I124*H124,2)</f>
        <v>0</v>
      </c>
      <c r="BL124" s="13" t="s">
        <v>128</v>
      </c>
      <c r="BM124" s="226" t="s">
        <v>132</v>
      </c>
    </row>
    <row r="125" s="2" customFormat="1" ht="16.5" customHeight="1">
      <c r="A125" s="34"/>
      <c r="B125" s="35"/>
      <c r="C125" s="215" t="s">
        <v>133</v>
      </c>
      <c r="D125" s="215" t="s">
        <v>124</v>
      </c>
      <c r="E125" s="216" t="s">
        <v>134</v>
      </c>
      <c r="F125" s="217" t="s">
        <v>135</v>
      </c>
      <c r="G125" s="218" t="s">
        <v>127</v>
      </c>
      <c r="H125" s="219">
        <v>3</v>
      </c>
      <c r="I125" s="220"/>
      <c r="J125" s="221">
        <f>ROUND(I125*H125,2)</f>
        <v>0</v>
      </c>
      <c r="K125" s="217" t="s">
        <v>1</v>
      </c>
      <c r="L125" s="40"/>
      <c r="M125" s="222" t="s">
        <v>1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6" t="s">
        <v>128</v>
      </c>
      <c r="AT125" s="226" t="s">
        <v>124</v>
      </c>
      <c r="AU125" s="226" t="s">
        <v>83</v>
      </c>
      <c r="AY125" s="13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3" t="s">
        <v>83</v>
      </c>
      <c r="BK125" s="227">
        <f>ROUND(I125*H125,2)</f>
        <v>0</v>
      </c>
      <c r="BL125" s="13" t="s">
        <v>128</v>
      </c>
      <c r="BM125" s="226" t="s">
        <v>136</v>
      </c>
    </row>
    <row r="126" s="2" customFormat="1" ht="16.5" customHeight="1">
      <c r="A126" s="34"/>
      <c r="B126" s="35"/>
      <c r="C126" s="215" t="s">
        <v>137</v>
      </c>
      <c r="D126" s="215" t="s">
        <v>124</v>
      </c>
      <c r="E126" s="216" t="s">
        <v>138</v>
      </c>
      <c r="F126" s="217" t="s">
        <v>139</v>
      </c>
      <c r="G126" s="218" t="s">
        <v>127</v>
      </c>
      <c r="H126" s="219">
        <v>3</v>
      </c>
      <c r="I126" s="220"/>
      <c r="J126" s="221">
        <f>ROUND(I126*H126,2)</f>
        <v>0</v>
      </c>
      <c r="K126" s="217" t="s">
        <v>1</v>
      </c>
      <c r="L126" s="40"/>
      <c r="M126" s="222" t="s">
        <v>1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6" t="s">
        <v>128</v>
      </c>
      <c r="AT126" s="226" t="s">
        <v>124</v>
      </c>
      <c r="AU126" s="226" t="s">
        <v>83</v>
      </c>
      <c r="AY126" s="13" t="s">
        <v>123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3" t="s">
        <v>83</v>
      </c>
      <c r="BK126" s="227">
        <f>ROUND(I126*H126,2)</f>
        <v>0</v>
      </c>
      <c r="BL126" s="13" t="s">
        <v>128</v>
      </c>
      <c r="BM126" s="226" t="s">
        <v>140</v>
      </c>
    </row>
    <row r="127" s="2" customFormat="1" ht="16.5" customHeight="1">
      <c r="A127" s="34"/>
      <c r="B127" s="35"/>
      <c r="C127" s="215" t="s">
        <v>141</v>
      </c>
      <c r="D127" s="215" t="s">
        <v>124</v>
      </c>
      <c r="E127" s="216" t="s">
        <v>142</v>
      </c>
      <c r="F127" s="217" t="s">
        <v>143</v>
      </c>
      <c r="G127" s="218" t="s">
        <v>127</v>
      </c>
      <c r="H127" s="219">
        <v>2</v>
      </c>
      <c r="I127" s="220"/>
      <c r="J127" s="221">
        <f>ROUND(I127*H127,2)</f>
        <v>0</v>
      </c>
      <c r="K127" s="217" t="s">
        <v>1</v>
      </c>
      <c r="L127" s="40"/>
      <c r="M127" s="222" t="s">
        <v>1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6" t="s">
        <v>128</v>
      </c>
      <c r="AT127" s="226" t="s">
        <v>124</v>
      </c>
      <c r="AU127" s="226" t="s">
        <v>83</v>
      </c>
      <c r="AY127" s="13" t="s">
        <v>123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3" t="s">
        <v>83</v>
      </c>
      <c r="BK127" s="227">
        <f>ROUND(I127*H127,2)</f>
        <v>0</v>
      </c>
      <c r="BL127" s="13" t="s">
        <v>128</v>
      </c>
      <c r="BM127" s="226" t="s">
        <v>144</v>
      </c>
    </row>
    <row r="128" s="2" customFormat="1" ht="16.5" customHeight="1">
      <c r="A128" s="34"/>
      <c r="B128" s="35"/>
      <c r="C128" s="215" t="s">
        <v>145</v>
      </c>
      <c r="D128" s="215" t="s">
        <v>124</v>
      </c>
      <c r="E128" s="216" t="s">
        <v>146</v>
      </c>
      <c r="F128" s="217" t="s">
        <v>147</v>
      </c>
      <c r="G128" s="218" t="s">
        <v>127</v>
      </c>
      <c r="H128" s="219">
        <v>1</v>
      </c>
      <c r="I128" s="220"/>
      <c r="J128" s="221">
        <f>ROUND(I128*H128,2)</f>
        <v>0</v>
      </c>
      <c r="K128" s="217" t="s">
        <v>1</v>
      </c>
      <c r="L128" s="40"/>
      <c r="M128" s="222" t="s">
        <v>1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6" t="s">
        <v>128</v>
      </c>
      <c r="AT128" s="226" t="s">
        <v>124</v>
      </c>
      <c r="AU128" s="226" t="s">
        <v>83</v>
      </c>
      <c r="AY128" s="13" t="s">
        <v>123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3" t="s">
        <v>83</v>
      </c>
      <c r="BK128" s="227">
        <f>ROUND(I128*H128,2)</f>
        <v>0</v>
      </c>
      <c r="BL128" s="13" t="s">
        <v>128</v>
      </c>
      <c r="BM128" s="226" t="s">
        <v>148</v>
      </c>
    </row>
    <row r="129" s="2" customFormat="1" ht="16.5" customHeight="1">
      <c r="A129" s="34"/>
      <c r="B129" s="35"/>
      <c r="C129" s="215" t="s">
        <v>149</v>
      </c>
      <c r="D129" s="215" t="s">
        <v>124</v>
      </c>
      <c r="E129" s="216" t="s">
        <v>150</v>
      </c>
      <c r="F129" s="217" t="s">
        <v>151</v>
      </c>
      <c r="G129" s="218" t="s">
        <v>127</v>
      </c>
      <c r="H129" s="219">
        <v>8</v>
      </c>
      <c r="I129" s="220"/>
      <c r="J129" s="221">
        <f>ROUND(I129*H129,2)</f>
        <v>0</v>
      </c>
      <c r="K129" s="217" t="s">
        <v>1</v>
      </c>
      <c r="L129" s="40"/>
      <c r="M129" s="222" t="s">
        <v>1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6" t="s">
        <v>128</v>
      </c>
      <c r="AT129" s="226" t="s">
        <v>124</v>
      </c>
      <c r="AU129" s="226" t="s">
        <v>83</v>
      </c>
      <c r="AY129" s="13" t="s">
        <v>123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3" t="s">
        <v>83</v>
      </c>
      <c r="BK129" s="227">
        <f>ROUND(I129*H129,2)</f>
        <v>0</v>
      </c>
      <c r="BL129" s="13" t="s">
        <v>128</v>
      </c>
      <c r="BM129" s="226" t="s">
        <v>152</v>
      </c>
    </row>
    <row r="130" s="2" customFormat="1" ht="16.5" customHeight="1">
      <c r="A130" s="34"/>
      <c r="B130" s="35"/>
      <c r="C130" s="215" t="s">
        <v>153</v>
      </c>
      <c r="D130" s="215" t="s">
        <v>124</v>
      </c>
      <c r="E130" s="216" t="s">
        <v>154</v>
      </c>
      <c r="F130" s="217" t="s">
        <v>155</v>
      </c>
      <c r="G130" s="218" t="s">
        <v>127</v>
      </c>
      <c r="H130" s="219">
        <v>3</v>
      </c>
      <c r="I130" s="220"/>
      <c r="J130" s="221">
        <f>ROUND(I130*H130,2)</f>
        <v>0</v>
      </c>
      <c r="K130" s="217" t="s">
        <v>1</v>
      </c>
      <c r="L130" s="40"/>
      <c r="M130" s="222" t="s">
        <v>1</v>
      </c>
      <c r="N130" s="223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6" t="s">
        <v>128</v>
      </c>
      <c r="AT130" s="226" t="s">
        <v>124</v>
      </c>
      <c r="AU130" s="226" t="s">
        <v>83</v>
      </c>
      <c r="AY130" s="13" t="s">
        <v>123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3" t="s">
        <v>83</v>
      </c>
      <c r="BK130" s="227">
        <f>ROUND(I130*H130,2)</f>
        <v>0</v>
      </c>
      <c r="BL130" s="13" t="s">
        <v>128</v>
      </c>
      <c r="BM130" s="226" t="s">
        <v>156</v>
      </c>
    </row>
    <row r="131" s="2" customFormat="1" ht="16.5" customHeight="1">
      <c r="A131" s="34"/>
      <c r="B131" s="35"/>
      <c r="C131" s="215" t="s">
        <v>157</v>
      </c>
      <c r="D131" s="215" t="s">
        <v>124</v>
      </c>
      <c r="E131" s="216" t="s">
        <v>158</v>
      </c>
      <c r="F131" s="217" t="s">
        <v>159</v>
      </c>
      <c r="G131" s="218" t="s">
        <v>127</v>
      </c>
      <c r="H131" s="219">
        <v>8</v>
      </c>
      <c r="I131" s="220"/>
      <c r="J131" s="221">
        <f>ROUND(I131*H131,2)</f>
        <v>0</v>
      </c>
      <c r="K131" s="217" t="s">
        <v>1</v>
      </c>
      <c r="L131" s="40"/>
      <c r="M131" s="222" t="s">
        <v>1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6" t="s">
        <v>128</v>
      </c>
      <c r="AT131" s="226" t="s">
        <v>124</v>
      </c>
      <c r="AU131" s="226" t="s">
        <v>83</v>
      </c>
      <c r="AY131" s="13" t="s">
        <v>123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3" t="s">
        <v>83</v>
      </c>
      <c r="BK131" s="227">
        <f>ROUND(I131*H131,2)</f>
        <v>0</v>
      </c>
      <c r="BL131" s="13" t="s">
        <v>128</v>
      </c>
      <c r="BM131" s="226" t="s">
        <v>160</v>
      </c>
    </row>
    <row r="132" s="2" customFormat="1" ht="16.5" customHeight="1">
      <c r="A132" s="34"/>
      <c r="B132" s="35"/>
      <c r="C132" s="215" t="s">
        <v>161</v>
      </c>
      <c r="D132" s="215" t="s">
        <v>124</v>
      </c>
      <c r="E132" s="216" t="s">
        <v>162</v>
      </c>
      <c r="F132" s="217" t="s">
        <v>163</v>
      </c>
      <c r="G132" s="218" t="s">
        <v>127</v>
      </c>
      <c r="H132" s="219">
        <v>3</v>
      </c>
      <c r="I132" s="220"/>
      <c r="J132" s="221">
        <f>ROUND(I132*H132,2)</f>
        <v>0</v>
      </c>
      <c r="K132" s="217" t="s">
        <v>1</v>
      </c>
      <c r="L132" s="40"/>
      <c r="M132" s="222" t="s">
        <v>1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6" t="s">
        <v>128</v>
      </c>
      <c r="AT132" s="226" t="s">
        <v>124</v>
      </c>
      <c r="AU132" s="226" t="s">
        <v>83</v>
      </c>
      <c r="AY132" s="13" t="s">
        <v>123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3" t="s">
        <v>83</v>
      </c>
      <c r="BK132" s="227">
        <f>ROUND(I132*H132,2)</f>
        <v>0</v>
      </c>
      <c r="BL132" s="13" t="s">
        <v>128</v>
      </c>
      <c r="BM132" s="226" t="s">
        <v>164</v>
      </c>
    </row>
    <row r="133" s="2" customFormat="1" ht="16.5" customHeight="1">
      <c r="A133" s="34"/>
      <c r="B133" s="35"/>
      <c r="C133" s="215" t="s">
        <v>165</v>
      </c>
      <c r="D133" s="215" t="s">
        <v>124</v>
      </c>
      <c r="E133" s="216" t="s">
        <v>166</v>
      </c>
      <c r="F133" s="217" t="s">
        <v>167</v>
      </c>
      <c r="G133" s="218" t="s">
        <v>127</v>
      </c>
      <c r="H133" s="219">
        <v>2</v>
      </c>
      <c r="I133" s="220"/>
      <c r="J133" s="221">
        <f>ROUND(I133*H133,2)</f>
        <v>0</v>
      </c>
      <c r="K133" s="217" t="s">
        <v>1</v>
      </c>
      <c r="L133" s="40"/>
      <c r="M133" s="222" t="s">
        <v>1</v>
      </c>
      <c r="N133" s="223" t="s">
        <v>41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6" t="s">
        <v>128</v>
      </c>
      <c r="AT133" s="226" t="s">
        <v>124</v>
      </c>
      <c r="AU133" s="226" t="s">
        <v>83</v>
      </c>
      <c r="AY133" s="13" t="s">
        <v>123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3" t="s">
        <v>83</v>
      </c>
      <c r="BK133" s="227">
        <f>ROUND(I133*H133,2)</f>
        <v>0</v>
      </c>
      <c r="BL133" s="13" t="s">
        <v>128</v>
      </c>
      <c r="BM133" s="226" t="s">
        <v>168</v>
      </c>
    </row>
    <row r="134" s="2" customFormat="1" ht="16.5" customHeight="1">
      <c r="A134" s="34"/>
      <c r="B134" s="35"/>
      <c r="C134" s="215" t="s">
        <v>8</v>
      </c>
      <c r="D134" s="215" t="s">
        <v>124</v>
      </c>
      <c r="E134" s="216" t="s">
        <v>169</v>
      </c>
      <c r="F134" s="217" t="s">
        <v>170</v>
      </c>
      <c r="G134" s="218" t="s">
        <v>127</v>
      </c>
      <c r="H134" s="219">
        <v>1</v>
      </c>
      <c r="I134" s="220"/>
      <c r="J134" s="221">
        <f>ROUND(I134*H134,2)</f>
        <v>0</v>
      </c>
      <c r="K134" s="217" t="s">
        <v>1</v>
      </c>
      <c r="L134" s="40"/>
      <c r="M134" s="222" t="s">
        <v>1</v>
      </c>
      <c r="N134" s="223" t="s">
        <v>41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26" t="s">
        <v>128</v>
      </c>
      <c r="AT134" s="226" t="s">
        <v>124</v>
      </c>
      <c r="AU134" s="226" t="s">
        <v>83</v>
      </c>
      <c r="AY134" s="13" t="s">
        <v>123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3" t="s">
        <v>83</v>
      </c>
      <c r="BK134" s="227">
        <f>ROUND(I134*H134,2)</f>
        <v>0</v>
      </c>
      <c r="BL134" s="13" t="s">
        <v>128</v>
      </c>
      <c r="BM134" s="226" t="s">
        <v>171</v>
      </c>
    </row>
    <row r="135" s="2" customFormat="1" ht="16.5" customHeight="1">
      <c r="A135" s="34"/>
      <c r="B135" s="35"/>
      <c r="C135" s="215" t="s">
        <v>172</v>
      </c>
      <c r="D135" s="215" t="s">
        <v>124</v>
      </c>
      <c r="E135" s="216" t="s">
        <v>173</v>
      </c>
      <c r="F135" s="217" t="s">
        <v>174</v>
      </c>
      <c r="G135" s="218" t="s">
        <v>127</v>
      </c>
      <c r="H135" s="219">
        <v>2</v>
      </c>
      <c r="I135" s="220"/>
      <c r="J135" s="221">
        <f>ROUND(I135*H135,2)</f>
        <v>0</v>
      </c>
      <c r="K135" s="217" t="s">
        <v>1</v>
      </c>
      <c r="L135" s="40"/>
      <c r="M135" s="228" t="s">
        <v>1</v>
      </c>
      <c r="N135" s="229" t="s">
        <v>41</v>
      </c>
      <c r="O135" s="230"/>
      <c r="P135" s="231">
        <f>O135*H135</f>
        <v>0</v>
      </c>
      <c r="Q135" s="231">
        <v>0</v>
      </c>
      <c r="R135" s="231">
        <f>Q135*H135</f>
        <v>0</v>
      </c>
      <c r="S135" s="231">
        <v>0</v>
      </c>
      <c r="T135" s="23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26" t="s">
        <v>128</v>
      </c>
      <c r="AT135" s="226" t="s">
        <v>124</v>
      </c>
      <c r="AU135" s="226" t="s">
        <v>83</v>
      </c>
      <c r="AY135" s="13" t="s">
        <v>123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3" t="s">
        <v>83</v>
      </c>
      <c r="BK135" s="227">
        <f>ROUND(I135*H135,2)</f>
        <v>0</v>
      </c>
      <c r="BL135" s="13" t="s">
        <v>128</v>
      </c>
      <c r="BM135" s="226" t="s">
        <v>175</v>
      </c>
    </row>
    <row r="136" s="2" customFormat="1" ht="6.96" customHeight="1">
      <c r="A136" s="34"/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40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sheetProtection sheet="1" autoFilter="0" formatColumns="0" formatRows="0" objects="1" scenarios="1" spinCount="100000" saltValue="qdxoQPed0cwc2NK0MXzRaWXUCh8VINPGMUZGfsrqWCpeoqbqcG6wAmFUdYDssU9BsingoOdW1I7nlfhHGmuVyA==" hashValue="8OU0Q2Oz6VmovMsLuPel9bzCeJwYZnWze0fPHjFMAsk6aOXLrABWL7FKfDMLlR5fMNld7Lq3WadDvVrFNMTE7A==" algorithmName="SHA-512" password="CC35"/>
  <autoFilter ref="C120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16"/>
      <c r="AT3" s="13" t="s">
        <v>85</v>
      </c>
    </row>
    <row r="4" s="1" customFormat="1" ht="24.96" customHeight="1">
      <c r="B4" s="16"/>
      <c r="D4" s="144" t="s">
        <v>97</v>
      </c>
      <c r="L4" s="16"/>
      <c r="M4" s="14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6" t="s">
        <v>16</v>
      </c>
      <c r="L6" s="16"/>
    </row>
    <row r="7" s="1" customFormat="1" ht="16.5" customHeight="1">
      <c r="B7" s="16"/>
      <c r="E7" s="147" t="str">
        <f>'Rekapitulace stavby'!K6</f>
        <v>Interiér DOZP Jičín - Volný nábytek</v>
      </c>
      <c r="F7" s="146"/>
      <c r="G7" s="146"/>
      <c r="H7" s="146"/>
      <c r="L7" s="16"/>
    </row>
    <row r="8" s="1" customFormat="1" ht="12" customHeight="1">
      <c r="B8" s="16"/>
      <c r="D8" s="146" t="s">
        <v>98</v>
      </c>
      <c r="L8" s="16"/>
    </row>
    <row r="9" s="2" customFormat="1" ht="16.5" customHeight="1">
      <c r="A9" s="34"/>
      <c r="B9" s="40"/>
      <c r="C9" s="34"/>
      <c r="D9" s="34"/>
      <c r="E9" s="147" t="s">
        <v>176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46" t="s">
        <v>100</v>
      </c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40"/>
      <c r="C11" s="34"/>
      <c r="D11" s="34"/>
      <c r="E11" s="148" t="s">
        <v>177</v>
      </c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40"/>
      <c r="C13" s="34"/>
      <c r="D13" s="146" t="s">
        <v>18</v>
      </c>
      <c r="E13" s="34"/>
      <c r="F13" s="137" t="s">
        <v>1</v>
      </c>
      <c r="G13" s="34"/>
      <c r="H13" s="34"/>
      <c r="I13" s="146" t="s">
        <v>19</v>
      </c>
      <c r="J13" s="137" t="s">
        <v>1</v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46" t="s">
        <v>20</v>
      </c>
      <c r="E14" s="34"/>
      <c r="F14" s="137" t="s">
        <v>21</v>
      </c>
      <c r="G14" s="34"/>
      <c r="H14" s="34"/>
      <c r="I14" s="146" t="s">
        <v>22</v>
      </c>
      <c r="J14" s="149" t="str">
        <f>'Rekapitulace stavby'!AN8</f>
        <v>23. 10. 2021</v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40"/>
      <c r="C16" s="34"/>
      <c r="D16" s="146" t="s">
        <v>24</v>
      </c>
      <c r="E16" s="34"/>
      <c r="F16" s="34"/>
      <c r="G16" s="34"/>
      <c r="H16" s="34"/>
      <c r="I16" s="146" t="s">
        <v>25</v>
      </c>
      <c r="J16" s="137" t="s">
        <v>1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40"/>
      <c r="C17" s="34"/>
      <c r="D17" s="34"/>
      <c r="E17" s="137" t="s">
        <v>26</v>
      </c>
      <c r="F17" s="34"/>
      <c r="G17" s="34"/>
      <c r="H17" s="34"/>
      <c r="I17" s="146" t="s">
        <v>27</v>
      </c>
      <c r="J17" s="137" t="s">
        <v>1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40"/>
      <c r="C19" s="34"/>
      <c r="D19" s="146" t="s">
        <v>28</v>
      </c>
      <c r="E19" s="34"/>
      <c r="F19" s="34"/>
      <c r="G19" s="34"/>
      <c r="H19" s="34"/>
      <c r="I19" s="146" t="s">
        <v>25</v>
      </c>
      <c r="J19" s="29" t="str">
        <f>'Rekapitulace stavby'!AN13</f>
        <v>Vyplň údaj</v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40"/>
      <c r="C20" s="34"/>
      <c r="D20" s="34"/>
      <c r="E20" s="29" t="str">
        <f>'Rekapitulace stavby'!E14</f>
        <v>Vyplň údaj</v>
      </c>
      <c r="F20" s="137"/>
      <c r="G20" s="137"/>
      <c r="H20" s="137"/>
      <c r="I20" s="146" t="s">
        <v>27</v>
      </c>
      <c r="J20" s="29" t="str">
        <f>'Rekapitulace stavby'!AN14</f>
        <v>Vyplň údaj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40"/>
      <c r="C22" s="34"/>
      <c r="D22" s="146" t="s">
        <v>30</v>
      </c>
      <c r="E22" s="34"/>
      <c r="F22" s="34"/>
      <c r="G22" s="34"/>
      <c r="H22" s="34"/>
      <c r="I22" s="146" t="s">
        <v>25</v>
      </c>
      <c r="J22" s="137" t="s">
        <v>1</v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40"/>
      <c r="C23" s="34"/>
      <c r="D23" s="34"/>
      <c r="E23" s="137" t="s">
        <v>31</v>
      </c>
      <c r="F23" s="34"/>
      <c r="G23" s="34"/>
      <c r="H23" s="34"/>
      <c r="I23" s="146" t="s">
        <v>27</v>
      </c>
      <c r="J23" s="137" t="s">
        <v>1</v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40"/>
      <c r="C25" s="34"/>
      <c r="D25" s="146" t="s">
        <v>33</v>
      </c>
      <c r="E25" s="34"/>
      <c r="F25" s="34"/>
      <c r="G25" s="34"/>
      <c r="H25" s="34"/>
      <c r="I25" s="146" t="s">
        <v>25</v>
      </c>
      <c r="J25" s="137" t="str">
        <f>IF('Rekapitulace stavby'!AN19="","",'Rekapitulace stavby'!AN19)</f>
        <v/>
      </c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40"/>
      <c r="C26" s="34"/>
      <c r="D26" s="34"/>
      <c r="E26" s="137" t="str">
        <f>IF('Rekapitulace stavby'!E20="","",'Rekapitulace stavby'!E20)</f>
        <v xml:space="preserve"> </v>
      </c>
      <c r="F26" s="34"/>
      <c r="G26" s="34"/>
      <c r="H26" s="34"/>
      <c r="I26" s="146" t="s">
        <v>27</v>
      </c>
      <c r="J26" s="137" t="str">
        <f>IF('Rekapitulace stavby'!AN20="","",'Rekapitulace stavby'!AN20)</f>
        <v/>
      </c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40"/>
      <c r="C28" s="34"/>
      <c r="D28" s="146" t="s">
        <v>35</v>
      </c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50"/>
      <c r="B29" s="151"/>
      <c r="C29" s="150"/>
      <c r="D29" s="150"/>
      <c r="E29" s="152" t="s">
        <v>1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34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54"/>
      <c r="E31" s="154"/>
      <c r="F31" s="154"/>
      <c r="G31" s="154"/>
      <c r="H31" s="154"/>
      <c r="I31" s="154"/>
      <c r="J31" s="154"/>
      <c r="K31" s="15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55" t="s">
        <v>36</v>
      </c>
      <c r="E32" s="34"/>
      <c r="F32" s="34"/>
      <c r="G32" s="34"/>
      <c r="H32" s="34"/>
      <c r="I32" s="34"/>
      <c r="J32" s="156">
        <f>ROUND(J121,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54"/>
      <c r="E33" s="154"/>
      <c r="F33" s="154"/>
      <c r="G33" s="154"/>
      <c r="H33" s="154"/>
      <c r="I33" s="154"/>
      <c r="J33" s="154"/>
      <c r="K33" s="15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57" t="s">
        <v>38</v>
      </c>
      <c r="G34" s="34"/>
      <c r="H34" s="34"/>
      <c r="I34" s="157" t="s">
        <v>37</v>
      </c>
      <c r="J34" s="157" t="s">
        <v>39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58" t="s">
        <v>40</v>
      </c>
      <c r="E35" s="146" t="s">
        <v>41</v>
      </c>
      <c r="F35" s="159">
        <f>ROUND((SUM(BE121:BE133)),  2)</f>
        <v>0</v>
      </c>
      <c r="G35" s="34"/>
      <c r="H35" s="34"/>
      <c r="I35" s="160">
        <v>0.20999999999999999</v>
      </c>
      <c r="J35" s="159">
        <f>ROUND(((SUM(BE121:BE133))*I35),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46" t="s">
        <v>42</v>
      </c>
      <c r="F36" s="159">
        <f>ROUND((SUM(BF121:BF133)),  2)</f>
        <v>0</v>
      </c>
      <c r="G36" s="34"/>
      <c r="H36" s="34"/>
      <c r="I36" s="160">
        <v>0.12</v>
      </c>
      <c r="J36" s="159">
        <f>ROUND(((SUM(BF121:BF133))*I36),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46" t="s">
        <v>43</v>
      </c>
      <c r="F37" s="159">
        <f>ROUND((SUM(BG121:BG133)),  2)</f>
        <v>0</v>
      </c>
      <c r="G37" s="34"/>
      <c r="H37" s="34"/>
      <c r="I37" s="160">
        <v>0.20999999999999999</v>
      </c>
      <c r="J37" s="159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46" t="s">
        <v>44</v>
      </c>
      <c r="F38" s="159">
        <f>ROUND((SUM(BH121:BH133)),  2)</f>
        <v>0</v>
      </c>
      <c r="G38" s="34"/>
      <c r="H38" s="34"/>
      <c r="I38" s="160">
        <v>0.12</v>
      </c>
      <c r="J38" s="159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46" t="s">
        <v>45</v>
      </c>
      <c r="F39" s="159">
        <f>ROUND((SUM(BI121:BI133)),  2)</f>
        <v>0</v>
      </c>
      <c r="G39" s="34"/>
      <c r="H39" s="34"/>
      <c r="I39" s="160">
        <v>0</v>
      </c>
      <c r="J39" s="159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61"/>
      <c r="D41" s="162" t="s">
        <v>46</v>
      </c>
      <c r="E41" s="163"/>
      <c r="F41" s="163"/>
      <c r="G41" s="164" t="s">
        <v>47</v>
      </c>
      <c r="H41" s="165" t="s">
        <v>48</v>
      </c>
      <c r="I41" s="163"/>
      <c r="J41" s="166">
        <f>SUM(J32:J39)</f>
        <v>0</v>
      </c>
      <c r="K41" s="167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68" t="s">
        <v>49</v>
      </c>
      <c r="E50" s="169"/>
      <c r="F50" s="169"/>
      <c r="G50" s="168" t="s">
        <v>50</v>
      </c>
      <c r="H50" s="169"/>
      <c r="I50" s="169"/>
      <c r="J50" s="169"/>
      <c r="K50" s="169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70" t="s">
        <v>51</v>
      </c>
      <c r="E61" s="171"/>
      <c r="F61" s="172" t="s">
        <v>52</v>
      </c>
      <c r="G61" s="170" t="s">
        <v>51</v>
      </c>
      <c r="H61" s="171"/>
      <c r="I61" s="171"/>
      <c r="J61" s="173" t="s">
        <v>52</v>
      </c>
      <c r="K61" s="171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68" t="s">
        <v>53</v>
      </c>
      <c r="E65" s="174"/>
      <c r="F65" s="174"/>
      <c r="G65" s="168" t="s">
        <v>54</v>
      </c>
      <c r="H65" s="174"/>
      <c r="I65" s="174"/>
      <c r="J65" s="174"/>
      <c r="K65" s="174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70" t="s">
        <v>51</v>
      </c>
      <c r="E76" s="171"/>
      <c r="F76" s="172" t="s">
        <v>52</v>
      </c>
      <c r="G76" s="170" t="s">
        <v>51</v>
      </c>
      <c r="H76" s="171"/>
      <c r="I76" s="171"/>
      <c r="J76" s="173" t="s">
        <v>52</v>
      </c>
      <c r="K76" s="171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75"/>
      <c r="C77" s="176"/>
      <c r="D77" s="176"/>
      <c r="E77" s="176"/>
      <c r="F77" s="176"/>
      <c r="G77" s="176"/>
      <c r="H77" s="176"/>
      <c r="I77" s="176"/>
      <c r="J77" s="176"/>
      <c r="K77" s="176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79" t="str">
        <f>E7</f>
        <v>Interiér DOZP Jičín - Volný nábytek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7"/>
      <c r="C86" s="28" t="s">
        <v>98</v>
      </c>
      <c r="D86" s="18"/>
      <c r="E86" s="18"/>
      <c r="F86" s="18"/>
      <c r="G86" s="18"/>
      <c r="H86" s="18"/>
      <c r="I86" s="18"/>
      <c r="J86" s="18"/>
      <c r="K86" s="18"/>
      <c r="L86" s="16"/>
    </row>
    <row r="87" s="2" customFormat="1" ht="16.5" customHeight="1">
      <c r="A87" s="34"/>
      <c r="B87" s="35"/>
      <c r="C87" s="36"/>
      <c r="D87" s="36"/>
      <c r="E87" s="179" t="s">
        <v>176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100</v>
      </c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6"/>
      <c r="D89" s="36"/>
      <c r="E89" s="72" t="str">
        <f>E11</f>
        <v>B3 - Volný nábytek - objekt B</v>
      </c>
      <c r="F89" s="36"/>
      <c r="G89" s="36"/>
      <c r="H89" s="36"/>
      <c r="I89" s="36"/>
      <c r="J89" s="36"/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20</v>
      </c>
      <c r="D91" s="36"/>
      <c r="E91" s="36"/>
      <c r="F91" s="23" t="str">
        <f>F14</f>
        <v>Jičín parc. č.1628</v>
      </c>
      <c r="G91" s="36"/>
      <c r="H91" s="36"/>
      <c r="I91" s="28" t="s">
        <v>22</v>
      </c>
      <c r="J91" s="75" t="str">
        <f>IF(J14="","",J14)</f>
        <v>23. 10. 2021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24</v>
      </c>
      <c r="D93" s="36"/>
      <c r="E93" s="36"/>
      <c r="F93" s="23" t="str">
        <f>E17</f>
        <v>Královéhradecký kraj</v>
      </c>
      <c r="G93" s="36"/>
      <c r="H93" s="36"/>
      <c r="I93" s="28" t="s">
        <v>30</v>
      </c>
      <c r="J93" s="32" t="str">
        <f>E23</f>
        <v>Ing.arch. Kušnierik</v>
      </c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28</v>
      </c>
      <c r="D94" s="36"/>
      <c r="E94" s="36"/>
      <c r="F94" s="23" t="str">
        <f>IF(E20="","",E20)</f>
        <v>Vyplň údaj</v>
      </c>
      <c r="G94" s="36"/>
      <c r="H94" s="36"/>
      <c r="I94" s="28" t="s">
        <v>33</v>
      </c>
      <c r="J94" s="32" t="str">
        <f>E26</f>
        <v xml:space="preserve"> 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80" t="s">
        <v>103</v>
      </c>
      <c r="D96" s="181"/>
      <c r="E96" s="181"/>
      <c r="F96" s="181"/>
      <c r="G96" s="181"/>
      <c r="H96" s="181"/>
      <c r="I96" s="181"/>
      <c r="J96" s="182" t="s">
        <v>104</v>
      </c>
      <c r="K96" s="181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9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83" t="s">
        <v>105</v>
      </c>
      <c r="D98" s="36"/>
      <c r="E98" s="36"/>
      <c r="F98" s="36"/>
      <c r="G98" s="36"/>
      <c r="H98" s="36"/>
      <c r="I98" s="36"/>
      <c r="J98" s="106">
        <f>J121</f>
        <v>0</v>
      </c>
      <c r="K98" s="36"/>
      <c r="L98" s="59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3" t="s">
        <v>106</v>
      </c>
    </row>
    <row r="99" s="9" customFormat="1" ht="24.96" customHeight="1">
      <c r="A99" s="9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J122</f>
        <v>0</v>
      </c>
      <c r="K99" s="185"/>
      <c r="L99" s="18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9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108</v>
      </c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16</v>
      </c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6"/>
      <c r="D109" s="36"/>
      <c r="E109" s="179" t="str">
        <f>E7</f>
        <v>Interiér DOZP Jičín - Volný nábytek</v>
      </c>
      <c r="F109" s="28"/>
      <c r="G109" s="28"/>
      <c r="H109" s="28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7"/>
      <c r="C110" s="28" t="s">
        <v>98</v>
      </c>
      <c r="D110" s="18"/>
      <c r="E110" s="18"/>
      <c r="F110" s="18"/>
      <c r="G110" s="18"/>
      <c r="H110" s="18"/>
      <c r="I110" s="18"/>
      <c r="J110" s="18"/>
      <c r="K110" s="18"/>
      <c r="L110" s="16"/>
    </row>
    <row r="111" s="2" customFormat="1" ht="16.5" customHeight="1">
      <c r="A111" s="34"/>
      <c r="B111" s="35"/>
      <c r="C111" s="36"/>
      <c r="D111" s="36"/>
      <c r="E111" s="179" t="s">
        <v>176</v>
      </c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100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6"/>
      <c r="D113" s="36"/>
      <c r="E113" s="72" t="str">
        <f>E11</f>
        <v>B3 - Volný nábytek - objekt B</v>
      </c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6"/>
      <c r="E115" s="36"/>
      <c r="F115" s="23" t="str">
        <f>F14</f>
        <v>Jičín parc. č.1628</v>
      </c>
      <c r="G115" s="36"/>
      <c r="H115" s="36"/>
      <c r="I115" s="28" t="s">
        <v>22</v>
      </c>
      <c r="J115" s="75" t="str">
        <f>IF(J14="","",J14)</f>
        <v>23. 10. 2021</v>
      </c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6"/>
      <c r="E117" s="36"/>
      <c r="F117" s="23" t="str">
        <f>E17</f>
        <v>Královéhradecký kraj</v>
      </c>
      <c r="G117" s="36"/>
      <c r="H117" s="36"/>
      <c r="I117" s="28" t="s">
        <v>30</v>
      </c>
      <c r="J117" s="32" t="str">
        <f>E23</f>
        <v>Ing.arch. Kušnierik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28</v>
      </c>
      <c r="D118" s="36"/>
      <c r="E118" s="36"/>
      <c r="F118" s="23" t="str">
        <f>IF(E20="","",E20)</f>
        <v>Vyplň údaj</v>
      </c>
      <c r="G118" s="36"/>
      <c r="H118" s="36"/>
      <c r="I118" s="28" t="s">
        <v>33</v>
      </c>
      <c r="J118" s="32" t="str">
        <f>E26</f>
        <v xml:space="preserve"> </v>
      </c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0" customFormat="1" ht="29.28" customHeight="1">
      <c r="A120" s="190"/>
      <c r="B120" s="191"/>
      <c r="C120" s="192" t="s">
        <v>109</v>
      </c>
      <c r="D120" s="193" t="s">
        <v>61</v>
      </c>
      <c r="E120" s="193" t="s">
        <v>57</v>
      </c>
      <c r="F120" s="193" t="s">
        <v>58</v>
      </c>
      <c r="G120" s="193" t="s">
        <v>110</v>
      </c>
      <c r="H120" s="193" t="s">
        <v>111</v>
      </c>
      <c r="I120" s="193" t="s">
        <v>112</v>
      </c>
      <c r="J120" s="193" t="s">
        <v>104</v>
      </c>
      <c r="K120" s="194" t="s">
        <v>113</v>
      </c>
      <c r="L120" s="195"/>
      <c r="M120" s="96" t="s">
        <v>1</v>
      </c>
      <c r="N120" s="97" t="s">
        <v>40</v>
      </c>
      <c r="O120" s="97" t="s">
        <v>114</v>
      </c>
      <c r="P120" s="97" t="s">
        <v>115</v>
      </c>
      <c r="Q120" s="97" t="s">
        <v>116</v>
      </c>
      <c r="R120" s="97" t="s">
        <v>117</v>
      </c>
      <c r="S120" s="97" t="s">
        <v>118</v>
      </c>
      <c r="T120" s="98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4"/>
      <c r="B121" s="35"/>
      <c r="C121" s="103" t="s">
        <v>120</v>
      </c>
      <c r="D121" s="36"/>
      <c r="E121" s="36"/>
      <c r="F121" s="36"/>
      <c r="G121" s="36"/>
      <c r="H121" s="36"/>
      <c r="I121" s="36"/>
      <c r="J121" s="196">
        <f>BK121</f>
        <v>0</v>
      </c>
      <c r="K121" s="36"/>
      <c r="L121" s="40"/>
      <c r="M121" s="99"/>
      <c r="N121" s="197"/>
      <c r="O121" s="100"/>
      <c r="P121" s="198">
        <f>P122</f>
        <v>0</v>
      </c>
      <c r="Q121" s="100"/>
      <c r="R121" s="198">
        <f>R122</f>
        <v>0</v>
      </c>
      <c r="S121" s="100"/>
      <c r="T121" s="19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3" t="s">
        <v>75</v>
      </c>
      <c r="AU121" s="13" t="s">
        <v>106</v>
      </c>
      <c r="BK121" s="200">
        <f>BK122</f>
        <v>0</v>
      </c>
    </row>
    <row r="122" s="11" customFormat="1" ht="25.92" customHeight="1">
      <c r="A122" s="11"/>
      <c r="B122" s="201"/>
      <c r="C122" s="202"/>
      <c r="D122" s="203" t="s">
        <v>75</v>
      </c>
      <c r="E122" s="204" t="s">
        <v>121</v>
      </c>
      <c r="F122" s="204" t="s">
        <v>122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SUM(P123:P133)</f>
        <v>0</v>
      </c>
      <c r="Q122" s="209"/>
      <c r="R122" s="210">
        <f>SUM(R123:R133)</f>
        <v>0</v>
      </c>
      <c r="S122" s="209"/>
      <c r="T122" s="211">
        <f>SUM(T123:T133)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2" t="s">
        <v>85</v>
      </c>
      <c r="AT122" s="213" t="s">
        <v>75</v>
      </c>
      <c r="AU122" s="213" t="s">
        <v>76</v>
      </c>
      <c r="AY122" s="212" t="s">
        <v>123</v>
      </c>
      <c r="BK122" s="214">
        <f>SUM(BK123:BK133)</f>
        <v>0</v>
      </c>
    </row>
    <row r="123" s="2" customFormat="1" ht="16.5" customHeight="1">
      <c r="A123" s="34"/>
      <c r="B123" s="35"/>
      <c r="C123" s="215" t="s">
        <v>83</v>
      </c>
      <c r="D123" s="215" t="s">
        <v>124</v>
      </c>
      <c r="E123" s="216" t="s">
        <v>125</v>
      </c>
      <c r="F123" s="217" t="s">
        <v>126</v>
      </c>
      <c r="G123" s="218" t="s">
        <v>127</v>
      </c>
      <c r="H123" s="219">
        <v>12</v>
      </c>
      <c r="I123" s="220"/>
      <c r="J123" s="221">
        <f>ROUND(I123*H123,2)</f>
        <v>0</v>
      </c>
      <c r="K123" s="217" t="s">
        <v>1</v>
      </c>
      <c r="L123" s="40"/>
      <c r="M123" s="222" t="s">
        <v>1</v>
      </c>
      <c r="N123" s="223" t="s">
        <v>41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26" t="s">
        <v>128</v>
      </c>
      <c r="AT123" s="226" t="s">
        <v>124</v>
      </c>
      <c r="AU123" s="226" t="s">
        <v>83</v>
      </c>
      <c r="AY123" s="13" t="s">
        <v>123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3" t="s">
        <v>83</v>
      </c>
      <c r="BK123" s="227">
        <f>ROUND(I123*H123,2)</f>
        <v>0</v>
      </c>
      <c r="BL123" s="13" t="s">
        <v>128</v>
      </c>
      <c r="BM123" s="226" t="s">
        <v>178</v>
      </c>
    </row>
    <row r="124" s="2" customFormat="1" ht="16.5" customHeight="1">
      <c r="A124" s="34"/>
      <c r="B124" s="35"/>
      <c r="C124" s="215" t="s">
        <v>85</v>
      </c>
      <c r="D124" s="215" t="s">
        <v>124</v>
      </c>
      <c r="E124" s="216" t="s">
        <v>130</v>
      </c>
      <c r="F124" s="217" t="s">
        <v>131</v>
      </c>
      <c r="G124" s="218" t="s">
        <v>127</v>
      </c>
      <c r="H124" s="219">
        <v>41</v>
      </c>
      <c r="I124" s="220"/>
      <c r="J124" s="221">
        <f>ROUND(I124*H124,2)</f>
        <v>0</v>
      </c>
      <c r="K124" s="217" t="s">
        <v>1</v>
      </c>
      <c r="L124" s="40"/>
      <c r="M124" s="222" t="s">
        <v>1</v>
      </c>
      <c r="N124" s="223" t="s">
        <v>41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26" t="s">
        <v>128</v>
      </c>
      <c r="AT124" s="226" t="s">
        <v>124</v>
      </c>
      <c r="AU124" s="226" t="s">
        <v>83</v>
      </c>
      <c r="AY124" s="13" t="s">
        <v>123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3" t="s">
        <v>83</v>
      </c>
      <c r="BK124" s="227">
        <f>ROUND(I124*H124,2)</f>
        <v>0</v>
      </c>
      <c r="BL124" s="13" t="s">
        <v>128</v>
      </c>
      <c r="BM124" s="226" t="s">
        <v>179</v>
      </c>
    </row>
    <row r="125" s="2" customFormat="1" ht="16.5" customHeight="1">
      <c r="A125" s="34"/>
      <c r="B125" s="35"/>
      <c r="C125" s="215" t="s">
        <v>133</v>
      </c>
      <c r="D125" s="215" t="s">
        <v>124</v>
      </c>
      <c r="E125" s="216" t="s">
        <v>134</v>
      </c>
      <c r="F125" s="217" t="s">
        <v>135</v>
      </c>
      <c r="G125" s="218" t="s">
        <v>127</v>
      </c>
      <c r="H125" s="219">
        <v>3</v>
      </c>
      <c r="I125" s="220"/>
      <c r="J125" s="221">
        <f>ROUND(I125*H125,2)</f>
        <v>0</v>
      </c>
      <c r="K125" s="217" t="s">
        <v>1</v>
      </c>
      <c r="L125" s="40"/>
      <c r="M125" s="222" t="s">
        <v>1</v>
      </c>
      <c r="N125" s="223" t="s">
        <v>41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26" t="s">
        <v>128</v>
      </c>
      <c r="AT125" s="226" t="s">
        <v>124</v>
      </c>
      <c r="AU125" s="226" t="s">
        <v>83</v>
      </c>
      <c r="AY125" s="13" t="s">
        <v>123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3" t="s">
        <v>83</v>
      </c>
      <c r="BK125" s="227">
        <f>ROUND(I125*H125,2)</f>
        <v>0</v>
      </c>
      <c r="BL125" s="13" t="s">
        <v>128</v>
      </c>
      <c r="BM125" s="226" t="s">
        <v>180</v>
      </c>
    </row>
    <row r="126" s="2" customFormat="1" ht="16.5" customHeight="1">
      <c r="A126" s="34"/>
      <c r="B126" s="35"/>
      <c r="C126" s="215" t="s">
        <v>137</v>
      </c>
      <c r="D126" s="215" t="s">
        <v>124</v>
      </c>
      <c r="E126" s="216" t="s">
        <v>138</v>
      </c>
      <c r="F126" s="217" t="s">
        <v>139</v>
      </c>
      <c r="G126" s="218" t="s">
        <v>127</v>
      </c>
      <c r="H126" s="219">
        <v>3</v>
      </c>
      <c r="I126" s="220"/>
      <c r="J126" s="221">
        <f>ROUND(I126*H126,2)</f>
        <v>0</v>
      </c>
      <c r="K126" s="217" t="s">
        <v>1</v>
      </c>
      <c r="L126" s="40"/>
      <c r="M126" s="222" t="s">
        <v>1</v>
      </c>
      <c r="N126" s="223" t="s">
        <v>41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26" t="s">
        <v>128</v>
      </c>
      <c r="AT126" s="226" t="s">
        <v>124</v>
      </c>
      <c r="AU126" s="226" t="s">
        <v>83</v>
      </c>
      <c r="AY126" s="13" t="s">
        <v>123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3" t="s">
        <v>83</v>
      </c>
      <c r="BK126" s="227">
        <f>ROUND(I126*H126,2)</f>
        <v>0</v>
      </c>
      <c r="BL126" s="13" t="s">
        <v>128</v>
      </c>
      <c r="BM126" s="226" t="s">
        <v>181</v>
      </c>
    </row>
    <row r="127" s="2" customFormat="1" ht="16.5" customHeight="1">
      <c r="A127" s="34"/>
      <c r="B127" s="35"/>
      <c r="C127" s="215" t="s">
        <v>141</v>
      </c>
      <c r="D127" s="215" t="s">
        <v>124</v>
      </c>
      <c r="E127" s="216" t="s">
        <v>150</v>
      </c>
      <c r="F127" s="217" t="s">
        <v>151</v>
      </c>
      <c r="G127" s="218" t="s">
        <v>127</v>
      </c>
      <c r="H127" s="219">
        <v>6</v>
      </c>
      <c r="I127" s="220"/>
      <c r="J127" s="221">
        <f>ROUND(I127*H127,2)</f>
        <v>0</v>
      </c>
      <c r="K127" s="217" t="s">
        <v>1</v>
      </c>
      <c r="L127" s="40"/>
      <c r="M127" s="222" t="s">
        <v>1</v>
      </c>
      <c r="N127" s="223" t="s">
        <v>41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26" t="s">
        <v>128</v>
      </c>
      <c r="AT127" s="226" t="s">
        <v>124</v>
      </c>
      <c r="AU127" s="226" t="s">
        <v>83</v>
      </c>
      <c r="AY127" s="13" t="s">
        <v>123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3" t="s">
        <v>83</v>
      </c>
      <c r="BK127" s="227">
        <f>ROUND(I127*H127,2)</f>
        <v>0</v>
      </c>
      <c r="BL127" s="13" t="s">
        <v>128</v>
      </c>
      <c r="BM127" s="226" t="s">
        <v>182</v>
      </c>
    </row>
    <row r="128" s="2" customFormat="1" ht="16.5" customHeight="1">
      <c r="A128" s="34"/>
      <c r="B128" s="35"/>
      <c r="C128" s="215" t="s">
        <v>145</v>
      </c>
      <c r="D128" s="215" t="s">
        <v>124</v>
      </c>
      <c r="E128" s="216" t="s">
        <v>154</v>
      </c>
      <c r="F128" s="217" t="s">
        <v>155</v>
      </c>
      <c r="G128" s="218" t="s">
        <v>127</v>
      </c>
      <c r="H128" s="219">
        <v>3</v>
      </c>
      <c r="I128" s="220"/>
      <c r="J128" s="221">
        <f>ROUND(I128*H128,2)</f>
        <v>0</v>
      </c>
      <c r="K128" s="217" t="s">
        <v>1</v>
      </c>
      <c r="L128" s="40"/>
      <c r="M128" s="222" t="s">
        <v>1</v>
      </c>
      <c r="N128" s="223" t="s">
        <v>41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26" t="s">
        <v>128</v>
      </c>
      <c r="AT128" s="226" t="s">
        <v>124</v>
      </c>
      <c r="AU128" s="226" t="s">
        <v>83</v>
      </c>
      <c r="AY128" s="13" t="s">
        <v>123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3" t="s">
        <v>83</v>
      </c>
      <c r="BK128" s="227">
        <f>ROUND(I128*H128,2)</f>
        <v>0</v>
      </c>
      <c r="BL128" s="13" t="s">
        <v>128</v>
      </c>
      <c r="BM128" s="226" t="s">
        <v>183</v>
      </c>
    </row>
    <row r="129" s="2" customFormat="1" ht="16.5" customHeight="1">
      <c r="A129" s="34"/>
      <c r="B129" s="35"/>
      <c r="C129" s="215" t="s">
        <v>149</v>
      </c>
      <c r="D129" s="215" t="s">
        <v>124</v>
      </c>
      <c r="E129" s="216" t="s">
        <v>158</v>
      </c>
      <c r="F129" s="217" t="s">
        <v>159</v>
      </c>
      <c r="G129" s="218" t="s">
        <v>127</v>
      </c>
      <c r="H129" s="219">
        <v>6</v>
      </c>
      <c r="I129" s="220"/>
      <c r="J129" s="221">
        <f>ROUND(I129*H129,2)</f>
        <v>0</v>
      </c>
      <c r="K129" s="217" t="s">
        <v>1</v>
      </c>
      <c r="L129" s="40"/>
      <c r="M129" s="222" t="s">
        <v>1</v>
      </c>
      <c r="N129" s="223" t="s">
        <v>41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26" t="s">
        <v>128</v>
      </c>
      <c r="AT129" s="226" t="s">
        <v>124</v>
      </c>
      <c r="AU129" s="226" t="s">
        <v>83</v>
      </c>
      <c r="AY129" s="13" t="s">
        <v>123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3" t="s">
        <v>83</v>
      </c>
      <c r="BK129" s="227">
        <f>ROUND(I129*H129,2)</f>
        <v>0</v>
      </c>
      <c r="BL129" s="13" t="s">
        <v>128</v>
      </c>
      <c r="BM129" s="226" t="s">
        <v>184</v>
      </c>
    </row>
    <row r="130" s="2" customFormat="1" ht="16.5" customHeight="1">
      <c r="A130" s="34"/>
      <c r="B130" s="35"/>
      <c r="C130" s="215" t="s">
        <v>153</v>
      </c>
      <c r="D130" s="215" t="s">
        <v>124</v>
      </c>
      <c r="E130" s="216" t="s">
        <v>162</v>
      </c>
      <c r="F130" s="217" t="s">
        <v>185</v>
      </c>
      <c r="G130" s="218" t="s">
        <v>127</v>
      </c>
      <c r="H130" s="219">
        <v>3</v>
      </c>
      <c r="I130" s="220"/>
      <c r="J130" s="221">
        <f>ROUND(I130*H130,2)</f>
        <v>0</v>
      </c>
      <c r="K130" s="217" t="s">
        <v>1</v>
      </c>
      <c r="L130" s="40"/>
      <c r="M130" s="222" t="s">
        <v>1</v>
      </c>
      <c r="N130" s="223" t="s">
        <v>41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26" t="s">
        <v>128</v>
      </c>
      <c r="AT130" s="226" t="s">
        <v>124</v>
      </c>
      <c r="AU130" s="226" t="s">
        <v>83</v>
      </c>
      <c r="AY130" s="13" t="s">
        <v>123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3" t="s">
        <v>83</v>
      </c>
      <c r="BK130" s="227">
        <f>ROUND(I130*H130,2)</f>
        <v>0</v>
      </c>
      <c r="BL130" s="13" t="s">
        <v>128</v>
      </c>
      <c r="BM130" s="226" t="s">
        <v>186</v>
      </c>
    </row>
    <row r="131" s="2" customFormat="1" ht="16.5" customHeight="1">
      <c r="A131" s="34"/>
      <c r="B131" s="35"/>
      <c r="C131" s="215" t="s">
        <v>157</v>
      </c>
      <c r="D131" s="215" t="s">
        <v>124</v>
      </c>
      <c r="E131" s="216" t="s">
        <v>166</v>
      </c>
      <c r="F131" s="217" t="s">
        <v>167</v>
      </c>
      <c r="G131" s="218" t="s">
        <v>127</v>
      </c>
      <c r="H131" s="219">
        <v>2</v>
      </c>
      <c r="I131" s="220"/>
      <c r="J131" s="221">
        <f>ROUND(I131*H131,2)</f>
        <v>0</v>
      </c>
      <c r="K131" s="217" t="s">
        <v>1</v>
      </c>
      <c r="L131" s="40"/>
      <c r="M131" s="222" t="s">
        <v>1</v>
      </c>
      <c r="N131" s="223" t="s">
        <v>41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26" t="s">
        <v>128</v>
      </c>
      <c r="AT131" s="226" t="s">
        <v>124</v>
      </c>
      <c r="AU131" s="226" t="s">
        <v>83</v>
      </c>
      <c r="AY131" s="13" t="s">
        <v>123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3" t="s">
        <v>83</v>
      </c>
      <c r="BK131" s="227">
        <f>ROUND(I131*H131,2)</f>
        <v>0</v>
      </c>
      <c r="BL131" s="13" t="s">
        <v>128</v>
      </c>
      <c r="BM131" s="226" t="s">
        <v>187</v>
      </c>
    </row>
    <row r="132" s="2" customFormat="1" ht="16.5" customHeight="1">
      <c r="A132" s="34"/>
      <c r="B132" s="35"/>
      <c r="C132" s="215" t="s">
        <v>161</v>
      </c>
      <c r="D132" s="215" t="s">
        <v>124</v>
      </c>
      <c r="E132" s="216" t="s">
        <v>169</v>
      </c>
      <c r="F132" s="217" t="s">
        <v>170</v>
      </c>
      <c r="G132" s="218" t="s">
        <v>127</v>
      </c>
      <c r="H132" s="219">
        <v>1</v>
      </c>
      <c r="I132" s="220"/>
      <c r="J132" s="221">
        <f>ROUND(I132*H132,2)</f>
        <v>0</v>
      </c>
      <c r="K132" s="217" t="s">
        <v>1</v>
      </c>
      <c r="L132" s="40"/>
      <c r="M132" s="222" t="s">
        <v>1</v>
      </c>
      <c r="N132" s="223" t="s">
        <v>41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26" t="s">
        <v>128</v>
      </c>
      <c r="AT132" s="226" t="s">
        <v>124</v>
      </c>
      <c r="AU132" s="226" t="s">
        <v>83</v>
      </c>
      <c r="AY132" s="13" t="s">
        <v>123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3" t="s">
        <v>83</v>
      </c>
      <c r="BK132" s="227">
        <f>ROUND(I132*H132,2)</f>
        <v>0</v>
      </c>
      <c r="BL132" s="13" t="s">
        <v>128</v>
      </c>
      <c r="BM132" s="226" t="s">
        <v>188</v>
      </c>
    </row>
    <row r="133" s="2" customFormat="1" ht="16.5" customHeight="1">
      <c r="A133" s="34"/>
      <c r="B133" s="35"/>
      <c r="C133" s="215" t="s">
        <v>165</v>
      </c>
      <c r="D133" s="215" t="s">
        <v>124</v>
      </c>
      <c r="E133" s="216" t="s">
        <v>173</v>
      </c>
      <c r="F133" s="217" t="s">
        <v>174</v>
      </c>
      <c r="G133" s="218" t="s">
        <v>127</v>
      </c>
      <c r="H133" s="219">
        <v>2</v>
      </c>
      <c r="I133" s="220"/>
      <c r="J133" s="221">
        <f>ROUND(I133*H133,2)</f>
        <v>0</v>
      </c>
      <c r="K133" s="217" t="s">
        <v>1</v>
      </c>
      <c r="L133" s="40"/>
      <c r="M133" s="228" t="s">
        <v>1</v>
      </c>
      <c r="N133" s="229" t="s">
        <v>41</v>
      </c>
      <c r="O133" s="230"/>
      <c r="P133" s="231">
        <f>O133*H133</f>
        <v>0</v>
      </c>
      <c r="Q133" s="231">
        <v>0</v>
      </c>
      <c r="R133" s="231">
        <f>Q133*H133</f>
        <v>0</v>
      </c>
      <c r="S133" s="231">
        <v>0</v>
      </c>
      <c r="T133" s="23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26" t="s">
        <v>128</v>
      </c>
      <c r="AT133" s="226" t="s">
        <v>124</v>
      </c>
      <c r="AU133" s="226" t="s">
        <v>83</v>
      </c>
      <c r="AY133" s="13" t="s">
        <v>123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3" t="s">
        <v>83</v>
      </c>
      <c r="BK133" s="227">
        <f>ROUND(I133*H133,2)</f>
        <v>0</v>
      </c>
      <c r="BL133" s="13" t="s">
        <v>128</v>
      </c>
      <c r="BM133" s="226" t="s">
        <v>189</v>
      </c>
    </row>
    <row r="134" s="2" customFormat="1" ht="6.96" customHeight="1">
      <c r="A134" s="34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0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sheetProtection sheet="1" autoFilter="0" formatColumns="0" formatRows="0" objects="1" scenarios="1" spinCount="100000" saltValue="3kTQDf0en+0SMIU6HxBjQGyPILm72JzKqV59baNoeqq6SgrYvJ8H/X65dsRJBkuoe4rq+jVVoUFFoihoSW99RA==" hashValue="avc25M2+RkJyIp3aE6G48CJTv+GYVXApRk1ekXKncU3FDUC2fC/0cWHGbeb8sPOyks5zxuUxjOe8cvJ7xUgKAw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2024-11-18T14:32:54Z</dcterms:created>
  <dcterms:modified xsi:type="dcterms:W3CDTF">2024-11-18T14:32:57Z</dcterms:modified>
</cp:coreProperties>
</file>