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E:\AMX\Jaroměř,Palackého 142 - sanace 1.PP\export\"/>
    </mc:Choice>
  </mc:AlternateContent>
  <bookViews>
    <workbookView xWindow="0" yWindow="0" windowWidth="0" windowHeight="0"/>
  </bookViews>
  <sheets>
    <sheet name="Rekapitulace stavby" sheetId="1" r:id="rId1"/>
    <sheet name="D11 - Architektonicko - s..." sheetId="2" r:id="rId2"/>
    <sheet name="D14 - Silnoproudá elektro..." sheetId="3" r:id="rId3"/>
    <sheet name="VON - Vedlejší a ostatní ..." sheetId="4" r:id="rId4"/>
    <sheet name="Seznam figur" sheetId="5" r:id="rId5"/>
    <sheet name="Pokyny pro vyplnění" sheetId="6" r:id="rId6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'D11 - Architektonicko - s...'!$C$98:$K$1290</definedName>
    <definedName name="_xlnm.Print_Area" localSheetId="1">'D11 - Architektonicko - s...'!$C$4:$J$39,'D11 - Architektonicko - s...'!$C$45:$J$80,'D11 - Architektonicko - s...'!$C$86:$K$1290</definedName>
    <definedName name="_xlnm.Print_Titles" localSheetId="1">'D11 - Architektonicko - s...'!$98:$98</definedName>
    <definedName name="_xlnm._FilterDatabase" localSheetId="2" hidden="1">'D14 - Silnoproudá elektro...'!$C$91:$K$171</definedName>
    <definedName name="_xlnm.Print_Area" localSheetId="2">'D14 - Silnoproudá elektro...'!$C$4:$J$39,'D14 - Silnoproudá elektro...'!$C$45:$J$73,'D14 - Silnoproudá elektro...'!$C$79:$K$171</definedName>
    <definedName name="_xlnm.Print_Titles" localSheetId="2">'D14 - Silnoproudá elektro...'!$91:$91</definedName>
    <definedName name="_xlnm._FilterDatabase" localSheetId="3" hidden="1">'VON - Vedlejší a ostatní ...'!$C$83:$K$144</definedName>
    <definedName name="_xlnm.Print_Area" localSheetId="3">'VON - Vedlejší a ostatní ...'!$C$4:$J$39,'VON - Vedlejší a ostatní ...'!$C$45:$J$65,'VON - Vedlejší a ostatní ...'!$C$71:$K$144</definedName>
    <definedName name="_xlnm.Print_Titles" localSheetId="3">'VON - Vedlejší a ostatní ...'!$83:$83</definedName>
    <definedName name="_xlnm.Print_Area" localSheetId="4">'Seznam figur'!$C$4:$G$464</definedName>
    <definedName name="_xlnm.Print_Titles" localSheetId="4">'Seznam figur'!$9:$9</definedName>
    <definedName name="_xlnm.Print_Area" localSheetId="5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5" l="1" r="D7"/>
  <c i="4" r="J37"/>
  <c r="J36"/>
  <c i="1" r="AY57"/>
  <c i="4" r="J35"/>
  <c i="1" r="AX57"/>
  <c i="4" r="BI142"/>
  <c r="BH142"/>
  <c r="BG142"/>
  <c r="BF142"/>
  <c r="T142"/>
  <c r="T141"/>
  <c r="R142"/>
  <c r="R141"/>
  <c r="P142"/>
  <c r="P141"/>
  <c r="BI138"/>
  <c r="BH138"/>
  <c r="BG138"/>
  <c r="BF138"/>
  <c r="T138"/>
  <c r="R138"/>
  <c r="P138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18"/>
  <c r="BH118"/>
  <c r="BG118"/>
  <c r="BF118"/>
  <c r="T118"/>
  <c r="R118"/>
  <c r="P118"/>
  <c r="BI113"/>
  <c r="BH113"/>
  <c r="BG113"/>
  <c r="BF113"/>
  <c r="T113"/>
  <c r="R113"/>
  <c r="P113"/>
  <c r="BI110"/>
  <c r="BH110"/>
  <c r="BG110"/>
  <c r="BF110"/>
  <c r="T110"/>
  <c r="R110"/>
  <c r="P110"/>
  <c r="BI103"/>
  <c r="BH103"/>
  <c r="BG103"/>
  <c r="BF103"/>
  <c r="T103"/>
  <c r="T102"/>
  <c r="R103"/>
  <c r="R102"/>
  <c r="P103"/>
  <c r="P102"/>
  <c r="BI99"/>
  <c r="BH99"/>
  <c r="BG99"/>
  <c r="BF99"/>
  <c r="T99"/>
  <c r="R99"/>
  <c r="P99"/>
  <c r="BI96"/>
  <c r="BH96"/>
  <c r="BG96"/>
  <c r="BF96"/>
  <c r="T96"/>
  <c r="R96"/>
  <c r="P96"/>
  <c r="BI94"/>
  <c r="BH94"/>
  <c r="BG94"/>
  <c r="BF94"/>
  <c r="T94"/>
  <c r="R94"/>
  <c r="P94"/>
  <c r="BI87"/>
  <c r="BH87"/>
  <c r="BG87"/>
  <c r="BF87"/>
  <c r="T87"/>
  <c r="R87"/>
  <c r="P87"/>
  <c r="J81"/>
  <c r="J80"/>
  <c r="F80"/>
  <c r="F78"/>
  <c r="E76"/>
  <c r="J55"/>
  <c r="J54"/>
  <c r="F54"/>
  <c r="F52"/>
  <c r="E50"/>
  <c r="J18"/>
  <c r="E18"/>
  <c r="F55"/>
  <c r="J17"/>
  <c r="J12"/>
  <c r="J52"/>
  <c r="E7"/>
  <c r="E74"/>
  <c i="3" r="J37"/>
  <c r="J36"/>
  <c i="1" r="AY56"/>
  <c i="3" r="J35"/>
  <c i="1" r="AX56"/>
  <c i="3"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3"/>
  <c r="BH123"/>
  <c r="BG123"/>
  <c r="BF123"/>
  <c r="T123"/>
  <c r="R123"/>
  <c r="P123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J89"/>
  <c r="J88"/>
  <c r="F88"/>
  <c r="F86"/>
  <c r="E84"/>
  <c r="J55"/>
  <c r="J54"/>
  <c r="F54"/>
  <c r="F52"/>
  <c r="E50"/>
  <c r="J18"/>
  <c r="E18"/>
  <c r="F55"/>
  <c r="J17"/>
  <c r="J12"/>
  <c r="J52"/>
  <c r="E7"/>
  <c r="E82"/>
  <c i="2" r="J37"/>
  <c r="J36"/>
  <c i="1" r="AY55"/>
  <c i="2" r="J35"/>
  <c i="1" r="AX55"/>
  <c i="2" r="BI1286"/>
  <c r="BH1286"/>
  <c r="BG1286"/>
  <c r="BF1286"/>
  <c r="T1286"/>
  <c r="R1286"/>
  <c r="P1286"/>
  <c r="BI1280"/>
  <c r="BH1280"/>
  <c r="BG1280"/>
  <c r="BF1280"/>
  <c r="T1280"/>
  <c r="R1280"/>
  <c r="P1280"/>
  <c r="BI1274"/>
  <c r="BH1274"/>
  <c r="BG1274"/>
  <c r="BF1274"/>
  <c r="T1274"/>
  <c r="R1274"/>
  <c r="P1274"/>
  <c r="BI1268"/>
  <c r="BH1268"/>
  <c r="BG1268"/>
  <c r="BF1268"/>
  <c r="T1268"/>
  <c r="R1268"/>
  <c r="P1268"/>
  <c r="BI1263"/>
  <c r="BH1263"/>
  <c r="BG1263"/>
  <c r="BF1263"/>
  <c r="T1263"/>
  <c r="R1263"/>
  <c r="P1263"/>
  <c r="BI1256"/>
  <c r="BH1256"/>
  <c r="BG1256"/>
  <c r="BF1256"/>
  <c r="T1256"/>
  <c r="R1256"/>
  <c r="P1256"/>
  <c r="BI1250"/>
  <c r="BH1250"/>
  <c r="BG1250"/>
  <c r="BF1250"/>
  <c r="T1250"/>
  <c r="R1250"/>
  <c r="P1250"/>
  <c r="BI1246"/>
  <c r="BH1246"/>
  <c r="BG1246"/>
  <c r="BF1246"/>
  <c r="T1246"/>
  <c r="R1246"/>
  <c r="P1246"/>
  <c r="BI1235"/>
  <c r="BH1235"/>
  <c r="BG1235"/>
  <c r="BF1235"/>
  <c r="T1235"/>
  <c r="R1235"/>
  <c r="P1235"/>
  <c r="BI1230"/>
  <c r="BH1230"/>
  <c r="BG1230"/>
  <c r="BF1230"/>
  <c r="T1230"/>
  <c r="R1230"/>
  <c r="P1230"/>
  <c r="BI1225"/>
  <c r="BH1225"/>
  <c r="BG1225"/>
  <c r="BF1225"/>
  <c r="T1225"/>
  <c r="R1225"/>
  <c r="P1225"/>
  <c r="BI1221"/>
  <c r="BH1221"/>
  <c r="BG1221"/>
  <c r="BF1221"/>
  <c r="T1221"/>
  <c r="R1221"/>
  <c r="P1221"/>
  <c r="BI1216"/>
  <c r="BH1216"/>
  <c r="BG1216"/>
  <c r="BF1216"/>
  <c r="T1216"/>
  <c r="R1216"/>
  <c r="P1216"/>
  <c r="BI1212"/>
  <c r="BH1212"/>
  <c r="BG1212"/>
  <c r="BF1212"/>
  <c r="T1212"/>
  <c r="R1212"/>
  <c r="P1212"/>
  <c r="BI1208"/>
  <c r="BH1208"/>
  <c r="BG1208"/>
  <c r="BF1208"/>
  <c r="T1208"/>
  <c r="R1208"/>
  <c r="P1208"/>
  <c r="BI1205"/>
  <c r="BH1205"/>
  <c r="BG1205"/>
  <c r="BF1205"/>
  <c r="T1205"/>
  <c r="R1205"/>
  <c r="P1205"/>
  <c r="BI1203"/>
  <c r="BH1203"/>
  <c r="BG1203"/>
  <c r="BF1203"/>
  <c r="T1203"/>
  <c r="R1203"/>
  <c r="P1203"/>
  <c r="BI1197"/>
  <c r="BH1197"/>
  <c r="BG1197"/>
  <c r="BF1197"/>
  <c r="T1197"/>
  <c r="R1197"/>
  <c r="P1197"/>
  <c r="BI1194"/>
  <c r="BH1194"/>
  <c r="BG1194"/>
  <c r="BF1194"/>
  <c r="T1194"/>
  <c r="R1194"/>
  <c r="P1194"/>
  <c r="BI1192"/>
  <c r="BH1192"/>
  <c r="BG1192"/>
  <c r="BF1192"/>
  <c r="T1192"/>
  <c r="R1192"/>
  <c r="P1192"/>
  <c r="BI1187"/>
  <c r="BH1187"/>
  <c r="BG1187"/>
  <c r="BF1187"/>
  <c r="T1187"/>
  <c r="R1187"/>
  <c r="P1187"/>
  <c r="BI1181"/>
  <c r="BH1181"/>
  <c r="BG1181"/>
  <c r="BF1181"/>
  <c r="T1181"/>
  <c r="R1181"/>
  <c r="P1181"/>
  <c r="BI1174"/>
  <c r="BH1174"/>
  <c r="BG1174"/>
  <c r="BF1174"/>
  <c r="T1174"/>
  <c r="R1174"/>
  <c r="P1174"/>
  <c r="BI1171"/>
  <c r="BH1171"/>
  <c r="BG1171"/>
  <c r="BF1171"/>
  <c r="T1171"/>
  <c r="R1171"/>
  <c r="P1171"/>
  <c r="BI1164"/>
  <c r="BH1164"/>
  <c r="BG1164"/>
  <c r="BF1164"/>
  <c r="T1164"/>
  <c r="R1164"/>
  <c r="P1164"/>
  <c r="BI1157"/>
  <c r="BH1157"/>
  <c r="BG1157"/>
  <c r="BF1157"/>
  <c r="T1157"/>
  <c r="R1157"/>
  <c r="P1157"/>
  <c r="BI1150"/>
  <c r="BH1150"/>
  <c r="BG1150"/>
  <c r="BF1150"/>
  <c r="T1150"/>
  <c r="R1150"/>
  <c r="P1150"/>
  <c r="BI1142"/>
  <c r="BH1142"/>
  <c r="BG1142"/>
  <c r="BF1142"/>
  <c r="T1142"/>
  <c r="R1142"/>
  <c r="P1142"/>
  <c r="BI1138"/>
  <c r="BH1138"/>
  <c r="BG1138"/>
  <c r="BF1138"/>
  <c r="T1138"/>
  <c r="R1138"/>
  <c r="P1138"/>
  <c r="BI1131"/>
  <c r="BH1131"/>
  <c r="BG1131"/>
  <c r="BF1131"/>
  <c r="T1131"/>
  <c r="R1131"/>
  <c r="P1131"/>
  <c r="BI1128"/>
  <c r="BH1128"/>
  <c r="BG1128"/>
  <c r="BF1128"/>
  <c r="T1128"/>
  <c r="R1128"/>
  <c r="P1128"/>
  <c r="BI1126"/>
  <c r="BH1126"/>
  <c r="BG1126"/>
  <c r="BF1126"/>
  <c r="T1126"/>
  <c r="R1126"/>
  <c r="P1126"/>
  <c r="BI1122"/>
  <c r="BH1122"/>
  <c r="BG1122"/>
  <c r="BF1122"/>
  <c r="T1122"/>
  <c r="R1122"/>
  <c r="P1122"/>
  <c r="BI1116"/>
  <c r="BH1116"/>
  <c r="BG1116"/>
  <c r="BF1116"/>
  <c r="T1116"/>
  <c r="R1116"/>
  <c r="P1116"/>
  <c r="BI1110"/>
  <c r="BH1110"/>
  <c r="BG1110"/>
  <c r="BF1110"/>
  <c r="T1110"/>
  <c r="R1110"/>
  <c r="P1110"/>
  <c r="BI1102"/>
  <c r="BH1102"/>
  <c r="BG1102"/>
  <c r="BF1102"/>
  <c r="T1102"/>
  <c r="R1102"/>
  <c r="P1102"/>
  <c r="BI1094"/>
  <c r="BH1094"/>
  <c r="BG1094"/>
  <c r="BF1094"/>
  <c r="T1094"/>
  <c r="R1094"/>
  <c r="P1094"/>
  <c r="BI1087"/>
  <c r="BH1087"/>
  <c r="BG1087"/>
  <c r="BF1087"/>
  <c r="T1087"/>
  <c r="R1087"/>
  <c r="P1087"/>
  <c r="BI1084"/>
  <c r="BH1084"/>
  <c r="BG1084"/>
  <c r="BF1084"/>
  <c r="T1084"/>
  <c r="R1084"/>
  <c r="P1084"/>
  <c r="BI1082"/>
  <c r="BH1082"/>
  <c r="BG1082"/>
  <c r="BF1082"/>
  <c r="T1082"/>
  <c r="R1082"/>
  <c r="P1082"/>
  <c r="BI1071"/>
  <c r="BH1071"/>
  <c r="BG1071"/>
  <c r="BF1071"/>
  <c r="T1071"/>
  <c r="R1071"/>
  <c r="P1071"/>
  <c r="BI1060"/>
  <c r="BH1060"/>
  <c r="BG1060"/>
  <c r="BF1060"/>
  <c r="T1060"/>
  <c r="R1060"/>
  <c r="P1060"/>
  <c r="BI1052"/>
  <c r="BH1052"/>
  <c r="BG1052"/>
  <c r="BF1052"/>
  <c r="T1052"/>
  <c r="R1052"/>
  <c r="P1052"/>
  <c r="BI1025"/>
  <c r="BH1025"/>
  <c r="BG1025"/>
  <c r="BF1025"/>
  <c r="T1025"/>
  <c r="R1025"/>
  <c r="P1025"/>
  <c r="BI1019"/>
  <c r="BH1019"/>
  <c r="BG1019"/>
  <c r="BF1019"/>
  <c r="T1019"/>
  <c r="R1019"/>
  <c r="P1019"/>
  <c r="BI1013"/>
  <c r="BH1013"/>
  <c r="BG1013"/>
  <c r="BF1013"/>
  <c r="T1013"/>
  <c r="R1013"/>
  <c r="P1013"/>
  <c r="BI1007"/>
  <c r="BH1007"/>
  <c r="BG1007"/>
  <c r="BF1007"/>
  <c r="T1007"/>
  <c r="R1007"/>
  <c r="P1007"/>
  <c r="BI1001"/>
  <c r="BH1001"/>
  <c r="BG1001"/>
  <c r="BF1001"/>
  <c r="T1001"/>
  <c r="R1001"/>
  <c r="P1001"/>
  <c r="BI995"/>
  <c r="BH995"/>
  <c r="BG995"/>
  <c r="BF995"/>
  <c r="T995"/>
  <c r="R995"/>
  <c r="P995"/>
  <c r="BI985"/>
  <c r="BH985"/>
  <c r="BG985"/>
  <c r="BF985"/>
  <c r="T985"/>
  <c r="R985"/>
  <c r="P985"/>
  <c r="BI979"/>
  <c r="BH979"/>
  <c r="BG979"/>
  <c r="BF979"/>
  <c r="T979"/>
  <c r="R979"/>
  <c r="P979"/>
  <c r="BI973"/>
  <c r="BH973"/>
  <c r="BG973"/>
  <c r="BF973"/>
  <c r="T973"/>
  <c r="R973"/>
  <c r="P973"/>
  <c r="BI967"/>
  <c r="BH967"/>
  <c r="BG967"/>
  <c r="BF967"/>
  <c r="T967"/>
  <c r="R967"/>
  <c r="P967"/>
  <c r="BI961"/>
  <c r="BH961"/>
  <c r="BG961"/>
  <c r="BF961"/>
  <c r="T961"/>
  <c r="R961"/>
  <c r="P961"/>
  <c r="BI955"/>
  <c r="BH955"/>
  <c r="BG955"/>
  <c r="BF955"/>
  <c r="T955"/>
  <c r="R955"/>
  <c r="P955"/>
  <c r="BI945"/>
  <c r="BH945"/>
  <c r="BG945"/>
  <c r="BF945"/>
  <c r="T945"/>
  <c r="R945"/>
  <c r="P945"/>
  <c r="BI942"/>
  <c r="BH942"/>
  <c r="BG942"/>
  <c r="BF942"/>
  <c r="T942"/>
  <c r="R942"/>
  <c r="P942"/>
  <c r="BI940"/>
  <c r="BH940"/>
  <c r="BG940"/>
  <c r="BF940"/>
  <c r="T940"/>
  <c r="R940"/>
  <c r="P940"/>
  <c r="BI929"/>
  <c r="BH929"/>
  <c r="BG929"/>
  <c r="BF929"/>
  <c r="T929"/>
  <c r="R929"/>
  <c r="P929"/>
  <c r="BI918"/>
  <c r="BH918"/>
  <c r="BG918"/>
  <c r="BF918"/>
  <c r="T918"/>
  <c r="R918"/>
  <c r="P918"/>
  <c r="BI906"/>
  <c r="BH906"/>
  <c r="BG906"/>
  <c r="BF906"/>
  <c r="T906"/>
  <c r="R906"/>
  <c r="P906"/>
  <c r="BI903"/>
  <c r="BH903"/>
  <c r="BG903"/>
  <c r="BF903"/>
  <c r="T903"/>
  <c r="R903"/>
  <c r="P903"/>
  <c r="BI901"/>
  <c r="BH901"/>
  <c r="BG901"/>
  <c r="BF901"/>
  <c r="T901"/>
  <c r="R901"/>
  <c r="P901"/>
  <c r="BI897"/>
  <c r="BH897"/>
  <c r="BG897"/>
  <c r="BF897"/>
  <c r="T897"/>
  <c r="R897"/>
  <c r="P897"/>
  <c r="BI890"/>
  <c r="BH890"/>
  <c r="BG890"/>
  <c r="BF890"/>
  <c r="T890"/>
  <c r="R890"/>
  <c r="P890"/>
  <c r="BI886"/>
  <c r="BH886"/>
  <c r="BG886"/>
  <c r="BF886"/>
  <c r="T886"/>
  <c r="R886"/>
  <c r="P886"/>
  <c r="BI877"/>
  <c r="BH877"/>
  <c r="BG877"/>
  <c r="BF877"/>
  <c r="T877"/>
  <c r="R877"/>
  <c r="P877"/>
  <c r="BI873"/>
  <c r="BH873"/>
  <c r="BG873"/>
  <c r="BF873"/>
  <c r="T873"/>
  <c r="R873"/>
  <c r="P873"/>
  <c r="BI867"/>
  <c r="BH867"/>
  <c r="BG867"/>
  <c r="BF867"/>
  <c r="T867"/>
  <c r="R867"/>
  <c r="P867"/>
  <c r="BI863"/>
  <c r="BH863"/>
  <c r="BG863"/>
  <c r="BF863"/>
  <c r="T863"/>
  <c r="R863"/>
  <c r="P863"/>
  <c r="BI859"/>
  <c r="BH859"/>
  <c r="BG859"/>
  <c r="BF859"/>
  <c r="T859"/>
  <c r="R859"/>
  <c r="P859"/>
  <c r="BI855"/>
  <c r="BH855"/>
  <c r="BG855"/>
  <c r="BF855"/>
  <c r="T855"/>
  <c r="R855"/>
  <c r="P855"/>
  <c r="BI849"/>
  <c r="BH849"/>
  <c r="BG849"/>
  <c r="BF849"/>
  <c r="T849"/>
  <c r="R849"/>
  <c r="P849"/>
  <c r="BI843"/>
  <c r="BH843"/>
  <c r="BG843"/>
  <c r="BF843"/>
  <c r="T843"/>
  <c r="R843"/>
  <c r="P843"/>
  <c r="BI839"/>
  <c r="BH839"/>
  <c r="BG839"/>
  <c r="BF839"/>
  <c r="T839"/>
  <c r="R839"/>
  <c r="P839"/>
  <c r="BI834"/>
  <c r="BH834"/>
  <c r="BG834"/>
  <c r="BF834"/>
  <c r="T834"/>
  <c r="R834"/>
  <c r="P834"/>
  <c r="BI829"/>
  <c r="BH829"/>
  <c r="BG829"/>
  <c r="BF829"/>
  <c r="T829"/>
  <c r="R829"/>
  <c r="P829"/>
  <c r="BI823"/>
  <c r="BH823"/>
  <c r="BG823"/>
  <c r="BF823"/>
  <c r="T823"/>
  <c r="R823"/>
  <c r="P823"/>
  <c r="BI818"/>
  <c r="BH818"/>
  <c r="BG818"/>
  <c r="BF818"/>
  <c r="T818"/>
  <c r="R818"/>
  <c r="P818"/>
  <c r="BI814"/>
  <c r="BH814"/>
  <c r="BG814"/>
  <c r="BF814"/>
  <c r="T814"/>
  <c r="R814"/>
  <c r="P814"/>
  <c r="BI810"/>
  <c r="BH810"/>
  <c r="BG810"/>
  <c r="BF810"/>
  <c r="T810"/>
  <c r="R810"/>
  <c r="P810"/>
  <c r="BI804"/>
  <c r="BH804"/>
  <c r="BG804"/>
  <c r="BF804"/>
  <c r="T804"/>
  <c r="R804"/>
  <c r="P804"/>
  <c r="BI730"/>
  <c r="BH730"/>
  <c r="BG730"/>
  <c r="BF730"/>
  <c r="T730"/>
  <c r="R730"/>
  <c r="P730"/>
  <c r="BI726"/>
  <c r="BH726"/>
  <c r="BG726"/>
  <c r="BF726"/>
  <c r="T726"/>
  <c r="R726"/>
  <c r="P726"/>
  <c r="BI718"/>
  <c r="BH718"/>
  <c r="BG718"/>
  <c r="BF718"/>
  <c r="T718"/>
  <c r="R718"/>
  <c r="P718"/>
  <c r="BI714"/>
  <c r="BH714"/>
  <c r="BG714"/>
  <c r="BF714"/>
  <c r="T714"/>
  <c r="R714"/>
  <c r="P714"/>
  <c r="BI706"/>
  <c r="BH706"/>
  <c r="BG706"/>
  <c r="BF706"/>
  <c r="T706"/>
  <c r="R706"/>
  <c r="P706"/>
  <c r="BI702"/>
  <c r="BH702"/>
  <c r="BG702"/>
  <c r="BF702"/>
  <c r="T702"/>
  <c r="R702"/>
  <c r="P702"/>
  <c r="BI693"/>
  <c r="BH693"/>
  <c r="BG693"/>
  <c r="BF693"/>
  <c r="T693"/>
  <c r="R693"/>
  <c r="P693"/>
  <c r="BI684"/>
  <c r="BH684"/>
  <c r="BG684"/>
  <c r="BF684"/>
  <c r="T684"/>
  <c r="R684"/>
  <c r="P684"/>
  <c r="BI680"/>
  <c r="BH680"/>
  <c r="BG680"/>
  <c r="BF680"/>
  <c r="T680"/>
  <c r="R680"/>
  <c r="P680"/>
  <c r="BI671"/>
  <c r="BH671"/>
  <c r="BG671"/>
  <c r="BF671"/>
  <c r="T671"/>
  <c r="R671"/>
  <c r="P671"/>
  <c r="BI667"/>
  <c r="BH667"/>
  <c r="BG667"/>
  <c r="BF667"/>
  <c r="T667"/>
  <c r="R667"/>
  <c r="P667"/>
  <c r="BI665"/>
  <c r="BH665"/>
  <c r="BG665"/>
  <c r="BF665"/>
  <c r="T665"/>
  <c r="R665"/>
  <c r="P665"/>
  <c r="BI662"/>
  <c r="BH662"/>
  <c r="BG662"/>
  <c r="BF662"/>
  <c r="T662"/>
  <c r="R662"/>
  <c r="P662"/>
  <c r="BI660"/>
  <c r="BH660"/>
  <c r="BG660"/>
  <c r="BF660"/>
  <c r="T660"/>
  <c r="R660"/>
  <c r="P660"/>
  <c r="BI657"/>
  <c r="BH657"/>
  <c r="BG657"/>
  <c r="BF657"/>
  <c r="T657"/>
  <c r="R657"/>
  <c r="P657"/>
  <c r="BI655"/>
  <c r="BH655"/>
  <c r="BG655"/>
  <c r="BF655"/>
  <c r="T655"/>
  <c r="R655"/>
  <c r="P655"/>
  <c r="BI647"/>
  <c r="BH647"/>
  <c r="BG647"/>
  <c r="BF647"/>
  <c r="T647"/>
  <c r="R647"/>
  <c r="P647"/>
  <c r="BI640"/>
  <c r="BH640"/>
  <c r="BG640"/>
  <c r="BF640"/>
  <c r="T640"/>
  <c r="R640"/>
  <c r="P640"/>
  <c r="BI633"/>
  <c r="BH633"/>
  <c r="BG633"/>
  <c r="BF633"/>
  <c r="T633"/>
  <c r="R633"/>
  <c r="P633"/>
  <c r="BI629"/>
  <c r="BH629"/>
  <c r="BG629"/>
  <c r="BF629"/>
  <c r="T629"/>
  <c r="R629"/>
  <c r="P629"/>
  <c r="BI624"/>
  <c r="BH624"/>
  <c r="BG624"/>
  <c r="BF624"/>
  <c r="T624"/>
  <c r="R624"/>
  <c r="P624"/>
  <c r="BI616"/>
  <c r="BH616"/>
  <c r="BG616"/>
  <c r="BF616"/>
  <c r="T616"/>
  <c r="R616"/>
  <c r="P616"/>
  <c r="BI612"/>
  <c r="BH612"/>
  <c r="BG612"/>
  <c r="BF612"/>
  <c r="T612"/>
  <c r="R612"/>
  <c r="P612"/>
  <c r="BI606"/>
  <c r="BH606"/>
  <c r="BG606"/>
  <c r="BF606"/>
  <c r="T606"/>
  <c r="R606"/>
  <c r="P606"/>
  <c r="BI600"/>
  <c r="BH600"/>
  <c r="BG600"/>
  <c r="BF600"/>
  <c r="T600"/>
  <c r="R600"/>
  <c r="P600"/>
  <c r="BI594"/>
  <c r="BH594"/>
  <c r="BG594"/>
  <c r="BF594"/>
  <c r="T594"/>
  <c r="R594"/>
  <c r="P594"/>
  <c r="BI544"/>
  <c r="BH544"/>
  <c r="BG544"/>
  <c r="BF544"/>
  <c r="T544"/>
  <c r="R544"/>
  <c r="P544"/>
  <c r="BI540"/>
  <c r="BH540"/>
  <c r="BG540"/>
  <c r="BF540"/>
  <c r="T540"/>
  <c r="R540"/>
  <c r="P540"/>
  <c r="BI535"/>
  <c r="BH535"/>
  <c r="BG535"/>
  <c r="BF535"/>
  <c r="T535"/>
  <c r="R535"/>
  <c r="P535"/>
  <c r="BI528"/>
  <c r="BH528"/>
  <c r="BG528"/>
  <c r="BF528"/>
  <c r="T528"/>
  <c r="R528"/>
  <c r="P528"/>
  <c r="BI522"/>
  <c r="BH522"/>
  <c r="BG522"/>
  <c r="BF522"/>
  <c r="T522"/>
  <c r="R522"/>
  <c r="P522"/>
  <c r="BI516"/>
  <c r="BH516"/>
  <c r="BG516"/>
  <c r="BF516"/>
  <c r="T516"/>
  <c r="R516"/>
  <c r="P516"/>
  <c r="BI511"/>
  <c r="BH511"/>
  <c r="BG511"/>
  <c r="BF511"/>
  <c r="T511"/>
  <c r="R511"/>
  <c r="P511"/>
  <c r="BI503"/>
  <c r="BH503"/>
  <c r="BG503"/>
  <c r="BF503"/>
  <c r="T503"/>
  <c r="R503"/>
  <c r="P503"/>
  <c r="BI490"/>
  <c r="BH490"/>
  <c r="BG490"/>
  <c r="BF490"/>
  <c r="T490"/>
  <c r="R490"/>
  <c r="P490"/>
  <c r="BI478"/>
  <c r="BH478"/>
  <c r="BG478"/>
  <c r="BF478"/>
  <c r="T478"/>
  <c r="R478"/>
  <c r="P478"/>
  <c r="BI470"/>
  <c r="BH470"/>
  <c r="BG470"/>
  <c r="BF470"/>
  <c r="T470"/>
  <c r="R470"/>
  <c r="P470"/>
  <c r="BI458"/>
  <c r="BH458"/>
  <c r="BG458"/>
  <c r="BF458"/>
  <c r="T458"/>
  <c r="R458"/>
  <c r="P458"/>
  <c r="BI448"/>
  <c r="BH448"/>
  <c r="BG448"/>
  <c r="BF448"/>
  <c r="T448"/>
  <c r="R448"/>
  <c r="P448"/>
  <c r="BI442"/>
  <c r="BH442"/>
  <c r="BG442"/>
  <c r="BF442"/>
  <c r="T442"/>
  <c r="R442"/>
  <c r="P442"/>
  <c r="BI435"/>
  <c r="BH435"/>
  <c r="BG435"/>
  <c r="BF435"/>
  <c r="T435"/>
  <c r="R435"/>
  <c r="P435"/>
  <c r="BI431"/>
  <c r="BH431"/>
  <c r="BG431"/>
  <c r="BF431"/>
  <c r="T431"/>
  <c r="R431"/>
  <c r="P431"/>
  <c r="BI427"/>
  <c r="BH427"/>
  <c r="BG427"/>
  <c r="BF427"/>
  <c r="T427"/>
  <c r="R427"/>
  <c r="P427"/>
  <c r="BI421"/>
  <c r="BH421"/>
  <c r="BG421"/>
  <c r="BF421"/>
  <c r="T421"/>
  <c r="R421"/>
  <c r="P421"/>
  <c r="BI416"/>
  <c r="BH416"/>
  <c r="BG416"/>
  <c r="BF416"/>
  <c r="T416"/>
  <c r="R416"/>
  <c r="P416"/>
  <c r="BI411"/>
  <c r="BH411"/>
  <c r="BG411"/>
  <c r="BF411"/>
  <c r="T411"/>
  <c r="R411"/>
  <c r="P411"/>
  <c r="BI404"/>
  <c r="BH404"/>
  <c r="BG404"/>
  <c r="BF404"/>
  <c r="T404"/>
  <c r="R404"/>
  <c r="P404"/>
  <c r="BI399"/>
  <c r="BH399"/>
  <c r="BG399"/>
  <c r="BF399"/>
  <c r="T399"/>
  <c r="R399"/>
  <c r="P399"/>
  <c r="BI388"/>
  <c r="BH388"/>
  <c r="BG388"/>
  <c r="BF388"/>
  <c r="T388"/>
  <c r="R388"/>
  <c r="P388"/>
  <c r="BI379"/>
  <c r="BH379"/>
  <c r="BG379"/>
  <c r="BF379"/>
  <c r="T379"/>
  <c r="R379"/>
  <c r="P379"/>
  <c r="BI372"/>
  <c r="BH372"/>
  <c r="BG372"/>
  <c r="BF372"/>
  <c r="T372"/>
  <c r="R372"/>
  <c r="P372"/>
  <c r="BI367"/>
  <c r="BH367"/>
  <c r="BG367"/>
  <c r="BF367"/>
  <c r="T367"/>
  <c r="R367"/>
  <c r="P367"/>
  <c r="BI362"/>
  <c r="BH362"/>
  <c r="BG362"/>
  <c r="BF362"/>
  <c r="T362"/>
  <c r="R362"/>
  <c r="P362"/>
  <c r="BI355"/>
  <c r="BH355"/>
  <c r="BG355"/>
  <c r="BF355"/>
  <c r="T355"/>
  <c r="R355"/>
  <c r="P355"/>
  <c r="BI350"/>
  <c r="BH350"/>
  <c r="BG350"/>
  <c r="BF350"/>
  <c r="T350"/>
  <c r="R350"/>
  <c r="P350"/>
  <c r="BI297"/>
  <c r="BH297"/>
  <c r="BG297"/>
  <c r="BF297"/>
  <c r="T297"/>
  <c r="R297"/>
  <c r="P297"/>
  <c r="BI290"/>
  <c r="BH290"/>
  <c r="BG290"/>
  <c r="BF290"/>
  <c r="T290"/>
  <c r="R290"/>
  <c r="P290"/>
  <c r="BI280"/>
  <c r="BH280"/>
  <c r="BG280"/>
  <c r="BF280"/>
  <c r="T280"/>
  <c r="R280"/>
  <c r="P280"/>
  <c r="BI275"/>
  <c r="BH275"/>
  <c r="BG275"/>
  <c r="BF275"/>
  <c r="T275"/>
  <c r="R275"/>
  <c r="P275"/>
  <c r="BI270"/>
  <c r="BH270"/>
  <c r="BG270"/>
  <c r="BF270"/>
  <c r="T270"/>
  <c r="R270"/>
  <c r="P270"/>
  <c r="BI265"/>
  <c r="BH265"/>
  <c r="BG265"/>
  <c r="BF265"/>
  <c r="T265"/>
  <c r="R265"/>
  <c r="P265"/>
  <c r="BI260"/>
  <c r="BH260"/>
  <c r="BG260"/>
  <c r="BF260"/>
  <c r="T260"/>
  <c r="R260"/>
  <c r="P260"/>
  <c r="BI251"/>
  <c r="BH251"/>
  <c r="BG251"/>
  <c r="BF251"/>
  <c r="T251"/>
  <c r="R251"/>
  <c r="P251"/>
  <c r="BI238"/>
  <c r="BH238"/>
  <c r="BG238"/>
  <c r="BF238"/>
  <c r="T238"/>
  <c r="R238"/>
  <c r="P238"/>
  <c r="BI233"/>
  <c r="BH233"/>
  <c r="BG233"/>
  <c r="BF233"/>
  <c r="T233"/>
  <c r="R233"/>
  <c r="P233"/>
  <c r="BI228"/>
  <c r="BH228"/>
  <c r="BG228"/>
  <c r="BF228"/>
  <c r="T228"/>
  <c r="R228"/>
  <c r="P228"/>
  <c r="BI222"/>
  <c r="BH222"/>
  <c r="BG222"/>
  <c r="BF222"/>
  <c r="T222"/>
  <c r="R222"/>
  <c r="P222"/>
  <c r="BI217"/>
  <c r="BH217"/>
  <c r="BG217"/>
  <c r="BF217"/>
  <c r="T217"/>
  <c r="R217"/>
  <c r="P217"/>
  <c r="BI209"/>
  <c r="BH209"/>
  <c r="BG209"/>
  <c r="BF209"/>
  <c r="T209"/>
  <c r="R209"/>
  <c r="P209"/>
  <c r="BI203"/>
  <c r="BH203"/>
  <c r="BG203"/>
  <c r="BF203"/>
  <c r="T203"/>
  <c r="R203"/>
  <c r="P203"/>
  <c r="BI198"/>
  <c r="BH198"/>
  <c r="BG198"/>
  <c r="BF198"/>
  <c r="T198"/>
  <c r="R198"/>
  <c r="P198"/>
  <c r="BI193"/>
  <c r="BH193"/>
  <c r="BG193"/>
  <c r="BF193"/>
  <c r="T193"/>
  <c r="R193"/>
  <c r="P193"/>
  <c r="BI189"/>
  <c r="BH189"/>
  <c r="BG189"/>
  <c r="BF189"/>
  <c r="T189"/>
  <c r="R189"/>
  <c r="P189"/>
  <c r="BI185"/>
  <c r="BH185"/>
  <c r="BG185"/>
  <c r="BF185"/>
  <c r="T185"/>
  <c r="R185"/>
  <c r="P185"/>
  <c r="BI181"/>
  <c r="BH181"/>
  <c r="BG181"/>
  <c r="BF181"/>
  <c r="T181"/>
  <c r="R181"/>
  <c r="P181"/>
  <c r="BI177"/>
  <c r="BH177"/>
  <c r="BG177"/>
  <c r="BF177"/>
  <c r="T177"/>
  <c r="R177"/>
  <c r="P177"/>
  <c r="BI168"/>
  <c r="BH168"/>
  <c r="BG168"/>
  <c r="BF168"/>
  <c r="T168"/>
  <c r="R168"/>
  <c r="P168"/>
  <c r="BI164"/>
  <c r="BH164"/>
  <c r="BG164"/>
  <c r="BF164"/>
  <c r="T164"/>
  <c r="R164"/>
  <c r="P164"/>
  <c r="BI160"/>
  <c r="BH160"/>
  <c r="BG160"/>
  <c r="BF160"/>
  <c r="T160"/>
  <c r="R160"/>
  <c r="P160"/>
  <c r="BI156"/>
  <c r="BH156"/>
  <c r="BG156"/>
  <c r="BF156"/>
  <c r="T156"/>
  <c r="R156"/>
  <c r="P156"/>
  <c r="BI148"/>
  <c r="BH148"/>
  <c r="BG148"/>
  <c r="BF148"/>
  <c r="T148"/>
  <c r="R148"/>
  <c r="P148"/>
  <c r="BI143"/>
  <c r="BH143"/>
  <c r="BG143"/>
  <c r="BF143"/>
  <c r="T143"/>
  <c r="R143"/>
  <c r="P143"/>
  <c r="BI131"/>
  <c r="BH131"/>
  <c r="BG131"/>
  <c r="BF131"/>
  <c r="T131"/>
  <c r="R131"/>
  <c r="P131"/>
  <c r="BI124"/>
  <c r="BH124"/>
  <c r="BG124"/>
  <c r="BF124"/>
  <c r="T124"/>
  <c r="R124"/>
  <c r="P124"/>
  <c r="BI119"/>
  <c r="BH119"/>
  <c r="BG119"/>
  <c r="BF119"/>
  <c r="T119"/>
  <c r="R119"/>
  <c r="P119"/>
  <c r="BI112"/>
  <c r="BH112"/>
  <c r="BG112"/>
  <c r="BF112"/>
  <c r="T112"/>
  <c r="R112"/>
  <c r="P112"/>
  <c r="BI107"/>
  <c r="BH107"/>
  <c r="BG107"/>
  <c r="BF107"/>
  <c r="T107"/>
  <c r="R107"/>
  <c r="P107"/>
  <c r="BI102"/>
  <c r="BH102"/>
  <c r="BG102"/>
  <c r="BF102"/>
  <c r="T102"/>
  <c r="R102"/>
  <c r="P102"/>
  <c r="J96"/>
  <c r="J95"/>
  <c r="F95"/>
  <c r="F93"/>
  <c r="E91"/>
  <c r="J55"/>
  <c r="J54"/>
  <c r="F54"/>
  <c r="F52"/>
  <c r="E50"/>
  <c r="J18"/>
  <c r="E18"/>
  <c r="F96"/>
  <c r="J17"/>
  <c r="J12"/>
  <c r="J52"/>
  <c r="E7"/>
  <c r="E48"/>
  <c i="1" r="L50"/>
  <c r="AM50"/>
  <c r="AM49"/>
  <c r="L49"/>
  <c r="AM47"/>
  <c r="L47"/>
  <c r="L45"/>
  <c r="L44"/>
  <c i="2" r="J1205"/>
  <c r="BK955"/>
  <c r="J814"/>
  <c r="J633"/>
  <c r="BK470"/>
  <c r="J362"/>
  <c r="J177"/>
  <c r="BK1194"/>
  <c r="BK1001"/>
  <c r="J843"/>
  <c r="J511"/>
  <c r="J297"/>
  <c r="J131"/>
  <c r="BK1164"/>
  <c r="J967"/>
  <c r="BK684"/>
  <c r="BK511"/>
  <c r="BK251"/>
  <c r="J1280"/>
  <c r="BK1192"/>
  <c r="BK979"/>
  <c r="BK810"/>
  <c r="BK600"/>
  <c r="J181"/>
  <c i="3" r="BK139"/>
  <c r="J96"/>
  <c r="J114"/>
  <c r="BK133"/>
  <c r="J95"/>
  <c r="BK134"/>
  <c i="4" r="BK138"/>
  <c r="J126"/>
  <c i="2" r="BK1203"/>
  <c r="BK1110"/>
  <c r="J903"/>
  <c r="J629"/>
  <c r="BK458"/>
  <c r="J238"/>
  <c r="BK1221"/>
  <c r="BK1071"/>
  <c r="BK897"/>
  <c r="J616"/>
  <c r="J355"/>
  <c r="BK1256"/>
  <c r="J995"/>
  <c r="J855"/>
  <c r="J594"/>
  <c r="BK404"/>
  <c r="J124"/>
  <c r="J1230"/>
  <c r="J1082"/>
  <c r="BK886"/>
  <c r="BK680"/>
  <c r="BK442"/>
  <c r="BK107"/>
  <c i="3" r="J133"/>
  <c r="BK162"/>
  <c r="J98"/>
  <c r="J132"/>
  <c r="BK97"/>
  <c r="BK137"/>
  <c i="4" r="J94"/>
  <c r="BK113"/>
  <c i="2" r="J1157"/>
  <c r="BK942"/>
  <c r="BK834"/>
  <c r="BK624"/>
  <c r="BK416"/>
  <c r="J198"/>
  <c r="J1060"/>
  <c r="BK973"/>
  <c r="J859"/>
  <c r="BK671"/>
  <c r="J372"/>
  <c r="J203"/>
  <c r="J1192"/>
  <c r="J985"/>
  <c r="BK839"/>
  <c r="J624"/>
  <c r="BK379"/>
  <c r="BK238"/>
  <c r="BK1274"/>
  <c r="J1013"/>
  <c r="J804"/>
  <c r="J606"/>
  <c r="BK177"/>
  <c i="3" r="J137"/>
  <c r="BK155"/>
  <c r="BK171"/>
  <c r="J128"/>
  <c r="J170"/>
  <c r="J129"/>
  <c i="4" r="BK142"/>
  <c r="BK126"/>
  <c i="2" r="BK1181"/>
  <c r="J979"/>
  <c r="J823"/>
  <c r="J503"/>
  <c r="BK217"/>
  <c r="BK119"/>
  <c r="BK1138"/>
  <c r="BK929"/>
  <c r="BK662"/>
  <c r="BK490"/>
  <c r="J193"/>
  <c r="BK1235"/>
  <c r="BK1084"/>
  <c r="J684"/>
  <c r="J528"/>
  <c r="BK185"/>
  <c i="3" r="J145"/>
  <c r="J97"/>
  <c r="J134"/>
  <c r="BK102"/>
  <c r="J139"/>
  <c r="J106"/>
  <c r="BK141"/>
  <c i="4" r="J99"/>
  <c r="BK94"/>
  <c i="2" r="J1187"/>
  <c r="BK1126"/>
  <c r="BK918"/>
  <c r="J702"/>
  <c r="J490"/>
  <c r="J251"/>
  <c r="BK156"/>
  <c r="J1174"/>
  <c r="BK967"/>
  <c r="BK818"/>
  <c r="J458"/>
  <c r="BK260"/>
  <c r="J112"/>
  <c r="BK1082"/>
  <c r="BK903"/>
  <c r="J544"/>
  <c r="J388"/>
  <c r="J189"/>
  <c r="BK1250"/>
  <c r="BK1116"/>
  <c r="J897"/>
  <c r="BK718"/>
  <c r="BK535"/>
  <c r="J143"/>
  <c i="3" r="J135"/>
  <c r="J157"/>
  <c r="BK167"/>
  <c r="J101"/>
  <c r="J155"/>
  <c r="BK109"/>
  <c i="4" r="BK129"/>
  <c r="J142"/>
  <c i="2" r="J1194"/>
  <c r="BK1060"/>
  <c r="BK829"/>
  <c r="BK606"/>
  <c r="J431"/>
  <c r="J217"/>
  <c r="J119"/>
  <c r="J1142"/>
  <c r="BK961"/>
  <c r="J839"/>
  <c r="BK478"/>
  <c r="J280"/>
  <c r="BK160"/>
  <c r="BK1150"/>
  <c r="J886"/>
  <c r="J647"/>
  <c r="BK265"/>
  <c r="BK1280"/>
  <c r="J1212"/>
  <c r="J1110"/>
  <c r="BK843"/>
  <c r="J662"/>
  <c r="BK372"/>
  <c i="3" r="J149"/>
  <c r="BK100"/>
  <c r="BK123"/>
  <c r="BK158"/>
  <c r="BK108"/>
  <c r="J152"/>
  <c r="BK101"/>
  <c i="4" r="J138"/>
  <c i="2" r="J1216"/>
  <c r="J973"/>
  <c r="BK706"/>
  <c r="BK528"/>
  <c r="J404"/>
  <c r="BK168"/>
  <c r="BK1102"/>
  <c r="J945"/>
  <c r="J834"/>
  <c r="BK640"/>
  <c r="J421"/>
  <c r="BK228"/>
  <c r="J1235"/>
  <c r="BK1019"/>
  <c r="J867"/>
  <c r="J535"/>
  <c r="J275"/>
  <c r="BK143"/>
  <c r="J1246"/>
  <c r="J1094"/>
  <c r="J818"/>
  <c r="J657"/>
  <c r="BK355"/>
  <c i="3" r="J153"/>
  <c r="J110"/>
  <c r="BK135"/>
  <c r="J164"/>
  <c r="BK98"/>
  <c r="J143"/>
  <c r="BK96"/>
  <c i="4" r="J103"/>
  <c i="2" r="J102"/>
  <c r="J1087"/>
  <c r="J877"/>
  <c r="J655"/>
  <c r="J411"/>
  <c r="J1250"/>
  <c r="J1025"/>
  <c r="BK859"/>
  <c r="J600"/>
  <c r="J367"/>
  <c r="J1286"/>
  <c r="BK1216"/>
  <c r="J1007"/>
  <c r="BK823"/>
  <c r="BK647"/>
  <c r="J164"/>
  <c i="3" r="J136"/>
  <c r="BK160"/>
  <c r="BK170"/>
  <c r="J124"/>
  <c r="J171"/>
  <c r="BK128"/>
  <c i="4" r="J123"/>
  <c r="BK110"/>
  <c i="2" r="J1164"/>
  <c r="J1102"/>
  <c r="J849"/>
  <c r="J612"/>
  <c r="J442"/>
  <c r="BK222"/>
  <c r="BK1208"/>
  <c r="J1052"/>
  <c r="BK867"/>
  <c r="J667"/>
  <c r="J399"/>
  <c r="J209"/>
  <c r="BK1246"/>
  <c r="BK1013"/>
  <c r="J873"/>
  <c r="J660"/>
  <c r="BK431"/>
  <c r="BK209"/>
  <c r="J1268"/>
  <c r="J1150"/>
  <c r="BK873"/>
  <c r="BK655"/>
  <c r="J427"/>
  <c i="3" r="BK164"/>
  <c r="BK126"/>
  <c r="BK140"/>
  <c r="J100"/>
  <c r="BK121"/>
  <c r="J167"/>
  <c r="J123"/>
  <c i="4" r="J113"/>
  <c r="J96"/>
  <c i="2" r="BK1128"/>
  <c r="BK940"/>
  <c r="BK693"/>
  <c r="J522"/>
  <c r="J290"/>
  <c r="BK164"/>
  <c r="J1203"/>
  <c r="BK1025"/>
  <c r="BK863"/>
  <c r="BK660"/>
  <c r="BK388"/>
  <c r="BK189"/>
  <c r="J1221"/>
  <c r="BK1052"/>
  <c r="BK714"/>
  <c r="J516"/>
  <c r="BK233"/>
  <c r="BK1268"/>
  <c r="J1181"/>
  <c r="J955"/>
  <c r="J726"/>
  <c r="BK540"/>
  <c r="J265"/>
  <c i="3" r="BK124"/>
  <c r="J154"/>
  <c r="J168"/>
  <c r="BK120"/>
  <c r="J158"/>
  <c r="J108"/>
  <c i="4" r="J129"/>
  <c r="J87"/>
  <c i="2" r="BK1197"/>
  <c r="J1122"/>
  <c r="BK906"/>
  <c r="J665"/>
  <c r="J478"/>
  <c r="BK280"/>
  <c r="J160"/>
  <c r="BK995"/>
  <c r="J890"/>
  <c r="J810"/>
  <c r="J470"/>
  <c r="BK275"/>
  <c r="BK148"/>
  <c r="BK1131"/>
  <c r="BK945"/>
  <c r="J693"/>
  <c r="BK427"/>
  <c r="BK1286"/>
  <c r="BK1205"/>
  <c r="J1138"/>
  <c r="J863"/>
  <c r="BK667"/>
  <c r="BK270"/>
  <c i="3" r="J141"/>
  <c r="BK95"/>
  <c r="BK119"/>
  <c r="J147"/>
  <c r="J160"/>
  <c r="J120"/>
  <c i="4" r="J118"/>
  <c r="BK99"/>
  <c i="2" r="J1126"/>
  <c r="J940"/>
  <c r="J714"/>
  <c r="J448"/>
  <c r="J270"/>
  <c r="J156"/>
  <c r="BK1087"/>
  <c r="BK877"/>
  <c r="J640"/>
  <c r="J260"/>
  <c r="J1274"/>
  <c r="BK1157"/>
  <c r="J906"/>
  <c r="BK730"/>
  <c r="BK612"/>
  <c r="J350"/>
  <c i="3" r="J162"/>
  <c r="J119"/>
  <c r="BK118"/>
  <c r="J146"/>
  <c r="BK163"/>
  <c r="J118"/>
  <c i="4" r="BK118"/>
  <c i="2" r="J1225"/>
  <c r="J1001"/>
  <c r="J718"/>
  <c r="J540"/>
  <c r="BK411"/>
  <c r="BK193"/>
  <c r="BK1230"/>
  <c r="BK1122"/>
  <c r="J929"/>
  <c r="BK633"/>
  <c r="BK367"/>
  <c r="J168"/>
  <c r="J1128"/>
  <c r="BK849"/>
  <c r="BK629"/>
  <c r="BK290"/>
  <c r="J107"/>
  <c r="BK1225"/>
  <c r="J1071"/>
  <c r="J829"/>
  <c r="J671"/>
  <c r="BK297"/>
  <c i="3" r="BK147"/>
  <c r="BK114"/>
  <c r="J126"/>
  <c r="BK157"/>
  <c r="BK110"/>
  <c r="BK149"/>
  <c r="J102"/>
  <c i="4" r="BK96"/>
  <c i="2" r="BK1212"/>
  <c r="J1171"/>
  <c r="J961"/>
  <c r="J730"/>
  <c r="BK544"/>
  <c r="BK399"/>
  <c r="BK181"/>
  <c r="BK1187"/>
  <c r="BK985"/>
  <c r="BK726"/>
  <c r="J416"/>
  <c r="J233"/>
  <c r="BK124"/>
  <c r="J1116"/>
  <c r="J942"/>
  <c r="J680"/>
  <c r="J435"/>
  <c r="BK203"/>
  <c r="J1256"/>
  <c r="BK1142"/>
  <c r="BK901"/>
  <c r="BK814"/>
  <c r="BK616"/>
  <c r="J148"/>
  <c i="3" r="J140"/>
  <c r="BK136"/>
  <c r="J112"/>
  <c r="BK145"/>
  <c r="BK168"/>
  <c r="J121"/>
  <c i="4" r="J110"/>
  <c r="BK87"/>
  <c i="2" r="BK1174"/>
  <c r="BK1094"/>
  <c r="BK804"/>
  <c r="BK594"/>
  <c r="BK448"/>
  <c r="J228"/>
  <c i="1" r="AS54"/>
  <c i="2" r="BK516"/>
  <c r="BK350"/>
  <c r="BK102"/>
  <c r="J1084"/>
  <c r="J901"/>
  <c r="BK657"/>
  <c r="BK503"/>
  <c r="BK198"/>
  <c r="BK1263"/>
  <c r="BK1171"/>
  <c r="J918"/>
  <c r="J706"/>
  <c r="BK435"/>
  <c r="BK131"/>
  <c i="3" r="BK129"/>
  <c r="BK152"/>
  <c r="J104"/>
  <c r="BK143"/>
  <c r="J109"/>
  <c r="BK153"/>
  <c r="BK106"/>
  <c i="4" r="BK123"/>
  <c i="2" r="J1197"/>
  <c r="J1019"/>
  <c r="BK855"/>
  <c r="BK522"/>
  <c r="BK362"/>
  <c r="J185"/>
  <c r="J1208"/>
  <c r="BK1007"/>
  <c r="BK702"/>
  <c r="BK421"/>
  <c r="J222"/>
  <c r="J1263"/>
  <c r="J1131"/>
  <c r="BK890"/>
  <c r="BK665"/>
  <c r="J379"/>
  <c r="BK112"/>
  <c i="3" r="BK132"/>
  <c r="BK146"/>
  <c r="J163"/>
  <c r="BK112"/>
  <c r="BK154"/>
  <c r="BK104"/>
  <c i="4" r="BK103"/>
  <c i="2" l="1" r="R1086"/>
  <c r="R1262"/>
  <c r="R1273"/>
  <c r="T1273"/>
  <c r="P1086"/>
  <c r="T1262"/>
  <c r="T1086"/>
  <c r="P1262"/>
  <c r="P1273"/>
  <c r="BK101"/>
  <c r="J101"/>
  <c r="J61"/>
  <c r="P202"/>
  <c r="P250"/>
  <c r="P289"/>
  <c r="T502"/>
  <c r="T654"/>
  <c r="R664"/>
  <c r="T670"/>
  <c r="R905"/>
  <c r="T944"/>
  <c r="BK1051"/>
  <c r="J1051"/>
  <c r="J72"/>
  <c r="BK1101"/>
  <c r="J1101"/>
  <c r="J74"/>
  <c r="BK1130"/>
  <c r="J1130"/>
  <c r="J75"/>
  <c r="BK1196"/>
  <c r="J1196"/>
  <c r="J76"/>
  <c r="R1207"/>
  <c i="3" r="P94"/>
  <c r="P99"/>
  <c r="BK117"/>
  <c r="J117"/>
  <c r="J64"/>
  <c r="BK122"/>
  <c r="J122"/>
  <c r="J65"/>
  <c r="T131"/>
  <c r="R138"/>
  <c r="R151"/>
  <c r="P156"/>
  <c r="BK166"/>
  <c r="J166"/>
  <c r="J72"/>
  <c i="4" r="P86"/>
  <c i="2" r="R101"/>
  <c r="R202"/>
  <c r="R250"/>
  <c r="T289"/>
  <c r="R502"/>
  <c r="R654"/>
  <c r="P664"/>
  <c r="P670"/>
  <c r="BK905"/>
  <c r="J905"/>
  <c r="J70"/>
  <c r="BK944"/>
  <c r="J944"/>
  <c r="J71"/>
  <c r="R1051"/>
  <c r="P1101"/>
  <c r="T1130"/>
  <c r="R1196"/>
  <c r="P1207"/>
  <c i="3" r="R94"/>
  <c r="R99"/>
  <c r="T117"/>
  <c r="P122"/>
  <c r="BK131"/>
  <c r="P138"/>
  <c r="BK151"/>
  <c r="J151"/>
  <c r="J70"/>
  <c r="BK156"/>
  <c r="J156"/>
  <c r="J71"/>
  <c r="P166"/>
  <c i="2" r="T101"/>
  <c r="T202"/>
  <c r="T250"/>
  <c r="BK289"/>
  <c r="J289"/>
  <c r="J64"/>
  <c r="BK502"/>
  <c r="J502"/>
  <c r="J65"/>
  <c r="BK654"/>
  <c r="J654"/>
  <c r="J66"/>
  <c r="BK664"/>
  <c r="J664"/>
  <c r="J67"/>
  <c r="BK670"/>
  <c r="J670"/>
  <c r="J69"/>
  <c r="P905"/>
  <c r="R944"/>
  <c r="T1051"/>
  <c r="T1101"/>
  <c r="R1130"/>
  <c r="T1196"/>
  <c r="BK1207"/>
  <c r="J1207"/>
  <c r="J77"/>
  <c i="3" r="T94"/>
  <c r="T99"/>
  <c r="R117"/>
  <c r="R122"/>
  <c r="R131"/>
  <c r="R130"/>
  <c r="T138"/>
  <c r="T151"/>
  <c r="R156"/>
  <c r="R166"/>
  <c i="4" r="BK86"/>
  <c r="J86"/>
  <c r="J61"/>
  <c r="R86"/>
  <c r="P109"/>
  <c r="R109"/>
  <c i="2" r="P101"/>
  <c r="BK202"/>
  <c r="J202"/>
  <c r="J62"/>
  <c r="BK250"/>
  <c r="J250"/>
  <c r="J63"/>
  <c r="R289"/>
  <c r="P502"/>
  <c r="P654"/>
  <c r="T664"/>
  <c r="R670"/>
  <c r="R669"/>
  <c r="T905"/>
  <c r="P944"/>
  <c r="P1051"/>
  <c r="R1101"/>
  <c r="P1130"/>
  <c r="P1196"/>
  <c r="T1207"/>
  <c i="3" r="BK94"/>
  <c r="J94"/>
  <c r="J61"/>
  <c r="BK99"/>
  <c r="J99"/>
  <c r="J62"/>
  <c r="P117"/>
  <c r="P116"/>
  <c r="T122"/>
  <c r="P131"/>
  <c r="P130"/>
  <c r="BK138"/>
  <c r="J138"/>
  <c r="J68"/>
  <c r="P151"/>
  <c r="P150"/>
  <c r="T156"/>
  <c r="T166"/>
  <c i="4" r="T86"/>
  <c r="BK109"/>
  <c r="J109"/>
  <c r="J63"/>
  <c r="T109"/>
  <c i="2" r="BK1262"/>
  <c r="J1262"/>
  <c r="J78"/>
  <c r="BK1273"/>
  <c r="J1273"/>
  <c r="J79"/>
  <c i="4" r="BK102"/>
  <c r="J102"/>
  <c r="J62"/>
  <c r="BK141"/>
  <c r="J141"/>
  <c r="J64"/>
  <c i="2" r="BK1086"/>
  <c r="J1086"/>
  <c r="J73"/>
  <c i="3" r="J131"/>
  <c r="J67"/>
  <c i="4" r="F81"/>
  <c r="BE118"/>
  <c i="3" r="BK93"/>
  <c i="4" r="E48"/>
  <c r="J78"/>
  <c r="BE94"/>
  <c r="BE110"/>
  <c r="BE113"/>
  <c r="BE126"/>
  <c r="BE138"/>
  <c r="BE142"/>
  <c i="3" r="BK150"/>
  <c r="J150"/>
  <c r="J69"/>
  <c i="4" r="BE87"/>
  <c r="BE123"/>
  <c r="BE129"/>
  <c r="BE96"/>
  <c r="BE99"/>
  <c r="BE103"/>
  <c i="3" r="J86"/>
  <c r="BE97"/>
  <c r="BE98"/>
  <c r="BE110"/>
  <c r="BE119"/>
  <c r="BE123"/>
  <c r="BE124"/>
  <c r="BE135"/>
  <c r="BE139"/>
  <c r="BE140"/>
  <c r="BE145"/>
  <c r="BE146"/>
  <c r="BE162"/>
  <c i="2" r="BK669"/>
  <c r="J669"/>
  <c r="J68"/>
  <c i="3" r="F89"/>
  <c r="BE101"/>
  <c r="BE112"/>
  <c r="BE114"/>
  <c r="BE118"/>
  <c r="BE134"/>
  <c r="BE136"/>
  <c r="BE137"/>
  <c r="BE149"/>
  <c r="BE154"/>
  <c r="BE95"/>
  <c r="BE96"/>
  <c r="BE100"/>
  <c r="BE108"/>
  <c r="BE109"/>
  <c r="BE126"/>
  <c r="BE128"/>
  <c r="BE129"/>
  <c r="BE132"/>
  <c r="BE141"/>
  <c r="BE143"/>
  <c r="BE147"/>
  <c r="BE163"/>
  <c r="BE164"/>
  <c r="BE167"/>
  <c r="BE170"/>
  <c r="BE171"/>
  <c r="E48"/>
  <c r="BE102"/>
  <c r="BE104"/>
  <c r="BE106"/>
  <c r="BE120"/>
  <c r="BE121"/>
  <c r="BE133"/>
  <c r="BE152"/>
  <c r="BE153"/>
  <c r="BE155"/>
  <c r="BE157"/>
  <c r="BE158"/>
  <c r="BE160"/>
  <c r="BE168"/>
  <c i="2" r="F55"/>
  <c r="J93"/>
  <c r="BE119"/>
  <c r="BE156"/>
  <c r="BE189"/>
  <c r="BE198"/>
  <c r="BE209"/>
  <c r="BE217"/>
  <c r="BE222"/>
  <c r="BE233"/>
  <c r="BE251"/>
  <c r="BE280"/>
  <c r="BE362"/>
  <c r="BE388"/>
  <c r="BE399"/>
  <c r="BE404"/>
  <c r="BE416"/>
  <c r="BE448"/>
  <c r="BE458"/>
  <c r="BE470"/>
  <c r="BE478"/>
  <c r="BE490"/>
  <c r="BE511"/>
  <c r="BE516"/>
  <c r="BE594"/>
  <c r="BE624"/>
  <c r="BE629"/>
  <c r="BE671"/>
  <c r="BE693"/>
  <c r="BE834"/>
  <c r="BE867"/>
  <c r="BE877"/>
  <c r="BE886"/>
  <c r="BE906"/>
  <c r="BE929"/>
  <c r="BE940"/>
  <c r="BE942"/>
  <c r="BE945"/>
  <c r="BE961"/>
  <c r="BE985"/>
  <c r="BE1001"/>
  <c r="BE1013"/>
  <c r="BE1025"/>
  <c r="BE1052"/>
  <c r="BE1060"/>
  <c r="BE1087"/>
  <c r="BE1094"/>
  <c r="BE1164"/>
  <c r="BE1174"/>
  <c r="BE1194"/>
  <c r="BE1205"/>
  <c r="BE1216"/>
  <c r="BE1225"/>
  <c r="BE1250"/>
  <c r="BE1263"/>
  <c r="BE1268"/>
  <c r="BE1274"/>
  <c r="BE1280"/>
  <c r="BE1286"/>
  <c r="E89"/>
  <c r="BE102"/>
  <c r="BE107"/>
  <c r="BE112"/>
  <c r="BE160"/>
  <c r="BE164"/>
  <c r="BE177"/>
  <c r="BE181"/>
  <c r="BE275"/>
  <c r="BE297"/>
  <c r="BE355"/>
  <c r="BE411"/>
  <c r="BE442"/>
  <c r="BE522"/>
  <c r="BE606"/>
  <c r="BE612"/>
  <c r="BE633"/>
  <c r="BE665"/>
  <c r="BE726"/>
  <c r="BE804"/>
  <c r="BE818"/>
  <c r="BE823"/>
  <c r="BE829"/>
  <c r="BE855"/>
  <c r="BE859"/>
  <c r="BE863"/>
  <c r="BE873"/>
  <c r="BE890"/>
  <c r="BE955"/>
  <c r="BE973"/>
  <c r="BE1102"/>
  <c r="BE1110"/>
  <c r="BE1122"/>
  <c r="BE1126"/>
  <c r="BE1171"/>
  <c r="BE1181"/>
  <c r="BE1187"/>
  <c r="BE1192"/>
  <c r="BE1203"/>
  <c r="BE1212"/>
  <c r="BE1256"/>
  <c r="BE131"/>
  <c r="BE168"/>
  <c r="BE193"/>
  <c r="BE238"/>
  <c r="BE421"/>
  <c r="BE431"/>
  <c r="BE435"/>
  <c r="BE528"/>
  <c r="BE540"/>
  <c r="BE544"/>
  <c r="BE600"/>
  <c r="BE616"/>
  <c r="BE662"/>
  <c r="BE680"/>
  <c r="BE702"/>
  <c r="BE706"/>
  <c r="BE730"/>
  <c r="BE843"/>
  <c r="BE849"/>
  <c r="BE901"/>
  <c r="BE903"/>
  <c r="BE1007"/>
  <c r="BE1071"/>
  <c r="BE1128"/>
  <c r="BE1150"/>
  <c r="BE1157"/>
  <c r="BE1197"/>
  <c r="BE1235"/>
  <c r="BE1246"/>
  <c r="BE124"/>
  <c r="BE143"/>
  <c r="BE148"/>
  <c r="BE185"/>
  <c r="BE203"/>
  <c r="BE228"/>
  <c r="BE260"/>
  <c r="BE265"/>
  <c r="BE270"/>
  <c r="BE290"/>
  <c r="BE350"/>
  <c r="BE367"/>
  <c r="BE372"/>
  <c r="BE379"/>
  <c r="BE427"/>
  <c r="BE503"/>
  <c r="BE535"/>
  <c r="BE640"/>
  <c r="BE647"/>
  <c r="BE655"/>
  <c r="BE657"/>
  <c r="BE660"/>
  <c r="BE667"/>
  <c r="BE684"/>
  <c r="BE714"/>
  <c r="BE718"/>
  <c r="BE810"/>
  <c r="BE814"/>
  <c r="BE839"/>
  <c r="BE897"/>
  <c r="BE918"/>
  <c r="BE967"/>
  <c r="BE979"/>
  <c r="BE995"/>
  <c r="BE1019"/>
  <c r="BE1082"/>
  <c r="BE1084"/>
  <c r="BE1116"/>
  <c r="BE1131"/>
  <c r="BE1138"/>
  <c r="BE1142"/>
  <c r="BE1208"/>
  <c r="BE1221"/>
  <c r="BE1230"/>
  <c r="J34"/>
  <c i="1" r="AW55"/>
  <c i="3" r="F36"/>
  <c i="1" r="BC56"/>
  <c i="3" r="J34"/>
  <c i="1" r="AW56"/>
  <c i="2" r="F36"/>
  <c i="1" r="BC55"/>
  <c i="3" r="F37"/>
  <c i="1" r="BD56"/>
  <c i="3" r="F35"/>
  <c i="1" r="BB56"/>
  <c i="4" r="F35"/>
  <c i="1" r="BB57"/>
  <c i="2" r="F37"/>
  <c i="1" r="BD55"/>
  <c i="4" r="F34"/>
  <c i="1" r="BA57"/>
  <c i="4" r="F36"/>
  <c i="1" r="BC57"/>
  <c i="3" r="F34"/>
  <c i="1" r="BA56"/>
  <c i="2" r="F35"/>
  <c i="1" r="BB55"/>
  <c i="4" r="J34"/>
  <c i="1" r="AW57"/>
  <c i="2" r="F34"/>
  <c i="1" r="BA55"/>
  <c i="4" r="F37"/>
  <c i="1" r="BD57"/>
  <c i="4" l="1" r="R85"/>
  <c r="R84"/>
  <c i="3" r="T150"/>
  <c i="2" r="T100"/>
  <c r="P669"/>
  <c i="3" r="T130"/>
  <c r="BK130"/>
  <c r="J130"/>
  <c r="J66"/>
  <c r="R93"/>
  <c i="4" r="P85"/>
  <c r="P84"/>
  <c i="1" r="AU57"/>
  <c i="3" r="P93"/>
  <c r="P92"/>
  <c i="1" r="AU56"/>
  <c i="2" r="P100"/>
  <c r="P99"/>
  <c i="1" r="AU55"/>
  <c i="3" r="T93"/>
  <c r="T116"/>
  <c i="2" r="R100"/>
  <c r="R99"/>
  <c i="4" r="T85"/>
  <c r="T84"/>
  <c i="3" r="R116"/>
  <c r="R150"/>
  <c i="2" r="T669"/>
  <c i="3" r="BK116"/>
  <c r="J116"/>
  <c r="J63"/>
  <c i="2" r="BK100"/>
  <c r="J100"/>
  <c r="J60"/>
  <c i="4" r="BK85"/>
  <c r="J85"/>
  <c r="J60"/>
  <c i="3" r="BK92"/>
  <c r="J92"/>
  <c r="J59"/>
  <c r="J93"/>
  <c r="J60"/>
  <c i="2" r="BK99"/>
  <c r="J99"/>
  <c r="J59"/>
  <c r="J33"/>
  <c i="1" r="AV55"/>
  <c r="AT55"/>
  <c i="2" r="F33"/>
  <c i="1" r="AZ55"/>
  <c i="3" r="F33"/>
  <c i="1" r="AZ56"/>
  <c r="BB54"/>
  <c r="AX54"/>
  <c i="3" r="J33"/>
  <c i="1" r="AV56"/>
  <c r="AT56"/>
  <c r="BC54"/>
  <c r="W32"/>
  <c i="4" r="J33"/>
  <c i="1" r="AV57"/>
  <c r="AT57"/>
  <c r="BA54"/>
  <c r="W30"/>
  <c i="4" r="F33"/>
  <c i="1" r="AZ57"/>
  <c r="BD54"/>
  <c r="W33"/>
  <c i="3" l="1" r="T92"/>
  <c r="R92"/>
  <c i="2" r="T99"/>
  <c i="4" r="BK84"/>
  <c r="J84"/>
  <c r="J59"/>
  <c i="1" r="AU54"/>
  <c r="AZ54"/>
  <c r="AV54"/>
  <c r="AK29"/>
  <c r="AW54"/>
  <c r="AK30"/>
  <c r="AY54"/>
  <c i="2" r="J30"/>
  <c i="1" r="AG55"/>
  <c i="3" r="J30"/>
  <c i="1" r="AG56"/>
  <c r="AN56"/>
  <c r="W31"/>
  <c i="3" l="1" r="J39"/>
  <c i="2" r="J39"/>
  <c i="1" r="AN55"/>
  <c i="4" r="J30"/>
  <c i="1" r="AG57"/>
  <c r="AG54"/>
  <c r="AK26"/>
  <c r="AK35"/>
  <c r="W29"/>
  <c r="AT54"/>
  <c i="4" l="1" r="J39"/>
  <c i="1" r="AN54"/>
  <c r="AN57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<sst xmlns="http://schemas.openxmlformats.org/spreadsheetml/2006/main">
  <si>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</si>
  <si>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</si>
  <si>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</si>
  <si>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</si>
  <si>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</si>
  <si>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{d090f820-f896-4d4b-a3ae-1b4f47f48c98}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</si>
  <si>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</si>
  <si>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</si>
  <si>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</si>
  <si>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</si>
  <si>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</si>
  <si>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</si>
  <si>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</si>
  <si>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</si>
  <si>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JAROMER1PP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</si>
  <si>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</si>
  <si>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</si>
  <si>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JAROMĚŘ, PALACKÉHO ČP. 142, SANACE</t>
  </si>
  <si>
    <t>KSO:</t>
  </si>
  <si>
    <t/>
  </si>
  <si>
    <t>CC-CZ:</t>
  </si>
  <si>
    <t>Místo:</t>
  </si>
  <si>
    <t>Jaroměř,Palackého 142</t>
  </si>
  <si>
    <t>Datum:</t>
  </si>
  <si>
    <t>10. 1. 2024</t>
  </si>
  <si>
    <t>Zadavatel:</t>
  </si>
  <si>
    <t>IČ:</t>
  </si>
  <si>
    <t>48623733</t>
  </si>
  <si>
    <t xml:space="preserve">Dětský domov,základní škola,speciální a praktická </t>
  </si>
  <si>
    <t>DIČ:</t>
  </si>
  <si>
    <t>Uchazeč:</t>
  </si>
  <si>
    <t>Vyplň údaj</t>
  </si>
  <si>
    <t>Projektant:</t>
  </si>
  <si>
    <t>25983857</t>
  </si>
  <si>
    <t>AMX s.r.o., Slezská 848, 500 03 Hradec Králové</t>
  </si>
  <si>
    <t>True</t>
  </si>
  <si>
    <t>Zpracovatel:</t>
  </si>
  <si>
    <t>70174270</t>
  </si>
  <si>
    <t>Ing.Alena Zahradníková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</si>
  <si>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</si>
  <si>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</si>
  <si>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</si>
  <si>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</si>
  <si>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</si>
  <si>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</si>
  <si>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</si>
  <si>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</si>
  <si>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</si>
  <si>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</si>
  <si>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</si>
  <si>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</si>
  <si>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</si>
  <si>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</si>
  <si>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</si>
  <si>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</si>
  <si>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</si>
  <si>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</si>
  <si>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</si>
  <si>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</si>
  <si>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</si>
  <si>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</si>
  <si>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</si>
  <si>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</si>
  <si>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</si>
  <si>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</si>
  <si>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</si>
  <si>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</si>
  <si>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</si>
  <si>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</si>
  <si>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</si>
  <si>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</si>
  <si>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</si>
  <si>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</si>
  <si>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</si>
  <si>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</si>
  <si>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</si>
  <si>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</si>
  <si>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</si>
  <si>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</si>
  <si>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</si>
  <si>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D11</t>
  </si>
  <si>
    <t>Architektonicko - stavební řešení</t>
  </si>
  <si>
    <t>STA</t>
  </si>
  <si>
    <t>1</t>
  </si>
  <si>
    <t>{f97c5d1d-218f-4eba-a61d-f6ceb432c753}</t>
  </si>
  <si>
    <t>2</t>
  </si>
  <si>
    <t>D14</t>
  </si>
  <si>
    <t>Silnoproudá elektrotechnika - výměna přístrojů a svítidel při sanaci zdiva</t>
  </si>
  <si>
    <t>{26f9a216-815c-4c6f-9a5f-e7416892f41a}</t>
  </si>
  <si>
    <t>VON</t>
  </si>
  <si>
    <t>Vedlejší a ostatní náklady</t>
  </si>
  <si>
    <t>{2e9c094c-26ec-4f51-a963-0f6c55ca76c3}</t>
  </si>
  <si>
    <t>Dextom</t>
  </si>
  <si>
    <t>37,385</t>
  </si>
  <si>
    <t>ES</t>
  </si>
  <si>
    <t>16,92</t>
  </si>
  <si>
    <t>KRYCÍ LIST SOUPISU PRACÍ</t>
  </si>
  <si>
    <t>ESH</t>
  </si>
  <si>
    <t>263,14</t>
  </si>
  <si>
    <t>ESP</t>
  </si>
  <si>
    <t>99,688</t>
  </si>
  <si>
    <t>IS</t>
  </si>
  <si>
    <t>575,483</t>
  </si>
  <si>
    <t>ISH</t>
  </si>
  <si>
    <t>653,826</t>
  </si>
  <si>
    <t>Objekt:</t>
  </si>
  <si>
    <t>okapchod</t>
  </si>
  <si>
    <t>18,8</t>
  </si>
  <si>
    <t>D11 - Architektonicko - stavební řešení</t>
  </si>
  <si>
    <t>okapkam</t>
  </si>
  <si>
    <t>99,29</t>
  </si>
  <si>
    <t>ornice</t>
  </si>
  <si>
    <t>15,75</t>
  </si>
  <si>
    <t>terasa</t>
  </si>
  <si>
    <t>125,46</t>
  </si>
  <si>
    <t>Jaroměř, Palackého 142</t>
  </si>
  <si>
    <t>terasafabion</t>
  </si>
  <si>
    <t>35,1</t>
  </si>
  <si>
    <t>ZPasfalt</t>
  </si>
  <si>
    <t>skladba asfaltová</t>
  </si>
  <si>
    <t>m2</t>
  </si>
  <si>
    <t>36,658</t>
  </si>
  <si>
    <t>UTradiator2</t>
  </si>
  <si>
    <t>4,74</t>
  </si>
  <si>
    <t>UTradiator1</t>
  </si>
  <si>
    <t>11,86</t>
  </si>
  <si>
    <t>UTradiator3</t>
  </si>
  <si>
    <t>3</t>
  </si>
  <si>
    <t>obvod</t>
  </si>
  <si>
    <t>236,18</t>
  </si>
  <si>
    <t>v1</t>
  </si>
  <si>
    <t>70,854</t>
  </si>
  <si>
    <t>s1</t>
  </si>
  <si>
    <t>50,996</t>
  </si>
  <si>
    <t>l1</t>
  </si>
  <si>
    <t>4,45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</si>
  <si>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</si>
  <si>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</si>
  <si>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</si>
  <si>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</si>
  <si>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</si>
  <si>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</si>
  <si>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</si>
  <si>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5 - Komunikace</t>
  </si>
  <si>
    <t xml:space="preserve">    6 - Úpravy povrchů, podlahy a osazování výplní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</si>
  <si>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</si>
  <si>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</si>
  <si>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</si>
  <si>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</si>
  <si>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</si>
  <si>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</si>
  <si>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735 - Ústřední vytápění - otopná tělesa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</si>
  <si>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</si>
  <si>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</si>
  <si>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</si>
  <si>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</si>
  <si>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782 - Dokončovací práce - obklady z kamene</t>
  </si>
  <si>
    <t xml:space="preserve">    783 - Dokončovací práce - nátěry</t>
  </si>
  <si>
    <t xml:space="preserve">    784 - Dokončovací práce - malby a tapety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</si>
  <si>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</si>
  <si>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</si>
  <si>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</si>
  <si>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</si>
  <si>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</si>
  <si>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</si>
  <si>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</si>
  <si>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</si>
  <si>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</si>
  <si>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</si>
  <si>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</si>
  <si>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</si>
  <si>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</si>
  <si>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</si>
  <si>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</si>
  <si>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</si>
  <si>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</si>
  <si>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</si>
  <si>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</si>
  <si>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113106121</t>
  </si>
  <si>
    <t>Rozebrání dlažeb komunikací pro pěší s přemístěním hmot na skládku na vzdálenost do 3 m nebo s naložením na dopravní prostředek s ložem z kameniva nebo živice a s jakoukoliv výplní spár ručně z betonových nebo kameninových dlaždic, desek nebo tvarovek</t>
  </si>
  <si>
    <t>CS ÚRS 2024 01</t>
  </si>
  <si>
    <t>4</t>
  </si>
  <si>
    <t>-404651643</t>
  </si>
  <si>
    <t>Online PSC</t>
  </si>
  <si>
    <t>https://podminky.urs.cz/item/CS_URS_2024_01/113106121</t>
  </si>
  <si>
    <t>VV</t>
  </si>
  <si>
    <t>"stávající okapový chodník"</t>
  </si>
  <si>
    <t>Součet</t>
  </si>
  <si>
    <t>113106132</t>
  </si>
  <si>
    <t>Rozebrání dlažeb komunikací pro pěší s přemístěním hmot na skládku na vzdálenost do 3 m nebo s naložením na dopravní prostředek s ložem z kameniva nebo živice a s jakoukoliv výplní spár strojně plochy jednotlivě do 50 m2 z betonových, kameninových nebo dlaždic, desek nebo tvarovek</t>
  </si>
  <si>
    <t>-5421475</t>
  </si>
  <si>
    <t>https://podminky.urs.cz/item/CS_URS_2024_01/113106132</t>
  </si>
  <si>
    <t>"d.5.8.1 - oprava spádování zpevněné plochy u části severní fasády"</t>
  </si>
  <si>
    <t>113107122</t>
  </si>
  <si>
    <t>Odstranění podkladů nebo krytů ručně s přemístěním hmot na skládku na vzdálenost do 3 m nebo s naložením na dopravní prostředek z kameniva hrubého drceného, o tl. vrstvy přes 100 do 200 mm</t>
  </si>
  <si>
    <t>961815654</t>
  </si>
  <si>
    <t>https://podminky.urs.cz/item/CS_URS_2024_01/113107122</t>
  </si>
  <si>
    <t>"D.1.1.b.11 Půdorys 1.PP hydroizolace, sanace - nový stav"</t>
  </si>
  <si>
    <t>"D.1.1.b.14 Detaily - nový stav"</t>
  </si>
  <si>
    <t>"z kameniva"</t>
  </si>
  <si>
    <t>113107342</t>
  </si>
  <si>
    <t>Odstranění podkladů nebo krytů strojně plochy jednotlivě do 50 m2 s přemístěním hmot na skládku na vzdálenost do 3 m nebo s naložením na dopravní prostředek živičných, o tl. vrstvy přes 50 do 100 mm</t>
  </si>
  <si>
    <t>-1541018523</t>
  </si>
  <si>
    <t>https://podminky.urs.cz/item/CS_URS_2024_01/113107342</t>
  </si>
  <si>
    <t>5</t>
  </si>
  <si>
    <t>121112003</t>
  </si>
  <si>
    <t>Sejmutí ornice ručně při souvislé ploše, tl. vrstvy do 200 mm</t>
  </si>
  <si>
    <t>427110774</t>
  </si>
  <si>
    <t>https://podminky.urs.cz/item/CS_URS_2024_01/121112003</t>
  </si>
  <si>
    <t>"D.1.1.b.12 Půdorys 1.PP úpravy instalací - nový stav"</t>
  </si>
  <si>
    <t>"u SV rohu vedlejšího objektu"</t>
  </si>
  <si>
    <t>4,5*3,5</t>
  </si>
  <si>
    <t>Mezisoučet</t>
  </si>
  <si>
    <t>6</t>
  </si>
  <si>
    <t>132212131</t>
  </si>
  <si>
    <t>Hloubení nezapažených rýh šířky do 800 mm ručně s urovnáním dna do předepsaného profilu a spádu v hornině třídy těžitelnosti I skupiny 3 soudržných</t>
  </si>
  <si>
    <t>m3</t>
  </si>
  <si>
    <t>-985597226</t>
  </si>
  <si>
    <t>https://podminky.urs.cz/item/CS_URS_2024_01/132212131</t>
  </si>
  <si>
    <t>"pro sanace v exteriéru"</t>
  </si>
  <si>
    <t>"u okapového chodníku z kameniva"</t>
  </si>
  <si>
    <t>"celkový obvod objektu vč. teras"</t>
  </si>
  <si>
    <t>192,55+43,63</t>
  </si>
  <si>
    <t>0,5*obvod*0,6</t>
  </si>
  <si>
    <t>7</t>
  </si>
  <si>
    <t>139001101</t>
  </si>
  <si>
    <t>Příplatek k cenám hloubených vykopávek za ztížení vykopávky v blízkosti podzemního vedení nebo výbušnin pro jakoukoliv třídu horniny</t>
  </si>
  <si>
    <t>-626971660</t>
  </si>
  <si>
    <t>https://podminky.urs.cz/item/CS_URS_2024_01/139001101</t>
  </si>
  <si>
    <t>"předpoklad 30 % kubatury"</t>
  </si>
  <si>
    <t>v1*0,3</t>
  </si>
  <si>
    <t>8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</si>
  <si>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</si>
  <si>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</si>
  <si>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-1728276690</t>
  </si>
  <si>
    <t>https://podminky.urs.cz/item/CS_URS_2024_01/162751117</t>
  </si>
  <si>
    <t>"přebytečná zemina"</t>
  </si>
  <si>
    <t>"zpětný zásyp"</t>
  </si>
  <si>
    <t>"odpočet okap.chodníku z kačírku"</t>
  </si>
  <si>
    <t>-0,2*okapkam</t>
  </si>
  <si>
    <t>9</t>
  </si>
  <si>
    <t>167111121</t>
  </si>
  <si>
    <t>Nakládání, skládání a překládání neulehlého výkopku nebo sypaniny ručně skládání nebo překládání, z hornin třídy těžitelnosti I, skupiny 1 až 3</t>
  </si>
  <si>
    <t>748673704</t>
  </si>
  <si>
    <t>https://podminky.urs.cz/item/CS_URS_2024_01/167111121</t>
  </si>
  <si>
    <t>10</t>
  </si>
  <si>
    <t>171201231</t>
  </si>
  <si>
    <t>Poplatek za uložení stavebního odpadu na recyklační skládce (skládkovné) zeminy a kamení zatříděného do Katalogu odpadů pod kódem 17 05 04</t>
  </si>
  <si>
    <t>t</t>
  </si>
  <si>
    <t>-368266454</t>
  </si>
  <si>
    <t>https://podminky.urs.cz/item/CS_URS_2024_01/171201231</t>
  </si>
  <si>
    <t>s1*1,7</t>
  </si>
  <si>
    <t>11</t>
  </si>
  <si>
    <t>171251201</t>
  </si>
  <si>
    <t>Uložení sypaniny na skládky nebo meziskládky bez hutnění s upravením uložené sypaniny do předepsaného tvaru</t>
  </si>
  <si>
    <t>-124210250</t>
  </si>
  <si>
    <t>https://podminky.urs.cz/item/CS_URS_2024_01/171251201</t>
  </si>
  <si>
    <t>174111101</t>
  </si>
  <si>
    <t>Zásyp sypaninou z jakékoliv horniny ručně s uložením výkopku ve vrstvách se zhutněním jam, šachet, rýh nebo kolem objektů v těchto vykopávkách</t>
  </si>
  <si>
    <t>-1469245804</t>
  </si>
  <si>
    <t>https://podminky.urs.cz/item/CS_URS_2024_01/174111101</t>
  </si>
  <si>
    <t>13</t>
  </si>
  <si>
    <t>181311103</t>
  </si>
  <si>
    <t>Rozprostření a urovnání ornice v rovině nebo ve svahu sklonu do 1:5 ručně při souvislé ploše, tl. vrstvy do 200 mm</t>
  </si>
  <si>
    <t>-1334180969</t>
  </si>
  <si>
    <t>https://podminky.urs.cz/item/CS_URS_2024_01/181311103</t>
  </si>
  <si>
    <t>14</t>
  </si>
  <si>
    <t>181411131</t>
  </si>
  <si>
    <t>Založení trávníku na půdě předem připravené plochy do 1000 m2 výsevem včetně utažení parkového v rovině nebo na svahu do 1:5</t>
  </si>
  <si>
    <t>-1495173446</t>
  </si>
  <si>
    <t>https://podminky.urs.cz/item/CS_URS_2024_01/181411131</t>
  </si>
  <si>
    <t>15</t>
  </si>
  <si>
    <t>M</t>
  </si>
  <si>
    <t>00572410</t>
  </si>
  <si>
    <t>osivo směs travní parková</t>
  </si>
  <si>
    <t>kg</t>
  </si>
  <si>
    <t>38249517</t>
  </si>
  <si>
    <t>15,75*0,03 'Přepočtené koeficientem množství</t>
  </si>
  <si>
    <t>16</t>
  </si>
  <si>
    <t>181911102</t>
  </si>
  <si>
    <t>Úprava pláně vyrovnáním výškových rozdílů ručně v hornině třídy těžitelnosti I skupiny 1 a 2 se zhutněním</t>
  </si>
  <si>
    <t>1967264218</t>
  </si>
  <si>
    <t>https://podminky.urs.cz/item/CS_URS_2024_01/181911102</t>
  </si>
  <si>
    <t>17</t>
  </si>
  <si>
    <t>182151111</t>
  </si>
  <si>
    <t>Svahování trvalých svahů do projektovaných profilů strojně s potřebným přemístěním výkopku při svahování v zářezech v hornině třídy těžitelnosti I, skupiny 1 až 3</t>
  </si>
  <si>
    <t>1370492333</t>
  </si>
  <si>
    <t>https://podminky.urs.cz/item/CS_URS_2024_01/182151111</t>
  </si>
  <si>
    <t>18</t>
  </si>
  <si>
    <t>182211121</t>
  </si>
  <si>
    <t>Svahování trvalých svahů do projektovaných profilů ručně s potřebným přemístěním výkopku při svahování násypů v jakékoliv hornině</t>
  </si>
  <si>
    <t>-1198123012</t>
  </si>
  <si>
    <t>https://podminky.urs.cz/item/CS_URS_2024_01/182211121</t>
  </si>
  <si>
    <t>Svislé a kompletní konstrukce</t>
  </si>
  <si>
    <t>19</t>
  </si>
  <si>
    <t>319202211</t>
  </si>
  <si>
    <t>Dodatečná izolace zdiva injektáží beztlakovou infuzí silikonovou mikroemulzí, tloušťka zdiva do 150 mm</t>
  </si>
  <si>
    <t>m</t>
  </si>
  <si>
    <t>289965399</t>
  </si>
  <si>
    <t>https://podminky.urs.cz/item/CS_URS_2024_01/319202211</t>
  </si>
  <si>
    <t>3,8+5,225+2,55+1,5+2,475+1,45+1,18*2+1,08+2,75*2+1,12+0,9+0,75</t>
  </si>
  <si>
    <t>2,82+1,72+2,95+3,45+2,25+3,1+0,9</t>
  </si>
  <si>
    <t>20</t>
  </si>
  <si>
    <t>319202212</t>
  </si>
  <si>
    <t>Dodatečná izolace zdiva injektáží beztlakovou infuzí silikonovou mikroemulzí, tloušťka zdiva přes 150 do 300 mm</t>
  </si>
  <si>
    <t>-1672743728</t>
  </si>
  <si>
    <t>https://podminky.urs.cz/item/CS_URS_2024_01/319202212</t>
  </si>
  <si>
    <t>2,55+4,85+4,35+1,8+0,35+1,8*2+0,9*2+1,5+2,05*2+3,45+2,45+2,87</t>
  </si>
  <si>
    <t>4,93+2,18+1,2+1,2*2+0,9</t>
  </si>
  <si>
    <t>"na úrovni -4,700"</t>
  </si>
  <si>
    <t>0,15+4,18</t>
  </si>
  <si>
    <t>319202213</t>
  </si>
  <si>
    <t>Dodatečná izolace zdiva injektáží beztlakovou infuzí silikonovou mikroemulzí, tloušťka zdiva přes 300 do 450 mm</t>
  </si>
  <si>
    <t>1433161291</t>
  </si>
  <si>
    <t>https://podminky.urs.cz/item/CS_URS_2024_01/319202213</t>
  </si>
  <si>
    <t>4,275+4,825+5,55+1,95+3,7+3,16*2+2,7+6,25+0,5+11,925+5,7</t>
  </si>
  <si>
    <t>22</t>
  </si>
  <si>
    <t>319202214</t>
  </si>
  <si>
    <t>Dodatečná izolace zdiva injektáží beztlakovou infuzí silikonovou mikroemulzí, tloušťka zdiva přes 300 do 600 mm</t>
  </si>
  <si>
    <t>440956719</t>
  </si>
  <si>
    <t>https://podminky.urs.cz/item/CS_URS_2024_01/319202214</t>
  </si>
  <si>
    <t>11,0+12,0+3,976+0,5+3,9+6,67+3,126+2,5+4,3</t>
  </si>
  <si>
    <t>0,97*2+8,42+0,45+4,8-0,75+3,9+3,32+4,77+1,38+6,0</t>
  </si>
  <si>
    <t>23</t>
  </si>
  <si>
    <t>319202215</t>
  </si>
  <si>
    <t>Dodatečná izolace zdiva injektáží beztlakovou infuzí silikonovou mikroemulzí, tloušťka zdiva přes 600 do 900 mm</t>
  </si>
  <si>
    <t>1890901323</t>
  </si>
  <si>
    <t>https://podminky.urs.cz/item/CS_URS_2024_01/319202215</t>
  </si>
  <si>
    <t>4,475+6,621+1,76+2,74+0,945+3,9+4,37+4,75+4,063+3,0+6,75+3,6+3,2+7,7+3,6+2,69+2,43</t>
  </si>
  <si>
    <t>24</t>
  </si>
  <si>
    <t>319202216</t>
  </si>
  <si>
    <t>Dodatečná izolace zdiva injektáží beztlakovou infuzí silikonovou mikroemulzí, tloušťka zdiva přes 900 do 1 200 mm</t>
  </si>
  <si>
    <t>-999326363</t>
  </si>
  <si>
    <t>https://podminky.urs.cz/item/CS_URS_2024_01/319202216</t>
  </si>
  <si>
    <t>4,95+1,525+1,4</t>
  </si>
  <si>
    <t>25</t>
  </si>
  <si>
    <t>359901212</t>
  </si>
  <si>
    <t>Monitoring stok (kamerový systém) jakékoli výšky stávající kanalizace</t>
  </si>
  <si>
    <t>-704093277</t>
  </si>
  <si>
    <t>https://podminky.urs.cz/item/CS_URS_2024_01/359901212</t>
  </si>
  <si>
    <t>"srovnatelná položka"</t>
  </si>
  <si>
    <t>"D.1.1.a Technická zpráva"</t>
  </si>
  <si>
    <t>"d.5.8.5 Oprava spodních částí svislých dešťových svodů"</t>
  </si>
  <si>
    <t>5,0*11</t>
  </si>
  <si>
    <t>"d.5.8.7 Výměna svislého dešťového svodu při JZ rohu objektu"</t>
  </si>
  <si>
    <t>5,0*1</t>
  </si>
  <si>
    <t>Komunikace</t>
  </si>
  <si>
    <t>26</t>
  </si>
  <si>
    <t>564851011</t>
  </si>
  <si>
    <t>Podklad ze štěrkodrti ŠD s rozprostřením a zhutněním plochy jednotlivě do 100 m2, po zhutnění tl. 150 mm</t>
  </si>
  <si>
    <t>981605590</t>
  </si>
  <si>
    <t>https://podminky.urs.cz/item/CS_URS_2024_01/564851011</t>
  </si>
  <si>
    <t>"předpoklad souvrství"</t>
  </si>
  <si>
    <t>"2x150 mm,celkem 300 mm"</t>
  </si>
  <si>
    <t>ZPasfalt*2</t>
  </si>
  <si>
    <t>27</t>
  </si>
  <si>
    <t>565145121</t>
  </si>
  <si>
    <t>Asfaltový beton vrstva podkladní ACP 16 (obalované kamenivo střednězrnné - OKS) s rozprostřením a zhutněním v pruhu šířky přes 3 m, po zhutnění tl. 60 mm</t>
  </si>
  <si>
    <t>801692698</t>
  </si>
  <si>
    <t>https://podminky.urs.cz/item/CS_URS_2024_01/565145121</t>
  </si>
  <si>
    <t>28</t>
  </si>
  <si>
    <t>567122112</t>
  </si>
  <si>
    <t>Podklad ze směsi stmelené cementem SC bez dilatačních spár, s rozprostřením a zhutněním SC C 8/10 (KSC I), po zhutnění tl. 130 mm</t>
  </si>
  <si>
    <t>-1471005973</t>
  </si>
  <si>
    <t>https://podminky.urs.cz/item/CS_URS_2024_01/567122112</t>
  </si>
  <si>
    <t>29</t>
  </si>
  <si>
    <t>573111112</t>
  </si>
  <si>
    <t>Postřik infiltrační PI z asfaltu silničního s posypem kamenivem, v množství 1,00 kg/m2</t>
  </si>
  <si>
    <t>-216315515</t>
  </si>
  <si>
    <t>https://podminky.urs.cz/item/CS_URS_2024_01/573111112</t>
  </si>
  <si>
    <t>30</t>
  </si>
  <si>
    <t>573231108</t>
  </si>
  <si>
    <t>Postřik spojovací PS bez posypu kamenivem ze silniční emulze, v množství 0,50 kg/m2</t>
  </si>
  <si>
    <t>-1025392348</t>
  </si>
  <si>
    <t>https://podminky.urs.cz/item/CS_URS_2024_01/573231108</t>
  </si>
  <si>
    <t>31</t>
  </si>
  <si>
    <t>577134141</t>
  </si>
  <si>
    <t>Asfaltový beton vrstva obrusná ACO 11 (ABS) s rozprostřením a se zhutněním z modifikovaného asfaltu v pruhu šířky přes 3 m, po zhutnění tl. 40 mm</t>
  </si>
  <si>
    <t>283990594</t>
  </si>
  <si>
    <t>https://podminky.urs.cz/item/CS_URS_2024_01/577134141</t>
  </si>
  <si>
    <t>7,75*(3,8+4,8)/2*1,1</t>
  </si>
  <si>
    <t>Úpravy povrchů, podlahy a osazování výplní</t>
  </si>
  <si>
    <t>32</t>
  </si>
  <si>
    <t>612131151</t>
  </si>
  <si>
    <t>Sanační postřik vnitřních omítaných ploch vápenocementový nanášený ručně celoplošně stěn</t>
  </si>
  <si>
    <t>-2047281057</t>
  </si>
  <si>
    <t>https://podminky.urs.cz/item/CS_URS_2024_01/612131151</t>
  </si>
  <si>
    <t>"Sanace vnitřního zdiva na hydroizolaci"</t>
  </si>
  <si>
    <t>33</t>
  </si>
  <si>
    <t>612131152</t>
  </si>
  <si>
    <t>Sanační postřik vnitřních omítaných ploch vápenocementový nanášený ručně síťovitě (pokrytí plochy 50 až 75 %) stěn</t>
  </si>
  <si>
    <t>-738311941</t>
  </si>
  <si>
    <t>https://podminky.urs.cz/item/CS_URS_2024_01/612131152</t>
  </si>
  <si>
    <t>"Sanace vnitřního zdiva na zdivo (bez hydroizolace)"</t>
  </si>
  <si>
    <t>"bez odpočtu otvorů,shodná výměra ostění"</t>
  </si>
  <si>
    <t xml:space="preserve">"0.100"   (2,2-0,2)*(2,5*2)</t>
  </si>
  <si>
    <t xml:space="preserve">"0.101"   (2,1-0,2)*(3,85*2)</t>
  </si>
  <si>
    <t xml:space="preserve">"0.102"   (2,15-0,2)*(2,0+2,47*2)+(2,15-1,9)*(0,85)</t>
  </si>
  <si>
    <t xml:space="preserve">"0.103"   (2,2-0,2)*(5,375+2,0*2)+(0,5-0,2)*5,375</t>
  </si>
  <si>
    <t xml:space="preserve">"0.104"   (2,2-0,2)*(2,6+4,825+3,345)+(2,2-1,9)*(4,825)</t>
  </si>
  <si>
    <t xml:space="preserve">"0.105"   (2,1-0,2)*(1,45+4,15*2)+(2,1-1,9)*(21,45)</t>
  </si>
  <si>
    <t xml:space="preserve">"0.106"   (2,15-0,2)*(2,475+6,05*2)+(2,15-1,9)*(2,475+0,6*2)</t>
  </si>
  <si>
    <t xml:space="preserve">"0.107"   (2,2-0,2)*(3,975+4,4)+(2,2-1,9)*(3,975+4,4)</t>
  </si>
  <si>
    <t xml:space="preserve">"0.108"   (2,2-0,2)*(4,125*2+1,9)+(2,2-1,9)*(1,9)</t>
  </si>
  <si>
    <t xml:space="preserve">"0.109"   (2,2-0,2)*(3,8+4,425)+(2,12-1,9)*(3,8+4,425)</t>
  </si>
  <si>
    <t xml:space="preserve">"0.110"   (1,5-0,2)*(4,015+2,55*2)+(2,12-1,9)*(4,015)</t>
  </si>
  <si>
    <t xml:space="preserve">"0.111"   (1,5-0,2)*(2,55)+(2,15-1,9)*2,55+(2,15-1,9)*(1,05)+(0,5-0,2)*1,05</t>
  </si>
  <si>
    <t xml:space="preserve">"0.112"  0</t>
  </si>
  <si>
    <t xml:space="preserve">"0.113"   (2,2-0,2)*(2,32+1,15+0,945+1,9)+(2,2-1,9)*(0,15+3,42)+(2,2-1,5)*3,45+0,3*0,15*1</t>
  </si>
  <si>
    <t xml:space="preserve">"0.114"   (1,5-0,2)*(5,55)+(2,19-1,9)*(3,3+5,55)</t>
  </si>
  <si>
    <t xml:space="preserve">"0.115"   (2,57-1,95)*(3,0+4,8+1,4+0,15)+2,57*(4,4+0,3+0,15)+1,4*0,9*2+2,57*1,9</t>
  </si>
  <si>
    <t xml:space="preserve">"0.116"   (2,92-1,5)*(0,15+1,7+0,45*2+0,5+1,065+0,2*2+0,6*2+1,075+2,5+3,5)</t>
  </si>
  <si>
    <t xml:space="preserve">"0.116"   0</t>
  </si>
  <si>
    <t xml:space="preserve">"0.116a"   (4,47-3,9)*(6,21+0,6+0,2*2+0,6*2+1,6)</t>
  </si>
  <si>
    <t xml:space="preserve">"0.116b"  0</t>
  </si>
  <si>
    <t xml:space="preserve">"0.201"   (1,5-0,2)*(2,65+5,9*2)+(2,8-1,5)*2,65</t>
  </si>
  <si>
    <t xml:space="preserve">"0.211"  0,6*(5,6+0,15)</t>
  </si>
  <si>
    <t xml:space="preserve">"0.213"   (1,5-0,2)*(3,5+0,2)</t>
  </si>
  <si>
    <t xml:space="preserve">"0.214"   (2,79-0,2)*((4,45+0,705)*2+2,75)</t>
  </si>
  <si>
    <t xml:space="preserve">"0.215"   1,5*(3,45+2,05+0,6)*2</t>
  </si>
  <si>
    <t xml:space="preserve">"0.216"   (1,0-0,2)*(5,5+1,65+2,3)+0,7*0,6*2+(2,76-2,2)*(1,49+0,8+0,3)</t>
  </si>
  <si>
    <t xml:space="preserve">"0.217"   (2,76-2,2)*(2,35+1,85)</t>
  </si>
  <si>
    <t xml:space="preserve">"0.219"   (1,5-0,2)*(3,6-0,6+0,65+1,7)+(2,86-2,2)*3,0</t>
  </si>
  <si>
    <t xml:space="preserve">"0.221"   (1,5-0,2)*(5,95+2,95+0,9)*2</t>
  </si>
  <si>
    <t xml:space="preserve">"0.222"   (2,82-1,8)*(0,6+5,4)+(2,82-1,5)*(5,75)+2,86*(0,6+0,15)</t>
  </si>
  <si>
    <t xml:space="preserve">"0.223"   0</t>
  </si>
  <si>
    <t xml:space="preserve">"0.224"  (2,86-2,05)*(1,15+0,6+3,0)*2</t>
  </si>
  <si>
    <t xml:space="preserve">"0.225"  0</t>
  </si>
  <si>
    <t xml:space="preserve">"0.226"   (1,5-0,2)*(2,87*2+2,15+0,5+3,45)+(2,83-2,2)*(9,05)+1,5*2,87+0,7*2,87</t>
  </si>
  <si>
    <t xml:space="preserve">"0.227"   (1,5-0,2)*(8,28+0,5)+(2,81-2,2)*(8,28+0,6*2+1,8+2,3)</t>
  </si>
  <si>
    <t xml:space="preserve">"0.228"   (2,88-2,2)*(2,35+1,85)</t>
  </si>
  <si>
    <t xml:space="preserve">"0.229"   (1,5-0,2)*(1,7+1,2)+(2,87-2,2)*2,85</t>
  </si>
  <si>
    <t xml:space="preserve">"0.300+0.301"   (2,17-0,2)*(3,05+2,8+2,4)</t>
  </si>
  <si>
    <t xml:space="preserve">"0.300+0.301"   (2,75-0,2)*(3,05+2,8+2,4)*2</t>
  </si>
  <si>
    <t xml:space="preserve">"0.302"   (1,5-0,2)*(3,1+1,95*2)</t>
  </si>
  <si>
    <t xml:space="preserve">"0.303"   (1,5-0,2)*(1,6+0,9+2,2+2,2+1,175)</t>
  </si>
  <si>
    <t xml:space="preserve">"0.304"   0</t>
  </si>
  <si>
    <t xml:space="preserve">"0.305"   (1,5-0,2)*(1,2*2+0,25+0,3)</t>
  </si>
  <si>
    <t xml:space="preserve">"0.306"   0</t>
  </si>
  <si>
    <t>34</t>
  </si>
  <si>
    <t>612324111</t>
  </si>
  <si>
    <t>Omítka sanační vnitřních ploch podkladní (vyrovnávací) tloušťky do 10 mm nanášená ručně svislých konstrukcí stěn</t>
  </si>
  <si>
    <t>2092315996</t>
  </si>
  <si>
    <t>https://podminky.urs.cz/item/CS_URS_2024_01/612324111</t>
  </si>
  <si>
    <t>35</t>
  </si>
  <si>
    <t>612324191</t>
  </si>
  <si>
    <t>Omítka sanační vnitřních ploch podkladní (vyrovnávací) Příplatek k cenám podkladní sanační omítky nanášené ručně za každých dalších i započatých 5 mm tloušťky omítky přes 10 mm stěn</t>
  </si>
  <si>
    <t>-425131886</t>
  </si>
  <si>
    <t>https://podminky.urs.cz/item/CS_URS_2024_01/612324191</t>
  </si>
  <si>
    <t>"vyrovnání do 10 nn"</t>
  </si>
  <si>
    <t>ISH*2</t>
  </si>
  <si>
    <t>"vyrovnání do 20 nn"</t>
  </si>
  <si>
    <t>IS*4</t>
  </si>
  <si>
    <t>36</t>
  </si>
  <si>
    <t>612325131</t>
  </si>
  <si>
    <t>Omítka sanační vnitřních ploch jádrová tloušťky do 15 mm nanášená ručně svislých konstrukcí stěn</t>
  </si>
  <si>
    <t>-8895507</t>
  </si>
  <si>
    <t>https://podminky.urs.cz/item/CS_URS_2024_01/612325131</t>
  </si>
  <si>
    <t>37</t>
  </si>
  <si>
    <t>612328131</t>
  </si>
  <si>
    <t>Sanační štuk vnitřních ploch tloušťky do 3 mm svislých konstrukcí stěn</t>
  </si>
  <si>
    <t>1069011748</t>
  </si>
  <si>
    <t>https://podminky.urs.cz/item/CS_URS_2024_01/612328131</t>
  </si>
  <si>
    <t>38</t>
  </si>
  <si>
    <t>622131151</t>
  </si>
  <si>
    <t>Sanační postřik vnějších ploch nanášený ručně celoplošně stěn</t>
  </si>
  <si>
    <t>-1813373375</t>
  </si>
  <si>
    <t>https://podminky.urs.cz/item/CS_URS_2024_01/622131151</t>
  </si>
  <si>
    <t>"Sanace vnějšího zdiva na hydroizolaci"</t>
  </si>
  <si>
    <t>39</t>
  </si>
  <si>
    <t>622131152</t>
  </si>
  <si>
    <t>Sanační postřik vnějších ploch nanášený ručně síťovitě (pokrytí plochy 50 až 75 %) stěn</t>
  </si>
  <si>
    <t>-580242578</t>
  </si>
  <si>
    <t>https://podminky.urs.cz/item/CS_URS_2024_01/622131152</t>
  </si>
  <si>
    <t>"Sanace vnějšího zdiva na zdivo (bez hydroizolace)"</t>
  </si>
  <si>
    <t>"DET.41 Kuchyň - vnější stěna - omítka"</t>
  </si>
  <si>
    <t>(0,7-0,1)*(0,45*2+1,5+6,25+0,15*2*2+11,9+0,15*2*3+6,15)</t>
  </si>
  <si>
    <t>40</t>
  </si>
  <si>
    <t>622324111</t>
  </si>
  <si>
    <t>Omítka vápenocementová strukturální (břízolitová) vnějších ploch nanášená ručně škrábaná stěn</t>
  </si>
  <si>
    <t>-1155819159</t>
  </si>
  <si>
    <t>https://podminky.urs.cz/item/CS_URS_2024_01/622324111</t>
  </si>
  <si>
    <t>"ZPĚTNĚ DOPLNIT PÁS NOVÉ VNĚJŠÍ ŠKRÁBANÉ OMÍTKY"</t>
  </si>
  <si>
    <t>0,3*(11,0+12,0+11,15+0,5+0,25*1+0,2*2)</t>
  </si>
  <si>
    <t>0,3*(7,75+0,15*2*3+4,8+9,2+2,6+2,6-0,75+2,735+0,15*2+2,3+0,15*2+2,3+0,15*2)</t>
  </si>
  <si>
    <t>0,3*(2,3+0,15*2+4,275+2,6+9,5+0,15*2*5+1,1)</t>
  </si>
  <si>
    <t>0,3*(6,275+1,9+2,05+0,15*2*2)</t>
  </si>
  <si>
    <t>41</t>
  </si>
  <si>
    <t>622324411</t>
  </si>
  <si>
    <t>Omítka sanační vnějších ploch podkladní (vyrovnávací) tloušťky do 15 mm nanášená ručně stěn</t>
  </si>
  <si>
    <t>122762433</t>
  </si>
  <si>
    <t>https://podminky.urs.cz/item/CS_URS_2024_01/622324411</t>
  </si>
  <si>
    <t>42</t>
  </si>
  <si>
    <t>622324491</t>
  </si>
  <si>
    <t>Omítka sanační vnějších ploch podkladní (vyrovnávací) tloušťky do 15 mm Příplatek k cenám podkladní sanační omítky nanášené ručně za každých dalších i započatých 5 mm tloušťky omítky přes 15 mm stěn</t>
  </si>
  <si>
    <t>672189993</t>
  </si>
  <si>
    <t>https://podminky.urs.cz/item/CS_URS_2024_01/622324491</t>
  </si>
  <si>
    <t>ESH*2</t>
  </si>
  <si>
    <t>ES*4</t>
  </si>
  <si>
    <t>43</t>
  </si>
  <si>
    <t>622325121</t>
  </si>
  <si>
    <t>Omítka sanační vnějších ploch jádrová tloušťky do 15 mm nanášená ručně stěn</t>
  </si>
  <si>
    <t>-484392663</t>
  </si>
  <si>
    <t>https://podminky.urs.cz/item/CS_URS_2024_01/622325121</t>
  </si>
  <si>
    <t>44</t>
  </si>
  <si>
    <t>622328231</t>
  </si>
  <si>
    <t>Sanační štuk vnějších ploch tloušťky do 3 mm stěn</t>
  </si>
  <si>
    <t>261401393</t>
  </si>
  <si>
    <t>https://podminky.urs.cz/item/CS_URS_2024_01/622328231</t>
  </si>
  <si>
    <t>45</t>
  </si>
  <si>
    <t>631311125</t>
  </si>
  <si>
    <t>Mazanina z betonu prostého bez zvýšených nároků na prostředí tl. přes 80 do 120 mm tř. C 20/25</t>
  </si>
  <si>
    <t>259411617</t>
  </si>
  <si>
    <t>https://podminky.urs.cz/item/CS_URS_2024_01/631311125</t>
  </si>
  <si>
    <t>(0,08+(0,14-0,08)/2)*terasa</t>
  </si>
  <si>
    <t>46</t>
  </si>
  <si>
    <t>631319012</t>
  </si>
  <si>
    <t>Příplatek k cenám mazanin za úpravu povrchu mazaniny přehlazením, mazanina tl. přes 80 do 120 mm</t>
  </si>
  <si>
    <t>-1514878830</t>
  </si>
  <si>
    <t>https://podminky.urs.cz/item/CS_URS_2024_01/631319012</t>
  </si>
  <si>
    <t>47</t>
  </si>
  <si>
    <t>631319173</t>
  </si>
  <si>
    <t>Příplatek k cenám mazanin za stržení povrchu spodní vrstvy mazaniny latí před vložením výztuže nebo pletiva pro tl. obou vrstev mazaniny přes 80 do 120 mm</t>
  </si>
  <si>
    <t>-1893950335</t>
  </si>
  <si>
    <t>https://podminky.urs.cz/item/CS_URS_2024_01/631319173</t>
  </si>
  <si>
    <t>48</t>
  </si>
  <si>
    <t>631362021</t>
  </si>
  <si>
    <t>Výztuž mazanin ze svařovaných sítí z drátů typu KARI</t>
  </si>
  <si>
    <t>2089337322</t>
  </si>
  <si>
    <t>https://podminky.urs.cz/item/CS_URS_2024_01/631362021</t>
  </si>
  <si>
    <t>"6/150-6/150,3,03 kg/m2,+35 % na přesahy"</t>
  </si>
  <si>
    <t>terasa*3,03*0,001*1,35</t>
  </si>
  <si>
    <t>49</t>
  </si>
  <si>
    <t>632451031</t>
  </si>
  <si>
    <t>Potěr cementový vyrovnávací z malty (MC-15) v ploše o průměrné (střední) tl. od 10 do 20 mm</t>
  </si>
  <si>
    <t>1639623068</t>
  </si>
  <si>
    <t>https://podminky.urs.cz/item/CS_URS_2024_01/632451031</t>
  </si>
  <si>
    <t>"Hydroizolace vnějších teras"</t>
  </si>
  <si>
    <t>50</t>
  </si>
  <si>
    <t>634663111</t>
  </si>
  <si>
    <t>Výplň dilatačních spar mazanin polyuretanovou samonivelační hmotou, šířka spáry do 10 mm</t>
  </si>
  <si>
    <t>-105608735</t>
  </si>
  <si>
    <t>https://podminky.urs.cz/item/CS_URS_2024_01/634663111</t>
  </si>
  <si>
    <t>"3,0x3,0 m,0,25 m/m2"</t>
  </si>
  <si>
    <t>"mazanina"</t>
  </si>
  <si>
    <t>terasa*0,25</t>
  </si>
  <si>
    <t>"dlažba"</t>
  </si>
  <si>
    <t>"dlažba - soklík"</t>
  </si>
  <si>
    <t>51</t>
  </si>
  <si>
    <t>637121113</t>
  </si>
  <si>
    <t>Okapový chodník z kameniva s udusáním a urovnáním povrchu z kačírku tl. 200 mm</t>
  </si>
  <si>
    <t>-971720974</t>
  </si>
  <si>
    <t>https://podminky.urs.cz/item/CS_URS_2024_01/637121113</t>
  </si>
  <si>
    <t>"celkový obvod objektu bez teras"</t>
  </si>
  <si>
    <t>192,55*0,5</t>
  </si>
  <si>
    <t>"obvod teras"</t>
  </si>
  <si>
    <t>43,63*0,5</t>
  </si>
  <si>
    <t>"odpočet okapového chodníku z dlaždic"</t>
  </si>
  <si>
    <t>-okapchod</t>
  </si>
  <si>
    <t>52</t>
  </si>
  <si>
    <t>637211134</t>
  </si>
  <si>
    <t>Okapový chodník z dlaždic betonových do kameniva s vyplněním spár drobným kamenivem, tl. dlaždic 50 mm</t>
  </si>
  <si>
    <t>1120254321</t>
  </si>
  <si>
    <t>https://podminky.urs.cz/item/CS_URS_2024_01/637211134</t>
  </si>
  <si>
    <t>"např. DET.32 Vedlejší objekt - vnější stěna - ISH+IS"</t>
  </si>
  <si>
    <t>(11,0+0,5*2+12,0+0,5+3,0+6,15+1,9+2,05)*0,5</t>
  </si>
  <si>
    <t>53</t>
  </si>
  <si>
    <t>634663112</t>
  </si>
  <si>
    <t>Výplň dilatačních spar mazanin polyuretanovou samonivelační hmotou, šířka spáry přes 10 do 15 mm</t>
  </si>
  <si>
    <t>-1408954867</t>
  </si>
  <si>
    <t>https://podminky.urs.cz/item/CS_URS_2024_01/634663112</t>
  </si>
  <si>
    <t>"okapový chodník"</t>
  </si>
  <si>
    <t>"SPÁRU VŮČI OBJEKTU VYPLNIT POLYURETANOVÝM TMELEM"</t>
  </si>
  <si>
    <t>(11,0+12,0+3,0+6,15+1,9+2,05)</t>
  </si>
  <si>
    <t>7,75+0,45+4,8</t>
  </si>
  <si>
    <t>54</t>
  </si>
  <si>
    <t>637311112</t>
  </si>
  <si>
    <t>Okapový chodník z obrubníků betonových chodníkových, se zalitím spár cementovou maltou do lože z kameniva těženého, z obrubníků stojatých</t>
  </si>
  <si>
    <t>1117246315</t>
  </si>
  <si>
    <t>https://podminky.urs.cz/item/CS_URS_2024_01/637311112</t>
  </si>
  <si>
    <t>192,55</t>
  </si>
  <si>
    <t>43,63</t>
  </si>
  <si>
    <t>-(11,0+12,0+3,0+6,15+1,9+2,05)</t>
  </si>
  <si>
    <t>Ostatní konstrukce a práce-bourání</t>
  </si>
  <si>
    <t>55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</si>
  <si>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</si>
  <si>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</si>
  <si>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1007360436</t>
  </si>
  <si>
    <t>https://podminky.urs.cz/item/CS_URS_2024_01/916131213</t>
  </si>
  <si>
    <t>3,8-0,45+4,8</t>
  </si>
  <si>
    <t>Sqrt((7,75)^2+(1,0)^2)</t>
  </si>
  <si>
    <t>56</t>
  </si>
  <si>
    <t>59217026</t>
  </si>
  <si>
    <t>obrubník silniční betonový 500x150x250mm</t>
  </si>
  <si>
    <t>2109428012</t>
  </si>
  <si>
    <t>15,964*1,05 'Přepočtené koeficientem množství</t>
  </si>
  <si>
    <t>57</t>
  </si>
  <si>
    <t>9389020009R01</t>
  </si>
  <si>
    <t>Vyčištění a oprava odtokových žlábků,vč. odstranění asfaltu - kompletní dodávka a montáž</t>
  </si>
  <si>
    <t>959356137</t>
  </si>
  <si>
    <t>"d.5.8.2 Oprava odtokových žlábků"</t>
  </si>
  <si>
    <t>7,0*2+10,0*2</t>
  </si>
  <si>
    <t>58</t>
  </si>
  <si>
    <t>949101112</t>
  </si>
  <si>
    <t>Lešení pomocné pracovní pro objekty pozemních staveb pro zatížení do 150 kg/m2, o výšce lešeňové podlahy přes 1,9 do 3,5 m</t>
  </si>
  <si>
    <t>-643985381</t>
  </si>
  <si>
    <t>https://podminky.urs.cz/item/CS_URS_2024_01/949101112</t>
  </si>
  <si>
    <t xml:space="preserve">"0.116"   26,35</t>
  </si>
  <si>
    <t xml:space="preserve">"0.116a"   33,92</t>
  </si>
  <si>
    <t>59</t>
  </si>
  <si>
    <t>949311111</t>
  </si>
  <si>
    <t>Lešení trubkové do šachet (výtahových, potrubních) o půdorysné ploše do 6 m2, výšky do 10 m montáž</t>
  </si>
  <si>
    <t>-162073752</t>
  </si>
  <si>
    <t>https://podminky.urs.cz/item/CS_URS_2024_01/949311111</t>
  </si>
  <si>
    <t>"výtahová šachta"</t>
  </si>
  <si>
    <t>(5,25-0,8)</t>
  </si>
  <si>
    <t>60</t>
  </si>
  <si>
    <t>949311211</t>
  </si>
  <si>
    <t>Lešení trubkové do šachet (výtahových, potrubních) o půdorysné ploše do 6 m2, výšky do 10 m příplatek k ceně za každý den použití</t>
  </si>
  <si>
    <t>258458886</t>
  </si>
  <si>
    <t>https://podminky.urs.cz/item/CS_URS_2024_01/949311211</t>
  </si>
  <si>
    <t>"předpoklad použití 30 dnů"</t>
  </si>
  <si>
    <t>l1*30</t>
  </si>
  <si>
    <t>61</t>
  </si>
  <si>
    <t>949311811</t>
  </si>
  <si>
    <t>Lešení trubkové do šachet (výtahových, potrubních) o půdorysné ploše do 6 m2, výšky do 10 m demontáž</t>
  </si>
  <si>
    <t>1058011070</t>
  </si>
  <si>
    <t>https://podminky.urs.cz/item/CS_URS_2024_01/949311811</t>
  </si>
  <si>
    <t>62</t>
  </si>
  <si>
    <t>952901111</t>
  </si>
  <si>
    <t>Vyčištění budov nebo objektů před předáním do užívání budov bytové nebo občanské výstavby, světlé výšky podlaží do 4 m</t>
  </si>
  <si>
    <t>1941554470</t>
  </si>
  <si>
    <t>https://podminky.urs.cz/item/CS_URS_2024_01/952901111</t>
  </si>
  <si>
    <t xml:space="preserve">"0.100"   2,00</t>
  </si>
  <si>
    <t xml:space="preserve">"0.101"   4,83</t>
  </si>
  <si>
    <t xml:space="preserve">"0.102"   9,03</t>
  </si>
  <si>
    <t xml:space="preserve">"0.103"   9,03</t>
  </si>
  <si>
    <t xml:space="preserve">"0.104"   14,12</t>
  </si>
  <si>
    <t xml:space="preserve">"0.105"   6,02</t>
  </si>
  <si>
    <t xml:space="preserve">"0.106"   5,02</t>
  </si>
  <si>
    <t xml:space="preserve">"0.107"   16,24</t>
  </si>
  <si>
    <t xml:space="preserve">"0.108"   7,93</t>
  </si>
  <si>
    <t xml:space="preserve">"0.109"   16,82</t>
  </si>
  <si>
    <t xml:space="preserve">"0.110"   10,24</t>
  </si>
  <si>
    <t xml:space="preserve">"0.111"   2,68</t>
  </si>
  <si>
    <t xml:space="preserve">"0.112"   10,24</t>
  </si>
  <si>
    <t xml:space="preserve">"0.113"   16,15</t>
  </si>
  <si>
    <t xml:space="preserve">"0.114"   17,35</t>
  </si>
  <si>
    <t xml:space="preserve">"0.115"   10,62</t>
  </si>
  <si>
    <t xml:space="preserve">"0.116b"   1,75</t>
  </si>
  <si>
    <t xml:space="preserve">"0.116c"   5,98</t>
  </si>
  <si>
    <t xml:space="preserve">"0.201"   16,15</t>
  </si>
  <si>
    <t xml:space="preserve">"0.211"   28,99</t>
  </si>
  <si>
    <t xml:space="preserve">"0.212"   2,73</t>
  </si>
  <si>
    <t xml:space="preserve">"0.213"   15,25</t>
  </si>
  <si>
    <t xml:space="preserve">"0.214"   14,85</t>
  </si>
  <si>
    <t xml:space="preserve">"0.215"   7,07</t>
  </si>
  <si>
    <t xml:space="preserve">"0.216"   14,08</t>
  </si>
  <si>
    <t xml:space="preserve">"0.217"   2,49</t>
  </si>
  <si>
    <t xml:space="preserve">"0.218"   0,98</t>
  </si>
  <si>
    <t xml:space="preserve">"0.219"   16,89</t>
  </si>
  <si>
    <t xml:space="preserve">"0.221"   13,13</t>
  </si>
  <si>
    <t xml:space="preserve">"0.222"   33,98</t>
  </si>
  <si>
    <t xml:space="preserve">"0.223"   3,95</t>
  </si>
  <si>
    <t xml:space="preserve">"0.224"   3,81</t>
  </si>
  <si>
    <t xml:space="preserve">"0.225"   14,15</t>
  </si>
  <si>
    <t xml:space="preserve">"0.226"   44,14</t>
  </si>
  <si>
    <t xml:space="preserve">"0.227"   15,97</t>
  </si>
  <si>
    <t xml:space="preserve">"0.228"   3,56</t>
  </si>
  <si>
    <t xml:space="preserve">"0.229"   9,08</t>
  </si>
  <si>
    <t xml:space="preserve">"0.300"   3,99</t>
  </si>
  <si>
    <t xml:space="preserve">"0.301"   3,36</t>
  </si>
  <si>
    <t xml:space="preserve">"0.302"   6,05</t>
  </si>
  <si>
    <t xml:space="preserve">"0.303"   6,81</t>
  </si>
  <si>
    <t xml:space="preserve">"0.305"   6,05</t>
  </si>
  <si>
    <t xml:space="preserve">"0.306"   12,06</t>
  </si>
  <si>
    <t>sumaS0</t>
  </si>
  <si>
    <t>63</t>
  </si>
  <si>
    <t>952902121</t>
  </si>
  <si>
    <t>Čištění budov při provádění oprav a udržovacích prací podlah drsných nebo chodníků zametením</t>
  </si>
  <si>
    <t>106115591</t>
  </si>
  <si>
    <t>https://podminky.urs.cz/item/CS_URS_2024_01/952902121</t>
  </si>
  <si>
    <t>64</t>
  </si>
  <si>
    <t>965043441</t>
  </si>
  <si>
    <t>Bourání mazanin betonových s potěrem nebo teracem tl. do 150 mm, plochy přes 4 m2</t>
  </si>
  <si>
    <t>1853025601</t>
  </si>
  <si>
    <t>https://podminky.urs.cz/item/CS_URS_2024_01/965043441</t>
  </si>
  <si>
    <t>0,1*terasa</t>
  </si>
  <si>
    <t>65</t>
  </si>
  <si>
    <t>965046111</t>
  </si>
  <si>
    <t>Broušení stávajících betonových podlah úběr do 3 mm</t>
  </si>
  <si>
    <t>-309437963</t>
  </si>
  <si>
    <t>https://podminky.urs.cz/item/CS_URS_2024_01/965046111</t>
  </si>
  <si>
    <t>66</t>
  </si>
  <si>
    <t>965049112</t>
  </si>
  <si>
    <t>Bourání mazanin Příplatek k cenám za bourání mazanin betonových se svařovanou sítí, tl. přes 100 mm</t>
  </si>
  <si>
    <t>-1986253095</t>
  </si>
  <si>
    <t>https://podminky.urs.cz/item/CS_URS_2024_01/965049112</t>
  </si>
  <si>
    <t>67</t>
  </si>
  <si>
    <t>967031733</t>
  </si>
  <si>
    <t>Přisekání (špicování) plošné nebo rovných ostění zdiva z cihel pálených plošné, na maltu vápennou nebo vápenocementovou, tl. na maltu vápennou nebo vápenocementovou, tl. do 150 mm</t>
  </si>
  <si>
    <t>-680017188</t>
  </si>
  <si>
    <t>https://podminky.urs.cz/item/CS_URS_2024_01/967031733</t>
  </si>
  <si>
    <t>"přizdívky"</t>
  </si>
  <si>
    <t xml:space="preserve">"0.106"   2,15*(2,58+0,6*2+0,15*2)</t>
  </si>
  <si>
    <t xml:space="preserve">"0.226"   2,83*4,0</t>
  </si>
  <si>
    <t xml:space="preserve">"0.227"   2,81*1,8</t>
  </si>
  <si>
    <t>68</t>
  </si>
  <si>
    <t>978013191</t>
  </si>
  <si>
    <t>Otlučení vápenných nebo vápenocementových omítek vnitřních ploch stěn s vyškrabáním spar, s očištěním zdiva, v rozsahu přes 50 do 100 %</t>
  </si>
  <si>
    <t>-722607340</t>
  </si>
  <si>
    <t>https://podminky.urs.cz/item/CS_URS_2024_01/978013191</t>
  </si>
  <si>
    <t>69</t>
  </si>
  <si>
    <t>978023251</t>
  </si>
  <si>
    <t>Vyškrabání cementové malty ze spár zdiva kamenného režného z lomového kamene</t>
  </si>
  <si>
    <t>-31880953</t>
  </si>
  <si>
    <t>https://podminky.urs.cz/item/CS_URS_2024_01/978023251</t>
  </si>
  <si>
    <t>70</t>
  </si>
  <si>
    <t>978036191</t>
  </si>
  <si>
    <t>Otlučení cementových omítek vnějších ploch s vyškrabáním spar zdiva a s očištěním povrchu, v rozsahu přes 80 do 100 %</t>
  </si>
  <si>
    <t>1210546143</t>
  </si>
  <si>
    <t>https://podminky.urs.cz/item/CS_URS_2024_01/978036191</t>
  </si>
  <si>
    <t>71</t>
  </si>
  <si>
    <t>985131411</t>
  </si>
  <si>
    <t>Očištění ploch stěn, rubu kleneb a podlah vysušení stlačeným vzduchem</t>
  </si>
  <si>
    <t>-1696693050</t>
  </si>
  <si>
    <t>https://podminky.urs.cz/item/CS_URS_2024_01/985131411</t>
  </si>
  <si>
    <t>72</t>
  </si>
  <si>
    <t>985139112</t>
  </si>
  <si>
    <t>Očištění ploch Příplatek k cenám za plochu do 10 m2 jednotlivě</t>
  </si>
  <si>
    <t>-799129101</t>
  </si>
  <si>
    <t>https://podminky.urs.cz/item/CS_URS_2024_01/985139112</t>
  </si>
  <si>
    <t>ISH*0,25</t>
  </si>
  <si>
    <t>IS*0,25</t>
  </si>
  <si>
    <t>ESH*0,35</t>
  </si>
  <si>
    <t>ES*0,35</t>
  </si>
  <si>
    <t>997</t>
  </si>
  <si>
    <t>Přesun sutě</t>
  </si>
  <si>
    <t>73</t>
  </si>
  <si>
    <t>997013211</t>
  </si>
  <si>
    <t>Vnitrostaveništní doprava suti a vybouraných hmot vodorovně do 50 m s naložením ručně pro budovy a haly výšky do 6 m</t>
  </si>
  <si>
    <t>-1154702322</t>
  </si>
  <si>
    <t>https://podminky.urs.cz/item/CS_URS_2024_01/997013211</t>
  </si>
  <si>
    <t>74</t>
  </si>
  <si>
    <t>997013219</t>
  </si>
  <si>
    <t>Vnitrostaveništní doprava suti a vybouraných hmot vodorovně do 50 m s naložením Příplatek k cenám -3111 až -3217 za zvětšenou vodorovnou dopravu přes vymezenou dopravní vzdálenost za každých dalších započatých 10 m</t>
  </si>
  <si>
    <t>-626592717</t>
  </si>
  <si>
    <t>https://podminky.urs.cz/item/CS_URS_2024_01/997013219</t>
  </si>
  <si>
    <t>172,379*5 'Přepočtené koeficientem množství</t>
  </si>
  <si>
    <t>75</t>
  </si>
  <si>
    <t>997013645</t>
  </si>
  <si>
    <t>Poplatek za uložení stavebního odpadu na skládce (skládkovné) asfaltového bez obsahu dehtu zatříděného do Katalogu odpadů pod kódem 17 03 02</t>
  </si>
  <si>
    <t>1645656747</t>
  </si>
  <si>
    <t>https://podminky.urs.cz/item/CS_URS_2024_01/997013645</t>
  </si>
  <si>
    <t>76</t>
  </si>
  <si>
    <t>997013871</t>
  </si>
  <si>
    <t>Poplatek za uložení stavebního odpadu na recyklační skládce (skládkovné) směsného stavebního a demoličního zatříděného do Katalogu odpadů pod kódem 17 09 04</t>
  </si>
  <si>
    <t>-826583761</t>
  </si>
  <si>
    <t>https://podminky.urs.cz/item/CS_URS_2024_01/997013871</t>
  </si>
  <si>
    <t>998</t>
  </si>
  <si>
    <t>Přesun hmot</t>
  </si>
  <si>
    <t>77</t>
  </si>
  <si>
    <t>998018001</t>
  </si>
  <si>
    <t>Přesun hmot pro budovy občanské výstavby, bydlení, výrobu a služby ruční (bez užití mechanizace) vodorovná dopravní vzdálenost do 100 m pro budovy s jakoukoliv nosnou konstrukcí výšky do 6 m</t>
  </si>
  <si>
    <t>1555869884</t>
  </si>
  <si>
    <t>https://podminky.urs.cz/item/CS_URS_2024_01/998018001</t>
  </si>
  <si>
    <t>78</t>
  </si>
  <si>
    <t>998018011</t>
  </si>
  <si>
    <t>Přesun hmot pro budovy občanské výstavby, bydlení, výrobu a služby ruční (bez užití mechanizace) Příplatek k cenám za ruční zvětšený přesun přes vymezenou vodorovnou dopravní vzdálenost za každých dalších započatých 100 m</t>
  </si>
  <si>
    <t>-1784072546</t>
  </si>
  <si>
    <t>https://podminky.urs.cz/item/CS_URS_2024_01/998018011</t>
  </si>
  <si>
    <t>PSV</t>
  </si>
  <si>
    <t>Práce a dodávky PSV</t>
  </si>
  <si>
    <t>711</t>
  </si>
  <si>
    <t>Izolace proti vodě, vlhkosti a plynům</t>
  </si>
  <si>
    <t>79</t>
  </si>
  <si>
    <t>711112001</t>
  </si>
  <si>
    <t>Provedení izolace proti zemní vlhkosti natěradly a tmely za studena na ploše svislé S nátěrem penetračním</t>
  </si>
  <si>
    <t>-875077861</t>
  </si>
  <si>
    <t>https://podminky.urs.cz/item/CS_URS_2024_01/711112001</t>
  </si>
  <si>
    <t>"NA DNO SVAHOVANÉHO VÝKOPU VLOŽIT"</t>
  </si>
  <si>
    <t>"ASFALTOVÝ PÁS, PŘITAVIT HO 100 MM NA STĚNU"</t>
  </si>
  <si>
    <t>(11,0+12,0+3,0+6,15+1,9+2,05)*0,1</t>
  </si>
  <si>
    <t>80</t>
  </si>
  <si>
    <t>11163150</t>
  </si>
  <si>
    <t>lak penetrační asfaltový</t>
  </si>
  <si>
    <t>-2101889246</t>
  </si>
  <si>
    <t>3,61*0,00034 'Přepočtené koeficientem množství</t>
  </si>
  <si>
    <t>81</t>
  </si>
  <si>
    <t>711131101</t>
  </si>
  <si>
    <t>Provedení izolace proti zemní vlhkosti pásy na sucho AIP nebo tkaniny na ploše vodorovné V</t>
  </si>
  <si>
    <t>-2024623347</t>
  </si>
  <si>
    <t>https://podminky.urs.cz/item/CS_URS_2024_01/711131101</t>
  </si>
  <si>
    <t>(11,0+12,0+3,0+6,15+1,9+2,05)*0,3</t>
  </si>
  <si>
    <t>82</t>
  </si>
  <si>
    <t>711142559</t>
  </si>
  <si>
    <t>Provedení izolace proti zemní vlhkosti pásy přitavením NAIP na ploše svislé S</t>
  </si>
  <si>
    <t>175894465</t>
  </si>
  <si>
    <t>https://podminky.urs.cz/item/CS_URS_2024_01/711142559</t>
  </si>
  <si>
    <t>83</t>
  </si>
  <si>
    <t>62833158</t>
  </si>
  <si>
    <t>pás asfaltový natavitelný oxidovaný s vložkou ze skleněné tkaniny typu G200, s jemnozrnným minerálním posypem tl 4,0mm</t>
  </si>
  <si>
    <t>18998924</t>
  </si>
  <si>
    <t>(11,0+12,0+3,0+6,15+1,9+2,05)*(0,1+0,3)</t>
  </si>
  <si>
    <t>14,44*1,221 'Přepočtené koeficientem množství</t>
  </si>
  <si>
    <t>84</t>
  </si>
  <si>
    <t>711161273</t>
  </si>
  <si>
    <t>Provedení izolace proti zemní vlhkosti nopovou fólií na ploše svislé S z nopové fólie</t>
  </si>
  <si>
    <t>1523927846</t>
  </si>
  <si>
    <t>https://podminky.urs.cz/item/CS_URS_2024_01/711161273</t>
  </si>
  <si>
    <t>"SVISLOU ČÁST HYDROIZOLACE PŘEKRÝT GEOTEXTILIÍ"</t>
  </si>
  <si>
    <t>(11,0+12,0+3,0+6,15+1,9+2,05)*0,2</t>
  </si>
  <si>
    <t>85</t>
  </si>
  <si>
    <t>28323023</t>
  </si>
  <si>
    <t>fólie profilovaná (nopová) drenážní HDPE s nakašírovanou filtrační textilií s výškou nopů 20mm</t>
  </si>
  <si>
    <t>-849430284</t>
  </si>
  <si>
    <t>7,22*1,221 'Přepočtené koeficientem množství</t>
  </si>
  <si>
    <t>86</t>
  </si>
  <si>
    <t>711191001</t>
  </si>
  <si>
    <t>Provedení nátěru adhezního můstku na ploše vodorovné V</t>
  </si>
  <si>
    <t>-918337973</t>
  </si>
  <si>
    <t>https://podminky.urs.cz/item/CS_URS_2024_01/711191001</t>
  </si>
  <si>
    <t xml:space="preserve">"T.1"   62,88</t>
  </si>
  <si>
    <t xml:space="preserve">"T.2"   62,58</t>
  </si>
  <si>
    <t>87</t>
  </si>
  <si>
    <t>RMM.300830</t>
  </si>
  <si>
    <t>KIESOL MB</t>
  </si>
  <si>
    <t>litr</t>
  </si>
  <si>
    <t>-1335950222</t>
  </si>
  <si>
    <t>"spotřeba 0,2 l/m2"</t>
  </si>
  <si>
    <t>terasa*0,2</t>
  </si>
  <si>
    <t>88</t>
  </si>
  <si>
    <t>711191011</t>
  </si>
  <si>
    <t>Provedení nátěru adhezního můstku na ploše svislé S</t>
  </si>
  <si>
    <t>602222472</t>
  </si>
  <si>
    <t>https://podminky.urs.cz/item/CS_URS_2024_01/711191011</t>
  </si>
  <si>
    <t>"Hydroizolace zdiva 1.PP svislá - interiér"</t>
  </si>
  <si>
    <t xml:space="preserve">"0.100"   0,2*(2,5*2)</t>
  </si>
  <si>
    <t xml:space="preserve">"0.101"   0,2*(3,85*2)</t>
  </si>
  <si>
    <t xml:space="preserve">"0.102"   0,2*(2,0+2,47*2)+1,9*(0,85)</t>
  </si>
  <si>
    <t xml:space="preserve">"0.103"   0,2*(5,375+2,0)*2+1,9*(0,85)</t>
  </si>
  <si>
    <t xml:space="preserve">"0.104"   0,2*(2,6+4,825+3,345)+1,9*(4,825)</t>
  </si>
  <si>
    <t xml:space="preserve">"0.105"   0,2*(1,45+4,15*2)+1,9*(21,45)</t>
  </si>
  <si>
    <t xml:space="preserve">"0.106"   0,2*(2,475+6,05*2)+1,9*(2,475+0,6*2)+0,3*0,5*2</t>
  </si>
  <si>
    <t xml:space="preserve">"0.107"   0,2*(3,975+4,4)+1,9*(3,975+4,4)+0,3*0,15*2*2</t>
  </si>
  <si>
    <t xml:space="preserve">"0.108"   0,2*(4,125*2+1,9)+1,9*(1,9)+0,3*0,15*2</t>
  </si>
  <si>
    <t xml:space="preserve">"0.109"   0,2*(3,8+4,425)+1,9*(3,8+4,425)</t>
  </si>
  <si>
    <t xml:space="preserve">"0.110"   0,2*(4,015+2,55*2)+1,9*(4,015)</t>
  </si>
  <si>
    <t xml:space="preserve">"0.111"   0,2*(1,05+2,55)+1,9*(1,05*2,55)</t>
  </si>
  <si>
    <t xml:space="preserve">"0.112"   (2,16-1,7)*(2,02)+1,9*(1,05+2,55)</t>
  </si>
  <si>
    <t xml:space="preserve">"0.113"   0,2*(2,32+1,15+0,945+1,9)+1,9*(0,15+3,42)+(2,2-1,5)*3,45+0,3*0,15*1</t>
  </si>
  <si>
    <t xml:space="preserve">"0.114"   0,2*(5,55)+1,9*(3,3+5,55)+2,19*3,30</t>
  </si>
  <si>
    <t xml:space="preserve">"0.115"   1,95*(3,0+4,8+1,4+0,15)+2,57*(4,4+0,3+0,15)</t>
  </si>
  <si>
    <t xml:space="preserve">"0.116"   1,5*(0,15+1,7+0,45*2+0,5+1,065+0,2*2+0,6*2+1,075+2,5+3,5)</t>
  </si>
  <si>
    <t xml:space="preserve">"0.116"   (5,25-0,8)*(1,5+0,9*2)</t>
  </si>
  <si>
    <t xml:space="preserve">"0.116a"   (2,4+1,05)/2*(6,21+0,6+0,2*2+0,6*2+1,6)</t>
  </si>
  <si>
    <t xml:space="preserve">"0.116b"   1,8*(1,4+0,25+1,07)*2</t>
  </si>
  <si>
    <t xml:space="preserve">"0.116"   1,8*(1,4+4,18)*2</t>
  </si>
  <si>
    <t xml:space="preserve">"0.201"   0,2*(2,65+5,9*2)+1,5*2,65</t>
  </si>
  <si>
    <t xml:space="preserve">"0.211"   2,8*(1,21)+1,0*(0,53+2,25)+0,4*(5,6+0,15)</t>
  </si>
  <si>
    <t xml:space="preserve">"0.213"   0,2*(3,5+0,2)*+2,79*(4,365*2+3,5)+0,2+0,4*(5,6+0,15)</t>
  </si>
  <si>
    <t xml:space="preserve">"0.214"   0,2*((4,45+0,705)*2+2,75)+0,35*2,75+(2,79-0,2)*0,15</t>
  </si>
  <si>
    <t xml:space="preserve">"0.216"   0,2*(5,5+1,65+2,3)+0,7*0,6*2+0,8*(1,49+0,8+0,3)</t>
  </si>
  <si>
    <t xml:space="preserve">"0.217"   0,2*(2,35+1,85)</t>
  </si>
  <si>
    <t xml:space="preserve">"0.219"   0,2*(3,6-0,6+0,65+1,7)+2,86*(0,6+3,4+0,65+0,5*2)+2,2*3,0</t>
  </si>
  <si>
    <t xml:space="preserve">"0.221"   0,2*(5,95+2,95+0,9)*2</t>
  </si>
  <si>
    <t xml:space="preserve">"0.225"  2,3*(5,55+2,55)*2</t>
  </si>
  <si>
    <t xml:space="preserve">"0.226"   0,2*(2,87*2+2,15+0,5+3,45)+2,2*(9,05)+1,5*2,87+2,83*(9,05-2,0+3,6)+0,7*2,87</t>
  </si>
  <si>
    <t xml:space="preserve">"0.227"   0,2*(8,28+0,5)+2,81*1,8+2,2*(8,28+0,6*2+1,8+2,3)</t>
  </si>
  <si>
    <t xml:space="preserve">"0.228"   0,2*(2,35+1,85)</t>
  </si>
  <si>
    <t xml:space="preserve">"0.229"   0,2*(1,7+1,2)+2,87*(3,9+2,7)+2,2*2,85</t>
  </si>
  <si>
    <t xml:space="preserve">"0.300+0.301"   0,2*(3,05+2,8+2,4)*2</t>
  </si>
  <si>
    <t xml:space="preserve">"0.302"   0,2*(3,1+1,95*2)+2,17*1,95</t>
  </si>
  <si>
    <t xml:space="preserve">"0.303"   0,2*(1,6+0,9+2,2+2,2+1,175)+2,16*(1,15+3,075)</t>
  </si>
  <si>
    <t xml:space="preserve">"0.305"   0,2*(1,2*2+0,25+0,3)+2,19*(2,95*2+2,25*2)</t>
  </si>
  <si>
    <t xml:space="preserve">"0.306"   2,18*(3,5+2,25+3,45+0,75)*2</t>
  </si>
  <si>
    <t>Mezisoučt</t>
  </si>
  <si>
    <t>"Hydroizolace zdiva 1.PP svislá - exteriér"</t>
  </si>
  <si>
    <t>(1,85-1,35)*(11,0+12,0+11,15+0,5+0,25*1+0,2*2)</t>
  </si>
  <si>
    <t>(0,85-0,35)*(11,0+12,0+11,15+0,5+0,25*1+0,2*2)</t>
  </si>
  <si>
    <t>(1,8-0,5)*(0,25+0,675+0,45*2+3,0)</t>
  </si>
  <si>
    <t>(1,9-0,0)*(2,45*2+1,88+0,3*2)</t>
  </si>
  <si>
    <t>(1,8-0,5)*(0,55+1,4*2*2+0,35*2+0,55+0,6+0,45)</t>
  </si>
  <si>
    <t>(1,8-1,3)*(7,75+0,15*2*3+4,8+9,2+2,6+2,6-0,75+2,735+0,15*2+2,3+0,15*2+2,3+0,15*2)</t>
  </si>
  <si>
    <t>(1,8-1,3)*(2,3+0,15*2+4,275+2,6+9,5+0,15*2*5+1,1)</t>
  </si>
  <si>
    <t>(1,8-1,3)*(6,275+1,9+2,05+0,15*2*2)</t>
  </si>
  <si>
    <t>(0,8-0,5)*(7,75+0,15*2*3+4,8+9,2+2,6+2,6-0,75+2,735+0,15*2+2,3+0,15*2+2,3+0,15*2)</t>
  </si>
  <si>
    <t>(0,8-0,5)*(2,3+0,15*2+4,275+2,6+9,5+0,15*2*5+1,1)</t>
  </si>
  <si>
    <t>(0,8-0,5)*(6,275+1,9+2,05+0,15*2*2)</t>
  </si>
  <si>
    <t>(1,8-0,8)*((2,75+0,75)*2-0,3)</t>
  </si>
  <si>
    <t>(1,8-0,5)*(1,55+0,75+0,27+(0,5*2+0,45)*2+(1,25*2+0,45)*2+0,15*2*3)</t>
  </si>
  <si>
    <t>(1,8-0,5)*(0,465+0,75*3+1,5+0,3)</t>
  </si>
  <si>
    <t>(1,5-0,7)*(0,45*2+1,5+6,25+11,9+0,15*2*3+6,15)</t>
  </si>
  <si>
    <t>(1,5-0,2)*(1,0+1,05)</t>
  </si>
  <si>
    <t>(1,6-0,2)*(9,45+6,45+2,55+0,45)</t>
  </si>
  <si>
    <t>(1,6-0,2)*(1,7+6,7+9,2+4,8)</t>
  </si>
  <si>
    <t>89</t>
  </si>
  <si>
    <t>24551000</t>
  </si>
  <si>
    <t>nátěr penetrační mineralizační hloubkový</t>
  </si>
  <si>
    <t>-769993582</t>
  </si>
  <si>
    <t>"silikátová penetrace, ředění vodou"</t>
  </si>
  <si>
    <t>916,966*0,25 'Přepočtené koeficientem množství</t>
  </si>
  <si>
    <t>90</t>
  </si>
  <si>
    <t>711191201</t>
  </si>
  <si>
    <t>Provedení izolace proti zemní vlhkosti hydroizolační stěrkou na ploše vodorovné V dvouvrstvá na betonu</t>
  </si>
  <si>
    <t>983036110</t>
  </si>
  <si>
    <t>https://podminky.urs.cz/item/CS_URS_2024_01/711191201</t>
  </si>
  <si>
    <t>91</t>
  </si>
  <si>
    <t>24617150</t>
  </si>
  <si>
    <t>nátěr hydroizolační na bázi asfaltu a plastu do spodní stavby</t>
  </si>
  <si>
    <t>-1246670321</t>
  </si>
  <si>
    <t>"1,2 kg/m2/1vrstva"</t>
  </si>
  <si>
    <t>terasa*1,2*2</t>
  </si>
  <si>
    <t>92</t>
  </si>
  <si>
    <t>711192102</t>
  </si>
  <si>
    <t>Provedení izolace proti zemní vlhkosti hydroizolační stěrkou na ploše svislé S jednovrstvá na zdivu</t>
  </si>
  <si>
    <t>1135199563</t>
  </si>
  <si>
    <t>https://podminky.urs.cz/item/CS_URS_2024_01/711192102</t>
  </si>
  <si>
    <t>93</t>
  </si>
  <si>
    <t>711192202</t>
  </si>
  <si>
    <t>Provedení izolace proti zemní vlhkosti hydroizolační stěrkou na ploše svislé S dvouvrstvá na zdivu</t>
  </si>
  <si>
    <t>-1754071647</t>
  </si>
  <si>
    <t>https://podminky.urs.cz/item/CS_URS_2024_01/711192202</t>
  </si>
  <si>
    <t>"celkem 3 vrstvy"</t>
  </si>
  <si>
    <t>94</t>
  </si>
  <si>
    <t>58581001</t>
  </si>
  <si>
    <t>stěrka hydroizolační cementová síranovzdorná pro dodatečné utěsnění sklepa a zasolených podkladů</t>
  </si>
  <si>
    <t>-232032025</t>
  </si>
  <si>
    <t>ISH*3</t>
  </si>
  <si>
    <t>ESH*3</t>
  </si>
  <si>
    <t>2750,898*1,6 'Přepočtené koeficientem množství</t>
  </si>
  <si>
    <t>95</t>
  </si>
  <si>
    <t>711199095</t>
  </si>
  <si>
    <t>Příplatek k cenám provedení izolace proti zemní vlhkosti za plochu do 10 m2 natěradly za studena nebo za horka</t>
  </si>
  <si>
    <t>185251763</t>
  </si>
  <si>
    <t>https://podminky.urs.cz/item/CS_URS_2024_01/711199095</t>
  </si>
  <si>
    <t>96</t>
  </si>
  <si>
    <t>7111992019R01</t>
  </si>
  <si>
    <t>Tmelení spar a nerovností hydroizolačním tmelem svislé na zdivu</t>
  </si>
  <si>
    <t>-887144218</t>
  </si>
  <si>
    <t>97</t>
  </si>
  <si>
    <t>58581005</t>
  </si>
  <si>
    <t>malta těsnící hydraulicky rychle tuhnoucí se síranovzdorným pojivem</t>
  </si>
  <si>
    <t>1216710725</t>
  </si>
  <si>
    <t>"spotřeba 17,0 kg/m2"</t>
  </si>
  <si>
    <t>ISH*17,0</t>
  </si>
  <si>
    <t>ESH*17,0</t>
  </si>
  <si>
    <t>15588,422*1,05 'Přepočtené koeficientem množství</t>
  </si>
  <si>
    <t>98</t>
  </si>
  <si>
    <t>711411001</t>
  </si>
  <si>
    <t>Provedení izolace proti povrchové a podpovrchové tlakové vodě natěradly a tmely za studena na ploše vodorovné V nátěrem penetračním</t>
  </si>
  <si>
    <t>1246037968</t>
  </si>
  <si>
    <t>https://podminky.urs.cz/item/CS_URS_2024_01/711411001</t>
  </si>
  <si>
    <t>99</t>
  </si>
  <si>
    <t>1789295308</t>
  </si>
  <si>
    <t>125,46*0,00033 'Přepočtené koeficientem množství</t>
  </si>
  <si>
    <t>100</t>
  </si>
  <si>
    <t>711412001</t>
  </si>
  <si>
    <t>Provedení izolace proti povrchové a podpovrchové tlakové vodě natěradly a tmely za studena na ploše svislé S nátěrem penetračním</t>
  </si>
  <si>
    <t>-2100674257</t>
  </si>
  <si>
    <t>https://podminky.urs.cz/item/CS_URS_2024_01/711412001</t>
  </si>
  <si>
    <t>0,3*terasafabion</t>
  </si>
  <si>
    <t>101</t>
  </si>
  <si>
    <t>637299890</t>
  </si>
  <si>
    <t>10,53*0,00034 'Přepočtené koeficientem množství</t>
  </si>
  <si>
    <t>102</t>
  </si>
  <si>
    <t>711441559</t>
  </si>
  <si>
    <t>Provedení izolace proti povrchové a podpovrchové tlakové vodě pásy přitavením NAIP na ploše vodorovné V</t>
  </si>
  <si>
    <t>923533874</t>
  </si>
  <si>
    <t>https://podminky.urs.cz/item/CS_URS_2024_01/711441559</t>
  </si>
  <si>
    <t>terasa*2</t>
  </si>
  <si>
    <t>103</t>
  </si>
  <si>
    <t>62855007</t>
  </si>
  <si>
    <t>pás asfaltový natavitelný modifikovaný SBS s vložkou z polyesterové vyztužené rohože a hrubozrnným břidličným posypem na horním povrchu tl 4,5mm</t>
  </si>
  <si>
    <t>299124944</t>
  </si>
  <si>
    <t>250,92*1,1655 'Přepočtené koeficientem množství</t>
  </si>
  <si>
    <t>104</t>
  </si>
  <si>
    <t>711199101</t>
  </si>
  <si>
    <t>Provedení izolace proti zemní vlhkosti hydroizolační stěrkou doplňků vodotěsné těsnící pásky pro dilatační a styčné spáry</t>
  </si>
  <si>
    <t>-1817130955</t>
  </si>
  <si>
    <t>https://podminky.urs.cz/item/CS_URS_2024_01/711199101</t>
  </si>
  <si>
    <t>"fabionový přechod"</t>
  </si>
  <si>
    <t xml:space="preserve">"T.1"   15,9+1,65</t>
  </si>
  <si>
    <t xml:space="preserve">"T.2"   15,9+1,65</t>
  </si>
  <si>
    <t>105</t>
  </si>
  <si>
    <t>283550219R01</t>
  </si>
  <si>
    <t>samolepící páska pružná těsnící hydroizolační š do 100mm</t>
  </si>
  <si>
    <t>-835883948</t>
  </si>
  <si>
    <t>35,1*1,05 'Přepočtené koeficientem množství</t>
  </si>
  <si>
    <t>106</t>
  </si>
  <si>
    <t>711442559</t>
  </si>
  <si>
    <t>Provedení izolace proti povrchové a podpovrchové tlakové vodě pásy přitavením NAIP na ploše svislé S</t>
  </si>
  <si>
    <t>18723</t>
  </si>
  <si>
    <t>https://podminky.urs.cz/item/CS_URS_2024_01/711442559</t>
  </si>
  <si>
    <t>"vytáhnout na stěnu na výšku soklíku a skladby terasy přes fabionový přechod"</t>
  </si>
  <si>
    <t>107</t>
  </si>
  <si>
    <t>581428931</t>
  </si>
  <si>
    <t>10,53*1,221 'Přepočtené koeficientem množství</t>
  </si>
  <si>
    <t>108</t>
  </si>
  <si>
    <t>998711311</t>
  </si>
  <si>
    <t>Přesun hmot pro izolace proti vodě, vlhkosti a plynům stanovený procentní sazbou (%) z ceny vodorovná dopravní vzdálenost do 50 m ruční (bez užití mechanizace) v objektech výšky do 6 m</t>
  </si>
  <si>
    <t>%</t>
  </si>
  <si>
    <t>-111630913</t>
  </si>
  <si>
    <t>https://podminky.urs.cz/item/CS_URS_2024_01/998711311</t>
  </si>
  <si>
    <t>109</t>
  </si>
  <si>
    <t>998711319</t>
  </si>
  <si>
    <t>Přesun hmot pro izolace proti vodě, vlhkosti a plynům stanovený procentní sazbou (%) z ceny vodorovná dopravní vzdálenost do 50 m Příplatek k cenám za ruční zvětšený přesun přes vymezenou vodorovnou dopravní vzdálenost za každých dalších započatých 50 m</t>
  </si>
  <si>
    <t>782584078</t>
  </si>
  <si>
    <t>https://podminky.urs.cz/item/CS_URS_2024_01/998711319</t>
  </si>
  <si>
    <t>721</t>
  </si>
  <si>
    <t>Zdravotechnika - vnitřní kanalizace</t>
  </si>
  <si>
    <t>110</t>
  </si>
  <si>
    <t>721171918</t>
  </si>
  <si>
    <t>Opravy odpadního potrubí plastového propojení dosavadního potrubí DN 200</t>
  </si>
  <si>
    <t>kus</t>
  </si>
  <si>
    <t>1609141428</t>
  </si>
  <si>
    <t>https://podminky.urs.cz/item/CS_URS_2024_01/721171918</t>
  </si>
  <si>
    <t>111</t>
  </si>
  <si>
    <t>721242116</t>
  </si>
  <si>
    <t>Lapače střešních splavenin polypropylenové (PP) s kulovým kloubem na odtoku DN 125</t>
  </si>
  <si>
    <t>738679632</t>
  </si>
  <si>
    <t>https://podminky.urs.cz/item/CS_URS_2024_01/721242116</t>
  </si>
  <si>
    <t>112</t>
  </si>
  <si>
    <t>721242804</t>
  </si>
  <si>
    <t>Demontáž lapačů střešních splavenin DN 125</t>
  </si>
  <si>
    <t>-667701808</t>
  </si>
  <si>
    <t>https://podminky.urs.cz/item/CS_URS_2024_01/721242804</t>
  </si>
  <si>
    <t>113</t>
  </si>
  <si>
    <t>998721311</t>
  </si>
  <si>
    <t>Přesun hmot pro vnitřní kanalizaci stanovený procentní sazbou (%) z ceny vodorovná dopravní vzdálenost do 50 m ruční (bez užití mechanizace) v objektech výšky do 6 m</t>
  </si>
  <si>
    <t>-1689706922</t>
  </si>
  <si>
    <t>https://podminky.urs.cz/item/CS_URS_2024_01/998721311</t>
  </si>
  <si>
    <t>114</t>
  </si>
  <si>
    <t>998721319</t>
  </si>
  <si>
    <t>Přesun hmot pro vnitřní kanalizaci stanovený procentní sazbou (%) z ceny vodorovná dopravní vzdálenost do 50 m Příplatek k cenám za ruční zvětšený přesun přes vymezenou vodorovnou dopravní vzdálenost za každých dalších započatých 50 m</t>
  </si>
  <si>
    <t>818161227</t>
  </si>
  <si>
    <t>https://podminky.urs.cz/item/CS_URS_2024_01/998721319</t>
  </si>
  <si>
    <t>735</t>
  </si>
  <si>
    <t>Ústřední vytápění - otopná tělesa</t>
  </si>
  <si>
    <t>115</t>
  </si>
  <si>
    <t>735000912</t>
  </si>
  <si>
    <t>Regulace otopného systému při opravách vyregulování dvojregulačních ventilů a kohoutů s termostatickým ovládáním</t>
  </si>
  <si>
    <t>-979056323</t>
  </si>
  <si>
    <t>https://podminky.urs.cz/item/CS_URS_2024_01/735000912</t>
  </si>
  <si>
    <t>"jednořadé"</t>
  </si>
  <si>
    <t>"dvouřadé"</t>
  </si>
  <si>
    <t>"třířadé"</t>
  </si>
  <si>
    <t>116</t>
  </si>
  <si>
    <t>735151811</t>
  </si>
  <si>
    <t>Demontáž otopných těles panelových jednořadých stavební délky do 1500 mm</t>
  </si>
  <si>
    <t>-784099808</t>
  </si>
  <si>
    <t>https://podminky.urs.cz/item/CS_URS_2024_01/735151811</t>
  </si>
  <si>
    <t>1+1+1+2+1+1+3+2</t>
  </si>
  <si>
    <t>117</t>
  </si>
  <si>
    <t>735151812</t>
  </si>
  <si>
    <t>Demontáž otopných těles panelových jednořadých stavební délky přes 1500 do 2820 mm</t>
  </si>
  <si>
    <t>1861653992</t>
  </si>
  <si>
    <t>https://podminky.urs.cz/item/CS_URS_2024_01/735151812</t>
  </si>
  <si>
    <t>118</t>
  </si>
  <si>
    <t>735151821</t>
  </si>
  <si>
    <t>Demontáž otopných těles panelových dvouřadých stavební délky do 1500 mm</t>
  </si>
  <si>
    <t>1350374202</t>
  </si>
  <si>
    <t>https://podminky.urs.cz/item/CS_URS_2024_01/735151821</t>
  </si>
  <si>
    <t>3+1+2+2</t>
  </si>
  <si>
    <t>119</t>
  </si>
  <si>
    <t>735151831</t>
  </si>
  <si>
    <t>Demontáž otopných těles panelových třířadých stavební délky do 1500 mm</t>
  </si>
  <si>
    <t>-1363610769</t>
  </si>
  <si>
    <t>https://podminky.urs.cz/item/CS_URS_2024_01/735151831</t>
  </si>
  <si>
    <t>1+1+2</t>
  </si>
  <si>
    <t>120</t>
  </si>
  <si>
    <t>735191901</t>
  </si>
  <si>
    <t>Ostatní opravy otopných těles vyzkoušení tlakem po opravě otopných těles ocelových</t>
  </si>
  <si>
    <t>-855909077</t>
  </si>
  <si>
    <t>https://podminky.urs.cz/item/CS_URS_2024_01/735191901</t>
  </si>
  <si>
    <t>UTradiator2*2</t>
  </si>
  <si>
    <t>UTradiator3*3</t>
  </si>
  <si>
    <t>121</t>
  </si>
  <si>
    <t>735191905</t>
  </si>
  <si>
    <t>Ostatní opravy otopných těles odvzdušnění tělesa</t>
  </si>
  <si>
    <t>1561155772</t>
  </si>
  <si>
    <t>https://podminky.urs.cz/item/CS_URS_2024_01/735191905</t>
  </si>
  <si>
    <t>122</t>
  </si>
  <si>
    <t>735191910</t>
  </si>
  <si>
    <t>Ostatní opravy otopných těles napuštění vody do otopného systému včetně potrubí (bez kotle a ohříváků) otopných těles</t>
  </si>
  <si>
    <t>-1320257716</t>
  </si>
  <si>
    <t>https://podminky.urs.cz/item/CS_URS_2024_01/735191910</t>
  </si>
  <si>
    <t>123</t>
  </si>
  <si>
    <t>735192921</t>
  </si>
  <si>
    <t>Ostatní opravy otopných těles zpětná montáž otopných těles panelových jednořadých do 1500 mm</t>
  </si>
  <si>
    <t>-643417265</t>
  </si>
  <si>
    <t>https://podminky.urs.cz/item/CS_URS_2024_01/735192921</t>
  </si>
  <si>
    <t>124</t>
  </si>
  <si>
    <t>735192922</t>
  </si>
  <si>
    <t>Ostatní opravy otopných těles zpětná montáž otopných těles panelových jednořadých přes 1500 do 2820 mm</t>
  </si>
  <si>
    <t>1258175319</t>
  </si>
  <si>
    <t>https://podminky.urs.cz/item/CS_URS_2024_01/735192922</t>
  </si>
  <si>
    <t>125</t>
  </si>
  <si>
    <t>735192923</t>
  </si>
  <si>
    <t>Ostatní opravy otopných těles zpětná montáž otopných těles panelových dvouřadých do 1500 mm</t>
  </si>
  <si>
    <t>1933401980</t>
  </si>
  <si>
    <t>https://podminky.urs.cz/item/CS_URS_2024_01/735192923</t>
  </si>
  <si>
    <t>126</t>
  </si>
  <si>
    <t>735192925</t>
  </si>
  <si>
    <t>Ostatní opravy otopných těles zpětná montáž otopných těles panelových třířadých do 1500 mm</t>
  </si>
  <si>
    <t>-30407467</t>
  </si>
  <si>
    <t>https://podminky.urs.cz/item/CS_URS_2024_01/735192925</t>
  </si>
  <si>
    <t>127</t>
  </si>
  <si>
    <t>735494811</t>
  </si>
  <si>
    <t>Vypuštění vody z otopných soustav bez kotlů, ohříváků, zásobníků a nádrží</t>
  </si>
  <si>
    <t>1719251857</t>
  </si>
  <si>
    <t>https://podminky.urs.cz/item/CS_URS_2024_01/735494811</t>
  </si>
  <si>
    <t>1,0*0,9*1</t>
  </si>
  <si>
    <t>1,6*0,9*1</t>
  </si>
  <si>
    <t>0,9*0,9*1</t>
  </si>
  <si>
    <t>1,0*0,9*2</t>
  </si>
  <si>
    <t>0,8*0,9*3</t>
  </si>
  <si>
    <t>0,8*1,0*2</t>
  </si>
  <si>
    <t>1,0*0,6*3</t>
  </si>
  <si>
    <t>0,6*0,9*1</t>
  </si>
  <si>
    <t>0,8*0,9*2</t>
  </si>
  <si>
    <t>0,8*0,6*2</t>
  </si>
  <si>
    <t>1,0*0,6*1</t>
  </si>
  <si>
    <t>0,8*0,5*1</t>
  </si>
  <si>
    <t>1,0*1,0*2</t>
  </si>
  <si>
    <t>764</t>
  </si>
  <si>
    <t>Konstrukce klempířské</t>
  </si>
  <si>
    <t>128</t>
  </si>
  <si>
    <t>764002841</t>
  </si>
  <si>
    <t>Demontáž klempířských konstrukcí oplechování horních ploch zdí a nadezdívek do suti</t>
  </si>
  <si>
    <t>1914036769</t>
  </si>
  <si>
    <t>https://podminky.urs.cz/item/CS_URS_2024_01/764002841</t>
  </si>
  <si>
    <t>"stávající oplechování teras"</t>
  </si>
  <si>
    <t xml:space="preserve">"T.1"   (15,9+4,65+1,7+1,86*2)</t>
  </si>
  <si>
    <t xml:space="preserve">"T.2"   (15,9+3,0+1,0+1,05+1,86*2)</t>
  </si>
  <si>
    <t>129</t>
  </si>
  <si>
    <t>764004861</t>
  </si>
  <si>
    <t>Demontáž klempířských konstrukcí svodu do suti</t>
  </si>
  <si>
    <t>-1393289129</t>
  </si>
  <si>
    <t>https://podminky.urs.cz/item/CS_URS_2024_01/764004861</t>
  </si>
  <si>
    <t>1,0*2+2,0*2+2,0*5+3,0*2</t>
  </si>
  <si>
    <t>2,6+1,0</t>
  </si>
  <si>
    <t>8,5</t>
  </si>
  <si>
    <t>130</t>
  </si>
  <si>
    <t>764548425</t>
  </si>
  <si>
    <t>Svod z titanzinkového předzvětralého plechu včetně objímek, kolen a odskoků kruhový, průměru 150 mm</t>
  </si>
  <si>
    <t>334051745</t>
  </si>
  <si>
    <t>https://podminky.urs.cz/item/CS_URS_2024_01/764548425</t>
  </si>
  <si>
    <t>131</t>
  </si>
  <si>
    <t>998764311</t>
  </si>
  <si>
    <t>Přesun hmot pro konstrukce klempířské stanovený procentní sazbou (%) z ceny vodorovná dopravní vzdálenost do 50 m ruční (bez užtití mechanizace) v objektech výšky do 6 m</t>
  </si>
  <si>
    <t>709551388</t>
  </si>
  <si>
    <t>https://podminky.urs.cz/item/CS_URS_2024_01/998764311</t>
  </si>
  <si>
    <t>132</t>
  </si>
  <si>
    <t>998764319</t>
  </si>
  <si>
    <t>Přesun hmot pro konstrukce klempířské stanovený procentní sazbou (%) z ceny vodorovná dopravní vzdálenost do 50 m Příplatek k cenám za ruční zvětšený přesun přes vymezenou vodorovnou dopravní vzdálenost za každých dalších započatých 50 m</t>
  </si>
  <si>
    <t>984427956</t>
  </si>
  <si>
    <t>https://podminky.urs.cz/item/CS_URS_2024_01/998764319</t>
  </si>
  <si>
    <t>766</t>
  </si>
  <si>
    <t>Konstrukce truhlářské</t>
  </si>
  <si>
    <t>133</t>
  </si>
  <si>
    <t>766411811</t>
  </si>
  <si>
    <t>Demontáž obložení stěn panely, plochy do 1,5 m2</t>
  </si>
  <si>
    <t>-586587158</t>
  </si>
  <si>
    <t>https://podminky.urs.cz/item/CS_URS_2024_01/766411811</t>
  </si>
  <si>
    <t>"d.5.3"</t>
  </si>
  <si>
    <t>"pro zpětnou montáž"</t>
  </si>
  <si>
    <t xml:space="preserve">"0.213"   2,79*(1,0+1,0)</t>
  </si>
  <si>
    <t>134</t>
  </si>
  <si>
    <t>766416242</t>
  </si>
  <si>
    <t>Montáž obložení stěn panely obkladovými plochy přes 5 m2 z aglomerovaných desek, plochy přes 0,60 do 1,50 m2</t>
  </si>
  <si>
    <t>171022881</t>
  </si>
  <si>
    <t>https://podminky.urs.cz/item/CS_URS_2024_01/766416242</t>
  </si>
  <si>
    <t>"zpětná montáž"</t>
  </si>
  <si>
    <t>767</t>
  </si>
  <si>
    <t>Konstrukce zámečnické</t>
  </si>
  <si>
    <t>135</t>
  </si>
  <si>
    <t>7671611109R01</t>
  </si>
  <si>
    <t>Nové ocelové zábradlí teras,předsazeno před vnější líc terasy,v.900 mm u objektu,tj. cca 960 mm na vnější hraně terasy,zábradlí se předpokládá ze základních dílů o modulové délce 1200 mm a dílů doplňkových,dilatace zábradlí po max. 6,0 m (pomocí zdvojených sloupků),kotevní plech na fasádě 120x200x10 mm se 4 otvory,uchycení do zdiva na 4x závitovou tyč průměr 12 mm,antikorozní ochrana žárovým zinkováním - kompletní dodávka a montáž</t>
  </si>
  <si>
    <t>1698049093</t>
  </si>
  <si>
    <t>"d.5.7.5 Nové ocelové zábradlí teras"</t>
  </si>
  <si>
    <t>"DET.72 Zábradlí dvorní vnější terasy - detail - M 1: 10"</t>
  </si>
  <si>
    <t>"DET.73 Zábradlí dvorní vnější terasy - skladba - M 1: 100"</t>
  </si>
  <si>
    <t xml:space="preserve">"T.1"    15,9+4,72+1,7+1,86*2</t>
  </si>
  <si>
    <t xml:space="preserve">"T.2"    15,9+3,07+1,17+1,0+1,86*2</t>
  </si>
  <si>
    <t>136</t>
  </si>
  <si>
    <t>767161814</t>
  </si>
  <si>
    <t>Demontáž zábradlí do suti rovného nerozebíratelný spoj hmotnosti 1 m zábradlí přes 20 kg</t>
  </si>
  <si>
    <t>-1308078715</t>
  </si>
  <si>
    <t>https://podminky.urs.cz/item/CS_URS_2024_01/767161814</t>
  </si>
  <si>
    <t xml:space="preserve">"T.1"    15,9+4,72+1,7</t>
  </si>
  <si>
    <t xml:space="preserve">"T.2"    15,9+3,07+1,17+1,0</t>
  </si>
  <si>
    <t>137</t>
  </si>
  <si>
    <t>767161824</t>
  </si>
  <si>
    <t>Demontáž zábradlí do suti schodišťového nerozebíratelný spoj hmotnosti 1 m zábradlí přes 20 kg</t>
  </si>
  <si>
    <t>-1478487657</t>
  </si>
  <si>
    <t>https://podminky.urs.cz/item/CS_URS_2024_01/767161824</t>
  </si>
  <si>
    <t xml:space="preserve">"T.1"    1,86*2</t>
  </si>
  <si>
    <t xml:space="preserve">"T.2"    1,86*2</t>
  </si>
  <si>
    <t>138</t>
  </si>
  <si>
    <t>7679011109R01</t>
  </si>
  <si>
    <t>Vestavěný regál policový,900x400x2000 mm (+kotvení na sv.v.místnosti),kovový se stavitelnými policemi,kotevní nástavbou ke stropu a kotevními prvky do podlahy a stropu (příp. do stěny),konstrukce zinkovaná vhodná do sklepního prostředí,předpoklad použití modulového policového systému se vzájemně kombinovatelnými prvky,rektifikovatelné podložky,zavětrovací prvky a kotevní prvky do podlahy a stropu, příp. do stěn,zatížitelnost police max. 50-100 kg,výška regálu max. 2000 mm,celoplošné boční zarážky proti vypadávání - kompletní dodávka a montáž</t>
  </si>
  <si>
    <t>-518061877</t>
  </si>
  <si>
    <t>"DET.74 Regál do skladu oděvů a obuvi - M 1: 25"</t>
  </si>
  <si>
    <t>139</t>
  </si>
  <si>
    <t>998767311</t>
  </si>
  <si>
    <t>Přesun hmot pro zámečnické konstrukce stanovený procentní sazbou (%) z ceny vodorovná dopravní vzdálenost do 50 m ruční (bez užití mechanizace) v objektech výšky do 6 m</t>
  </si>
  <si>
    <t>806436396</t>
  </si>
  <si>
    <t>https://podminky.urs.cz/item/CS_URS_2024_01/998767311</t>
  </si>
  <si>
    <t>140</t>
  </si>
  <si>
    <t>998767319</t>
  </si>
  <si>
    <t>Přesun hmot pro zámečnické konstrukce stanovený procentní sazbou (%) z ceny vodorovná dopravní vzdálenost do 50 m Příplatek k cenám za ruční zvětšený přesun přes vymezenou vodorovnou dopravní vzdálenost za každých dalších započatých 50 m</t>
  </si>
  <si>
    <t>348405859</t>
  </si>
  <si>
    <t>https://podminky.urs.cz/item/CS_URS_2024_01/998767319</t>
  </si>
  <si>
    <t>771</t>
  </si>
  <si>
    <t>Podlahy z dlaždic</t>
  </si>
  <si>
    <t>141</t>
  </si>
  <si>
    <t>771161022</t>
  </si>
  <si>
    <t>Příprava podkladu před provedením dlažby montáž profilu ukončujícího profilu pro schodové hrany a ukončení dlažby</t>
  </si>
  <si>
    <t>-1813838744</t>
  </si>
  <si>
    <t>https://podminky.urs.cz/item/CS_URS_2024_01/771161022</t>
  </si>
  <si>
    <t>"nahoře ukončit vůči fasádě ukončovacím profilem"</t>
  </si>
  <si>
    <t>142</t>
  </si>
  <si>
    <t>59054123</t>
  </si>
  <si>
    <t>profil ukončovací pro vnější hrany obkladů hliník matně eloxovaný 10x2500mm</t>
  </si>
  <si>
    <t>1133689061</t>
  </si>
  <si>
    <t>35,1*1,1 'Přepočtené koeficientem množství</t>
  </si>
  <si>
    <t>143</t>
  </si>
  <si>
    <t>771161023</t>
  </si>
  <si>
    <t>Příprava podkladu před provedením dlažby montáž profilu ukončujícího profilu pro balkony a terasy</t>
  </si>
  <si>
    <t>-1579591487</t>
  </si>
  <si>
    <t>https://podminky.urs.cz/item/CS_URS_2024_01/771161023</t>
  </si>
  <si>
    <t>"DET.21 Hlavní objekt - vnější dvorní terasa - podsklepeno"</t>
  </si>
  <si>
    <t>"DET.22 Hlavní objekt - vnější dvorní terasa - nepodsklepeno"</t>
  </si>
  <si>
    <t>144</t>
  </si>
  <si>
    <t>59054400</t>
  </si>
  <si>
    <t>profil ukončovací T balkónů s ukončovacím ramenem a okapničkou barevný lak Al dl 2,5m v 25/40mm</t>
  </si>
  <si>
    <t>-198255547</t>
  </si>
  <si>
    <t>"bude upřesněno při realizaci"</t>
  </si>
  <si>
    <t>50,64*1,1 'Přepočtené koeficientem množství</t>
  </si>
  <si>
    <t>145</t>
  </si>
  <si>
    <t>771471810</t>
  </si>
  <si>
    <t>Demontáž soklíků z dlaždic keramických kladených do malty rovných</t>
  </si>
  <si>
    <t>-515328080</t>
  </si>
  <si>
    <t>https://podminky.urs.cz/item/CS_URS_2024_01/771471810</t>
  </si>
  <si>
    <t>"stávající soklík"</t>
  </si>
  <si>
    <t>146</t>
  </si>
  <si>
    <t>771474114</t>
  </si>
  <si>
    <t>Montáž soklů z dlaždic keramických lepených cementovým flexibilním lepidlem rovných, výšky přes 120 do 150 mm</t>
  </si>
  <si>
    <t>682067452</t>
  </si>
  <si>
    <t>https://podminky.urs.cz/item/CS_URS_2024_01/771474114</t>
  </si>
  <si>
    <t>"nový soklík"</t>
  </si>
  <si>
    <t>147</t>
  </si>
  <si>
    <t>59761160</t>
  </si>
  <si>
    <t>dlažba keramická slinutá mrazuvzdorná povrch hladký/matný tl do 10mm přes 9 do 12ks/m2</t>
  </si>
  <si>
    <t>344097021</t>
  </si>
  <si>
    <t>0,15*terasafabion</t>
  </si>
  <si>
    <t>148</t>
  </si>
  <si>
    <t>771551810</t>
  </si>
  <si>
    <t>Demontáž podlah z dlaždic teracových kladených do malty</t>
  </si>
  <si>
    <t>1855678086</t>
  </si>
  <si>
    <t>https://podminky.urs.cz/item/CS_URS_2024_01/771551810</t>
  </si>
  <si>
    <t>"stávající dlažba"</t>
  </si>
  <si>
    <t>149</t>
  </si>
  <si>
    <t>771554113</t>
  </si>
  <si>
    <t>Montáž podlah z dlaždic teracových lepených flexibilním lepidlem přes 9 do 12 ks/ m2</t>
  </si>
  <si>
    <t>1280683147</t>
  </si>
  <si>
    <t>https://podminky.urs.cz/item/CS_URS_2024_01/771554113</t>
  </si>
  <si>
    <t>150</t>
  </si>
  <si>
    <t>59247001</t>
  </si>
  <si>
    <t>dlaždice teracová 300x300x30mm</t>
  </si>
  <si>
    <t>50669402</t>
  </si>
  <si>
    <t>"řezaná hrana, broušený povrch, odstín středně šedý"</t>
  </si>
  <si>
    <t>125,46*1,1 'Přepočtené koeficientem množství</t>
  </si>
  <si>
    <t>151</t>
  </si>
  <si>
    <t>998771311</t>
  </si>
  <si>
    <t>Přesun hmot pro podlahy z dlaždic stanovený procentní sazbou (%) z ceny vodorovná dopravní vzdálenost do 50 m ruční (bez užití mechanizace) v objektech výšky do 6 m</t>
  </si>
  <si>
    <t>1234959192</t>
  </si>
  <si>
    <t>https://podminky.urs.cz/item/CS_URS_2024_01/998771311</t>
  </si>
  <si>
    <t>152</t>
  </si>
  <si>
    <t>998771319</t>
  </si>
  <si>
    <t>Přesun hmot pro podlahy z dlaždic stanovený procentní sazbou (%) z ceny vodorovná dopravní vzdálenost do 50 m Příplatek k cenám za ruční zvětšený přesun přes vymezenou vodorovnou dopravní vzdálenost za každých dalších započatých 50 m</t>
  </si>
  <si>
    <t>826560590</t>
  </si>
  <si>
    <t>https://podminky.urs.cz/item/CS_URS_2024_01/998771319</t>
  </si>
  <si>
    <t>782</t>
  </si>
  <si>
    <t>Dokončovací práce - obklady z kamene</t>
  </si>
  <si>
    <t>153</t>
  </si>
  <si>
    <t>782992911</t>
  </si>
  <si>
    <t>Oprava spárování obkladů z kamene včetně vyškrábání a vymytí spar spárovací hmotou do 9 ks/m2</t>
  </si>
  <si>
    <t>315889170</t>
  </si>
  <si>
    <t>https://podminky.urs.cz/item/CS_URS_2024_01/782992911</t>
  </si>
  <si>
    <t>"STÁVAJÍCÍ SOKL Z PÍSKOVCOVÝCH KVÁDRŮ"</t>
  </si>
  <si>
    <t>154</t>
  </si>
  <si>
    <t>998782311</t>
  </si>
  <si>
    <t>Přesun hmot pro obklady kamenné stanovený procentní sazbou (%) z ceny vodorovná dopravní vzdálenost do 50 m ruční (bez užití mechanizace) v objektech výšky do 6 m</t>
  </si>
  <si>
    <t>-416298941</t>
  </si>
  <si>
    <t>https://podminky.urs.cz/item/CS_URS_2024_01/998782311</t>
  </si>
  <si>
    <t>155</t>
  </si>
  <si>
    <t>998782319</t>
  </si>
  <si>
    <t>Přesun hmot pro obklady kamenné stanovený procentní sazbou (%) z ceny vodorovná dopravní vzdálenost do 50 m Příplatek k cenám za ruční zvětšený přesun přes vymezenou vodorovnou dopravní vzdálenost za každých dalších započatých 50 m</t>
  </si>
  <si>
    <t>1351924536</t>
  </si>
  <si>
    <t>https://podminky.urs.cz/item/CS_URS_2024_01/998782319</t>
  </si>
  <si>
    <t>783</t>
  </si>
  <si>
    <t>Dokončovací práce - nátěry</t>
  </si>
  <si>
    <t>156</t>
  </si>
  <si>
    <t>783801401</t>
  </si>
  <si>
    <t>Příprava podkladu omítek před provedením nátěru ometení</t>
  </si>
  <si>
    <t>1456768973</t>
  </si>
  <si>
    <t>https://podminky.urs.cz/item/CS_URS_2024_01/783801401</t>
  </si>
  <si>
    <t>157</t>
  </si>
  <si>
    <t>783823159</t>
  </si>
  <si>
    <t>Fungicidní penetrační nátěr omítek hrubých betonových povrchů nebo omítek hrubých, rýhovaných tenkovrstvých nebo škrábaných (břízolitových)</t>
  </si>
  <si>
    <t>-276630198</t>
  </si>
  <si>
    <t>https://podminky.urs.cz/item/CS_URS_2024_01/783823159</t>
  </si>
  <si>
    <t>158</t>
  </si>
  <si>
    <t>783823165</t>
  </si>
  <si>
    <t>Penetrační nátěr omítek hladkých omítek hladkých, zrnitých tenkovrstvých nebo štukových stupně členitosti 3 silikonový</t>
  </si>
  <si>
    <t>-1199761561</t>
  </si>
  <si>
    <t>https://podminky.urs.cz/item/CS_URS_2024_01/783823165</t>
  </si>
  <si>
    <t>159</t>
  </si>
  <si>
    <t>783826675</t>
  </si>
  <si>
    <t>Hydrofobizační nátěr omítek silikonový, transparentní, povrchů hrubých betonových povrchů nebo omítek hrubých, rýhovaných tenkovrstvých nebo škrábaných (břízolitových)</t>
  </si>
  <si>
    <t>-675513972</t>
  </si>
  <si>
    <t>https://podminky.urs.cz/item/CS_URS_2024_01/783826675</t>
  </si>
  <si>
    <t>160</t>
  </si>
  <si>
    <t>783827445</t>
  </si>
  <si>
    <t>Krycí (ochranný ) nátěr omítek dvojnásobný hladkých omítek hladkých, zrnitých tenkovrstvých nebo štukových stupně členitosti 3 silikonový</t>
  </si>
  <si>
    <t>946915167</t>
  </si>
  <si>
    <t>https://podminky.urs.cz/item/CS_URS_2024_01/783827445</t>
  </si>
  <si>
    <t>161</t>
  </si>
  <si>
    <t>783827449</t>
  </si>
  <si>
    <t>Krycí (ochranný ) nátěr omítek dvojnásobný hladkých omítek hladkých, zrnitých tenkovrstvých nebo štukových stupně členitosti 3 Příplatek k cenám -7441 až -7447 za biocidní přísadu</t>
  </si>
  <si>
    <t>475802275</t>
  </si>
  <si>
    <t>https://podminky.urs.cz/item/CS_URS_2024_01/783827449</t>
  </si>
  <si>
    <t>162</t>
  </si>
  <si>
    <t>783827525</t>
  </si>
  <si>
    <t>Krycí (ochranný ) nátěr omítek dvojnásobný hrubých betonových povrchů nebo omítek hrubých, rýhovaných tenkovrstvých nebo škrábaných (břízolitových) silikonový</t>
  </si>
  <si>
    <t>-1384493229</t>
  </si>
  <si>
    <t>https://podminky.urs.cz/item/CS_URS_2024_01/783827525</t>
  </si>
  <si>
    <t>0,8*(11,0+12,0+11,15+0,5+0,25*1+0,2*2)</t>
  </si>
  <si>
    <t>0,8*(7,75+0,15*2*3+4,8+9,2+2,6+2,6-0,75+2,735+0,15*2+2,3+0,15*2+2,3+0,15*2)</t>
  </si>
  <si>
    <t>0,8*(2,3+0,15*2+4,275+2,6+9,5+0,15*2*5+1,1)</t>
  </si>
  <si>
    <t>0,8*(6,275+1,9+2,05+0,15*2*2)</t>
  </si>
  <si>
    <t>163</t>
  </si>
  <si>
    <t>783827529</t>
  </si>
  <si>
    <t>Krycí (ochranný ) nátěr omítek dvojnásobný hrubých betonových povrchů nebo omítek hrubých, rýhovaných tenkovrstvých nebo škrábaných (břízolitových) Příplatek k cenám -7521 až -7525 za biocidní přísadu</t>
  </si>
  <si>
    <t>1198795393</t>
  </si>
  <si>
    <t>https://podminky.urs.cz/item/CS_URS_2024_01/783827529</t>
  </si>
  <si>
    <t>164</t>
  </si>
  <si>
    <t>783897603</t>
  </si>
  <si>
    <t>Krycí (ochranný ) nátěr omítek Příplatek k cenám za zvýšenou pracnost provádění styku 2 barev dvojnásobného nátěru</t>
  </si>
  <si>
    <t>2137490192</t>
  </si>
  <si>
    <t>https://podminky.urs.cz/item/CS_URS_2024_01/783897603</t>
  </si>
  <si>
    <t>165</t>
  </si>
  <si>
    <t>783897619</t>
  </si>
  <si>
    <t>Krycí (ochranný ) nátěr omítek Příplatek k cenám za provádění barevného nátěru v odstínu náročném dvojnásobného</t>
  </si>
  <si>
    <t>-1170758577</t>
  </si>
  <si>
    <t>https://podminky.urs.cz/item/CS_URS_2024_01/783897619</t>
  </si>
  <si>
    <t>784</t>
  </si>
  <si>
    <t>Dokončovací práce - malby a tapety</t>
  </si>
  <si>
    <t>166</t>
  </si>
  <si>
    <t>784331001</t>
  </si>
  <si>
    <t>Malby protiplísňové dvojnásobné, bílé v místnostech výšky do 3,80 m</t>
  </si>
  <si>
    <t>-672130103</t>
  </si>
  <si>
    <t>https://podminky.urs.cz/item/CS_URS_2024_01/784331001</t>
  </si>
  <si>
    <t>167</t>
  </si>
  <si>
    <t>784331011</t>
  </si>
  <si>
    <t>Malby protiplísňové dvojnásobné, bílé Příplatek k cenám za provádění barevné malby tónované tónovacími prostředky</t>
  </si>
  <si>
    <t>-154041362</t>
  </si>
  <si>
    <t>https://podminky.urs.cz/item/CS_URS_2024_01/784331011</t>
  </si>
  <si>
    <t>HZS</t>
  </si>
  <si>
    <t>Hodinové zúčtovací sazby</t>
  </si>
  <si>
    <t>168</t>
  </si>
  <si>
    <t>HZS1292</t>
  </si>
  <si>
    <t>Hodinové zúčtovací sazby profesí HSV zemní a pomocné práce stavební dělník</t>
  </si>
  <si>
    <t>hod</t>
  </si>
  <si>
    <t>512</t>
  </si>
  <si>
    <t>-1447944925</t>
  </si>
  <si>
    <t>https://podminky.urs.cz/item/CS_URS_2024_01/HZS1292</t>
  </si>
  <si>
    <t>"stěhování nábytku,strojů a jejich uskladnění"</t>
  </si>
  <si>
    <t>"zakrytí všech zařízení,která nebudou vystěhována"</t>
  </si>
  <si>
    <t>140,0</t>
  </si>
  <si>
    <t>169</t>
  </si>
  <si>
    <t>HZS1302</t>
  </si>
  <si>
    <t>Hodinové zúčtovací sazby profesí HSV provádění konstrukcí zedník specialista</t>
  </si>
  <si>
    <t>-2094038690</t>
  </si>
  <si>
    <t>https://podminky.urs.cz/item/CS_URS_2024_01/HZS1302</t>
  </si>
  <si>
    <t xml:space="preserve">"stavební přípomoce, dozdívky, bourání prostupů a ostatní stavební práce a konstrukce nutné k řádnému dokončení díla"    </t>
  </si>
  <si>
    <t>"odborný odhad"</t>
  </si>
  <si>
    <t>120,0</t>
  </si>
  <si>
    <t>170</t>
  </si>
  <si>
    <t>HZS2211</t>
  </si>
  <si>
    <t>Hodinové zúčtovací sazby profesí PSV provádění stavebních instalací instalatér</t>
  </si>
  <si>
    <t>-1475939913</t>
  </si>
  <si>
    <t>https://podminky.urs.cz/item/CS_URS_2024_01/HZS2211</t>
  </si>
  <si>
    <t>"sejmutí a zpětné osazení rozvodů vody,příp.výměna"</t>
  </si>
  <si>
    <t>40,0</t>
  </si>
  <si>
    <t>D14 - Silnoproudá elektrotechnika - výměna přístrojů a svítidel při sanaci zdiva</t>
  </si>
  <si>
    <t xml:space="preserve"> SPE - Ing. Josef Ehl.</t>
  </si>
  <si>
    <t>D1 - Zásuvky jednofázové - výměna přístrojů při sanaci zdiva</t>
  </si>
  <si>
    <t xml:space="preserve">    D2 - Demontáž stávající zásuvky</t>
  </si>
  <si>
    <t xml:space="preserve">    D3 - Montáž nové zásuvky IP44 na povrch</t>
  </si>
  <si>
    <t xml:space="preserve">D4 - Spínače - výměna  přístrojů při sanaci zdiva</t>
  </si>
  <si>
    <t xml:space="preserve">    D5 - Demontáž stávajícího vypínače</t>
  </si>
  <si>
    <t xml:space="preserve">    D6 - Montáž nového vypínače IP44 na povrch</t>
  </si>
  <si>
    <t>D7 - Zásuvky 3fázové - úprava přístrojů při sanaci zdiva</t>
  </si>
  <si>
    <t xml:space="preserve">    D8 - Montáž původní třífázové zásuvky IP44 na povrch</t>
  </si>
  <si>
    <t>D9 - Svítidlo - výměna svítidla při sanaci zdiva /za LED/</t>
  </si>
  <si>
    <t xml:space="preserve">    D10 - Demontáž stávajícího nástěnného svítidla</t>
  </si>
  <si>
    <t xml:space="preserve">    D11 - Montáž nového LED svítidla IP54 na povrch</t>
  </si>
  <si>
    <t xml:space="preserve">D12 -  Revize a zjišťování stávajícího stavu elektrorozvodů, demontáže sávající elektroinstalace, stavební</t>
  </si>
  <si>
    <t>D1</t>
  </si>
  <si>
    <t>Zásuvky jednofázové - výměna přístrojů při sanaci zdiva</t>
  </si>
  <si>
    <t>D2</t>
  </si>
  <si>
    <t>Demontáž stávající zásuvky</t>
  </si>
  <si>
    <t>Pol1</t>
  </si>
  <si>
    <t>Demontáž zásuvky s odpojením kabelu</t>
  </si>
  <si>
    <t>ks</t>
  </si>
  <si>
    <t>Pol2</t>
  </si>
  <si>
    <t>Vysekání přístrojové krabice osazené pod omítkou</t>
  </si>
  <si>
    <t>Pol3</t>
  </si>
  <si>
    <t>Odsekání části kabelu pro prodloužení vývodu ze zdi a úprava konce kabelu pro napojení nové zásuvky IP44.</t>
  </si>
  <si>
    <t>Pol4</t>
  </si>
  <si>
    <t>Odsekání sádrových terčů pro uchycení odhalené části kabelu</t>
  </si>
  <si>
    <t>D3</t>
  </si>
  <si>
    <t>Montáž nové zásuvky IP44 na povrch</t>
  </si>
  <si>
    <t>Pol5</t>
  </si>
  <si>
    <t>Zásuvka jednonásobná, s ochranným kolíkem, 16A, 250V, řazení 2P+P; IP44</t>
  </si>
  <si>
    <t>Pol6</t>
  </si>
  <si>
    <t>Zásuvka dvojnásobná, s ochranným kolíkem, 16A, 250V, řazení 2P+P; IP44</t>
  </si>
  <si>
    <t>Pol7</t>
  </si>
  <si>
    <t>Krabice IP54 se svorkovnicí do 5x4mm2</t>
  </si>
  <si>
    <t>P</t>
  </si>
  <si>
    <t>Poznámka k položce:_x000d_
Každé hnízdo zásuvek = 1 krabice</t>
  </si>
  <si>
    <t>Pol8</t>
  </si>
  <si>
    <t>Krabice IP54 bez svorkovnice pro regulaci tělesa vytápění</t>
  </si>
  <si>
    <t>Poznámka k položce:_x000d_
Pro vyznačená tělesa vytápění</t>
  </si>
  <si>
    <t>Pol9</t>
  </si>
  <si>
    <t>Montáž zásuvky a krabice na stěnu na 2 hnoždinky</t>
  </si>
  <si>
    <t>Poznámka k položce:_x000d_
Počet zásuvek + počet krabic</t>
  </si>
  <si>
    <t>Pol10</t>
  </si>
  <si>
    <t>Propojovací kabel CYKY 3Jx2,5 mm2</t>
  </si>
  <si>
    <t>Pol11</t>
  </si>
  <si>
    <t>Uchycení odhalené části kabelu rychlovazným cementem</t>
  </si>
  <si>
    <t>Pol12</t>
  </si>
  <si>
    <t>Demontáž a zpětná montáž plastové lišty na stěnu, vyvěšení kabelů po dobu realizace sanace</t>
  </si>
  <si>
    <t>Poznámka k položce:_x000d_
Dle výkresu</t>
  </si>
  <si>
    <t>Pol13</t>
  </si>
  <si>
    <t>Demontáž a zpětná montáž zásuvky slaboproudé na stěnu a obdobného přístroje, vyvěšení včetně kabelů po dobu realizace sanace</t>
  </si>
  <si>
    <t>Poznámka k položce:_x000d_
Žehlírna, chodba</t>
  </si>
  <si>
    <t>Pol14</t>
  </si>
  <si>
    <t>Demontáž a zpětná montáž dalších prvků silnoproudu na stěnu</t>
  </si>
  <si>
    <t>Poznámka k položce:_x000d_
Keramická dílna</t>
  </si>
  <si>
    <t>D4</t>
  </si>
  <si>
    <t xml:space="preserve">Spínače - výměna  přístrojů při sanaci zdiva</t>
  </si>
  <si>
    <t>D5</t>
  </si>
  <si>
    <t>Demontáž stávajícího vypínače</t>
  </si>
  <si>
    <t>Pol15</t>
  </si>
  <si>
    <t>Demontáž vypínače s odpojením kabelu</t>
  </si>
  <si>
    <t>Pol16</t>
  </si>
  <si>
    <t>Odsekání části kabelu pro prodloužení vývodu ze zdi a úprava konce kabelu pro napojení nového vypínače IP44.</t>
  </si>
  <si>
    <t>D6</t>
  </si>
  <si>
    <t>Montáž nového vypínače IP44 na povrch</t>
  </si>
  <si>
    <t>Pol17</t>
  </si>
  <si>
    <t>Vypínač dle typu 10A, 250V, IP44</t>
  </si>
  <si>
    <t>Poznámka k položce:_x000d_
Každé hnízdo vypínačů = 1 krabice</t>
  </si>
  <si>
    <t>Pol18</t>
  </si>
  <si>
    <t>Montáž vypínače a krabice na stěnu na 2 hnoždinky</t>
  </si>
  <si>
    <t>Poznámka k položce:_x000d_
Počet vypínačů + počet krabic</t>
  </si>
  <si>
    <t>Pol19</t>
  </si>
  <si>
    <t>Propojovací kabel CYKY 3Jx1,5 mm2</t>
  </si>
  <si>
    <t>D7</t>
  </si>
  <si>
    <t>Zásuvky 3fázové - úprava přístrojů při sanaci zdiva</t>
  </si>
  <si>
    <t>Pol20</t>
  </si>
  <si>
    <t>Demontáž 3fázové zásuvky 16A-5P, IP54 s odpojením kabelu</t>
  </si>
  <si>
    <t>Pol21</t>
  </si>
  <si>
    <t>Demontáž 3fázové zásuvky 32A-5P, IP54 s odpojením kabelu</t>
  </si>
  <si>
    <t>Pol22</t>
  </si>
  <si>
    <t>Demontáž spínače třífázového do 32A, 400V, IP65, odpojení kabelu</t>
  </si>
  <si>
    <t>Pol23</t>
  </si>
  <si>
    <t>Pol24</t>
  </si>
  <si>
    <t>Odsekání části kabelu pro prodloužení vývodu ze zdi a úprava konce kabelu pro napojení původní zásuvky IP44.</t>
  </si>
  <si>
    <t>D8</t>
  </si>
  <si>
    <t>Montáž původní třífázové zásuvky IP44 na povrch</t>
  </si>
  <si>
    <t>Pol25</t>
  </si>
  <si>
    <t>Zásuvka 3fázová nástěnná, 16A-5P, 400V, IP54</t>
  </si>
  <si>
    <t>Pol26</t>
  </si>
  <si>
    <t>Zásuvka 3fázová nástěnná, 32A-5P, 400V, IP54</t>
  </si>
  <si>
    <t>Pol27</t>
  </si>
  <si>
    <t>Krabice IP54 nástěnná se svorkovnicí do 5x6mm2</t>
  </si>
  <si>
    <t>Poznámka k položce:_x000d_
Každá 3fázová zásuvka = 1 krabice</t>
  </si>
  <si>
    <t>Pol28</t>
  </si>
  <si>
    <t>Montáž 3fázové zásuvky a krabice na stěnu na 4 hnoždinky</t>
  </si>
  <si>
    <t>Pol29</t>
  </si>
  <si>
    <t>Propojovací kabel CYKY 5Jx4,0 mm2 pro 3fázovou zásuvku 16A</t>
  </si>
  <si>
    <t>Pol30</t>
  </si>
  <si>
    <t>Propojovací kabel CYKY 5Jx6,0 mm2 pro 3fázovou zásuvku 32A</t>
  </si>
  <si>
    <t>Pol31</t>
  </si>
  <si>
    <t>Spínač třífázový do 32A, 400V, IP65, vč. montáže na povrch</t>
  </si>
  <si>
    <t>D9</t>
  </si>
  <si>
    <t>Svítidlo - výměna svítidla při sanaci zdiva /za LED/</t>
  </si>
  <si>
    <t>D10</t>
  </si>
  <si>
    <t>Demontáž stávajícího nástěnného svítidla</t>
  </si>
  <si>
    <t>Pol32</t>
  </si>
  <si>
    <t>Demontáž svítidla s odpojením kabelu</t>
  </si>
  <si>
    <t>Pol33</t>
  </si>
  <si>
    <t>Odsekání části kabelu pro prodloužení vývodu ze zdi a úprava konce kabelu pro napojení nového LED svítidla IP54.</t>
  </si>
  <si>
    <t>Montáž nového LED svítidla IP54 na povrch</t>
  </si>
  <si>
    <t>Pol34</t>
  </si>
  <si>
    <t>Svítidlo LED nástěnné sklepní ploché, 18W/2000lm cca, IP54</t>
  </si>
  <si>
    <t>Poznámka k položce:_x000d_
Každé svítidlo = 1 krabice</t>
  </si>
  <si>
    <t>Pol35</t>
  </si>
  <si>
    <t>Montáž LED svítidla a krabice na stěnu na 2 hnoždinky</t>
  </si>
  <si>
    <t>Poznámka k položce:_x000d_
Počet svítidel + počet krabic</t>
  </si>
  <si>
    <t>Pol36</t>
  </si>
  <si>
    <t>Demontáž a zpětná montáž stávajícího zářivkového svítidla</t>
  </si>
  <si>
    <t>Poznámka k položce:_x000d_
Žákovská kuchyň, sklad oděvů, pod schody</t>
  </si>
  <si>
    <t>D12</t>
  </si>
  <si>
    <t xml:space="preserve"> Revize a zjišťování stávajícího stavu elektrorozvodů, demontáže sávající elektroinstalace, stavební</t>
  </si>
  <si>
    <t>Pol37</t>
  </si>
  <si>
    <t>Výchozí revize</t>
  </si>
  <si>
    <t>Pol38</t>
  </si>
  <si>
    <t>Ekologická likvidace demontovaných přístrojů</t>
  </si>
  <si>
    <t>Poznámka k položce:_x000d_
Odhad</t>
  </si>
  <si>
    <t>Pol39</t>
  </si>
  <si>
    <t>Odzkoušení funkčnosti nových a zpětně osazených přístrojů</t>
  </si>
  <si>
    <t>Pol40</t>
  </si>
  <si>
    <t>Zjišťování obvodů a jejich vypínání při výměně přístrojů.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</si>
  <si>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</si>
  <si>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</si>
  <si>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</si>
  <si>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</si>
  <si>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</si>
  <si>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</si>
  <si>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>VRN</t>
  </si>
  <si>
    <t>Vedlejší rozpočtové náklady</t>
  </si>
  <si>
    <t>VRN1</t>
  </si>
  <si>
    <t>Průzkumné, geodetické a projektové práce</t>
  </si>
  <si>
    <t>011514000</t>
  </si>
  <si>
    <t>Stavebně-technický průzkum</t>
  </si>
  <si>
    <t>Kč</t>
  </si>
  <si>
    <t>1024</t>
  </si>
  <si>
    <t>1688484395</t>
  </si>
  <si>
    <t>https://podminky.urs.cz/item/CS_URS_2024_01/011514000</t>
  </si>
  <si>
    <t>"po zahájení stavby je nutno provést stavebně-statický"</t>
  </si>
  <si>
    <t>"průzkum dotčených konstrukcí"</t>
  </si>
  <si>
    <t>013203000</t>
  </si>
  <si>
    <t>Dokumentace stavby bez rozlišení - dílenská dokumentace</t>
  </si>
  <si>
    <t>1257987023</t>
  </si>
  <si>
    <t>https://podminky.urs.cz/item/CS_URS_2024_01/013203000</t>
  </si>
  <si>
    <t>013254000</t>
  </si>
  <si>
    <t>Dokumentace skutečného provedení stavby</t>
  </si>
  <si>
    <t>-117281794</t>
  </si>
  <si>
    <t>https://podminky.urs.cz/item/CS_URS_2024_01/013254000</t>
  </si>
  <si>
    <t xml:space="preserve">Poznámka k položce:_x000d_
Náklady na vyhotovení dokumentace skutečného provedení stavby a její předání objednateli v požadované formě a požadovaném počtu.				_x000d_
</t>
  </si>
  <si>
    <t>013294000</t>
  </si>
  <si>
    <t xml:space="preserve">Ostatní dokumentace - fotodokumentace prováděného díla </t>
  </si>
  <si>
    <t>-1003920382</t>
  </si>
  <si>
    <t>https://podminky.urs.cz/item/CS_URS_2024_01/013294000</t>
  </si>
  <si>
    <t>Poznámka k položce:_x000d_
Náklady na zajištění průběžné fotodokumentace provádění díla - zhotovitel zajistí a předá objednateli průběžnou fotodokumentaci realizace díla v 1 digitálním vyhotovení. Fotodokumentace bude dokladovat průběh díla a bude zejména dokumentovat části stavby a konstrukce před jejich zakrytím.</t>
  </si>
  <si>
    <t>VRN2</t>
  </si>
  <si>
    <t>Příprava staveniště</t>
  </si>
  <si>
    <t>023103000</t>
  </si>
  <si>
    <t>Neočekávané vyklizení objektů</t>
  </si>
  <si>
    <t>-1288893589</t>
  </si>
  <si>
    <t>https://podminky.urs.cz/item/CS_URS_2024_01/023103000</t>
  </si>
  <si>
    <t>"vyklizení objektů+přikrytí strojů v učebnách prachotěsné"</t>
  </si>
  <si>
    <t>VRN3</t>
  </si>
  <si>
    <t>Zařízení staveniště</t>
  </si>
  <si>
    <t>032002000</t>
  </si>
  <si>
    <t>Vybavení staveniště</t>
  </si>
  <si>
    <t>1466729205</t>
  </si>
  <si>
    <t>https://podminky.urs.cz/item/CS_URS_2024_01/032002000</t>
  </si>
  <si>
    <t>Poznámka k položce:_x000d_
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</si>
  <si>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032103000</t>
  </si>
  <si>
    <t>Náklady na stavební buňky</t>
  </si>
  <si>
    <t>1981698676</t>
  </si>
  <si>
    <t>https://podminky.urs.cz/item/CS_URS_2024_01/032103000</t>
  </si>
  <si>
    <t>"na uskladnění věcí a pro 3 pracovníky po dobu výstavby"</t>
  </si>
  <si>
    <t>032803000</t>
  </si>
  <si>
    <t>Ostatní vybavení staveniště</t>
  </si>
  <si>
    <t>soubor</t>
  </si>
  <si>
    <t>264390477</t>
  </si>
  <si>
    <t>https://podminky.urs.cz/item/CS_URS_2024_01/032803000</t>
  </si>
  <si>
    <t>"skladové prostory pro školu"</t>
  </si>
  <si>
    <t>033002000</t>
  </si>
  <si>
    <t>Připojení staveniště na inženýrské sítě</t>
  </si>
  <si>
    <t>1287041527</t>
  </si>
  <si>
    <t>https://podminky.urs.cz/item/CS_URS_2024_01/033002000</t>
  </si>
  <si>
    <t>Poznámka k položce:_x000d_
Náklady na vybavení objektů zařízení staveniště ,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</si>
  <si>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034303000</t>
  </si>
  <si>
    <t>Dopravní značení na staveništi</t>
  </si>
  <si>
    <t>-2023522698</t>
  </si>
  <si>
    <t>https://podminky.urs.cz/item/CS_URS_2024_01/034303000</t>
  </si>
  <si>
    <t>Poznámka k položce:_x000d_
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</si>
  <si>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>035002000</t>
  </si>
  <si>
    <t>Pronájmy ploch, objektů</t>
  </si>
  <si>
    <t>-60090815</t>
  </si>
  <si>
    <t>https://podminky.urs.cz/item/CS_URS_2024_01/035002000</t>
  </si>
  <si>
    <t>"zábor veřejného prostranství, p.p.č. 4129/1"</t>
  </si>
  <si>
    <t>"ve vlastnictví"</t>
  </si>
  <si>
    <t>"Město Jaroměř, nám. Československé armády 16, 55101 Jaroměř"</t>
  </si>
  <si>
    <t>"doba záboru 6 měsíců"</t>
  </si>
  <si>
    <t xml:space="preserve">"plocha záboru  v š.1,0 m pro zemní práce spojené se sanací" </t>
  </si>
  <si>
    <t>(11,0+40,0+5,0*2*2)*1,0*30*6</t>
  </si>
  <si>
    <t>039002000</t>
  </si>
  <si>
    <t>Zrušení zařízení staveniště</t>
  </si>
  <si>
    <t>878171045</t>
  </si>
  <si>
    <t>https://podminky.urs.cz/item/CS_URS_2024_01/039002000</t>
  </si>
  <si>
    <t>Poznámka k položce:_x000d_
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</si>
  <si>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VRN4</t>
  </si>
  <si>
    <t>Inženýrská činnost</t>
  </si>
  <si>
    <t>045002000</t>
  </si>
  <si>
    <t>Kompletační a koordinační činnost</t>
  </si>
  <si>
    <t>-1965312425</t>
  </si>
  <si>
    <t>https://podminky.urs.cz/item/CS_URS_2024_01/045002000</t>
  </si>
  <si>
    <t xml:space="preserve">Poznámka k položce:_x000d_
Náklady na zajištění a dodržení splnění všech požadavků a podmínek uvedených ve vyjádřeních vyplývajících ze stanovisek orgánů státní správy; zajištění oznámení zahájení stavebních prací v souladu s pravomocnými rozhodnutími a vyjádřeními například správců sítí; poskytnutí součinnosti při tvorbě povinných monitorovacích zpráv projektu; zajištění koordinační činnosti subdodavatelů zhotovitele; zajištění a provedení všech nezbytných opatření organizačního a stavebně technologického charakteru k řádnému provedení předmětu díla; předání všech dokladů o dokončené stavbě. </t>
  </si>
  <si>
    <t>SEZNAM FIGUR</t>
  </si>
  <si>
    <t>Výměra</t>
  </si>
  <si>
    <t xml:space="preserve"> D11</t>
  </si>
  <si>
    <t>Použití figury:</t>
  </si>
  <si>
    <t>Škrábaná omítka vápenocementová (břízolitová) vnějších stěn nanášená ručně</t>
  </si>
  <si>
    <t>Otlučení (osekání) cementových omítek vnějších ploch v rozsahu přes 80 do 100 %</t>
  </si>
  <si>
    <t>Sanační postřik vnějších stěn nanášený síťovitě ručně</t>
  </si>
  <si>
    <t>Sanační podkladní omítka vnějších stěn nanášená ručně</t>
  </si>
  <si>
    <t>Příplatek k sanační podkladní omítce vnějších stěn za každých dalších 5 mm tloušťky přes 15 mm ručně</t>
  </si>
  <si>
    <t>Sanační jádrová omítka vnějších stěn nanášená ručně</t>
  </si>
  <si>
    <t>Sanační štuk vnějších stěn tloušťky do 3 mm</t>
  </si>
  <si>
    <t>Penetrační silikonový nátěr omítek stupně členitosti 3</t>
  </si>
  <si>
    <t>Krycí dvojnásobný silikonový nátěr omítek stupně členitosti 3</t>
  </si>
  <si>
    <t>Příplatek k cenám dvojnásobného nátěru omítek stupně členitosti 3 za biocidní přísadu</t>
  </si>
  <si>
    <t>Příplatek k cenám dvojnásobného krycího nátěru omítek za provedení styku 2 barev</t>
  </si>
  <si>
    <t>Příplatek k cenám dvojnásobného krycího nátěru omítek za barevné provedení v odstínu náročném</t>
  </si>
  <si>
    <t>Vysušení ploch stěn, rubu kleneb a podlah stlačeným vzduchem</t>
  </si>
  <si>
    <t>Příplatek k očištění ploch za plochu do 10 m2 jednotlivě</t>
  </si>
  <si>
    <t>Provedení adhezního můstku na svislé ploše</t>
  </si>
  <si>
    <t>Sanační postřik vnějších stěn nanášený celoplošně ručně</t>
  </si>
  <si>
    <t>Provedení izolace proti zemní vlhkosti hydroizolační stěrkou svislé na zdivu, 1 vrstva</t>
  </si>
  <si>
    <t>Provedení izolace proti zemní vlhkosti hydroizolační stěrkou svislé na zdivu, 2 vrstvy</t>
  </si>
  <si>
    <t>Příplatek k izolacím proti zemní vlhkosti za plochu do 10 m2 natěradly za studena nebo za horka</t>
  </si>
  <si>
    <t>Krycí dvojnásobný silikonový nátěr hrubých betonových povrchů nebo hrubých omítek</t>
  </si>
  <si>
    <t>Oprava spárování obkladů z kamene spárovací hmotou do 9 ks/m2</t>
  </si>
  <si>
    <t>Ometení omítek před provedením nátěru</t>
  </si>
  <si>
    <t>Penetrační fungicidní nátěr hrubých betonových povrchů a hrubých, rýhovaných a škrábaných omítek</t>
  </si>
  <si>
    <t>Hydrofobizační transparentní silikonový nátěr hrubých betonových povrchů nebo hrubých omítek</t>
  </si>
  <si>
    <t>Příplatek k cenám dvojnásobného nátěru hrubých betonů, hrubých omítek za biocidní přísadu</t>
  </si>
  <si>
    <t>Vyškrabání spár zdiva kamenného režného</t>
  </si>
  <si>
    <t>Sanační postřik vnitřních stěn nanášený síťovitě ručně</t>
  </si>
  <si>
    <t>Sanační omítka podkladní vnitřních stěn nanášená ručně</t>
  </si>
  <si>
    <t>Příplatek k sanační podkladní omítce vnitřních stěn za každých dalších 5 mm tloušťky přes 10 mm ručně</t>
  </si>
  <si>
    <t>Omítka sanační jádrová vnitřních stěn nanášená ručně</t>
  </si>
  <si>
    <t>Sanační štuk vnitřních stěn tloušťky do 3 mm</t>
  </si>
  <si>
    <t>Dvojnásobné bílé protiplísňové malby v místnostech v do 3,80 m</t>
  </si>
  <si>
    <t>Příplatek k cenám protiplísňových maleb za barevné malby tónované tónovacími prostředky</t>
  </si>
  <si>
    <t>Otlučení (osekání) vnitřní vápenné nebo vápenocementové omítky stěn v rozsahu přes 50 do 100 %</t>
  </si>
  <si>
    <t>Sanační postřik vnitřních stěn nanášený celoplošně ručně</t>
  </si>
  <si>
    <t>Montáž lešení trubkového do šachet o půdorysné ploše do 6 m2 v do 10 m</t>
  </si>
  <si>
    <t>Příplatek k lešení trubkovému do šachet do 6 m2 v do 10 m za každý den použití</t>
  </si>
  <si>
    <t>Demontáž lešení trubkového do šachet o půdorysné ploše do 6 m2 v do 10 m</t>
  </si>
  <si>
    <t>Hloubení nezapažených rýh šířky do 800 mm v soudržných horninách třídy těžitelnosti I skupiny 3 ručně</t>
  </si>
  <si>
    <t>Okapový chodník z betonových dlaždic tl 50 mm do kameniva</t>
  </si>
  <si>
    <t>Rozebrání dlažeb z betonových nebo kamenných dlaždic komunikací pro pěší ručně</t>
  </si>
  <si>
    <t>Okapový chodník z kačírku tl 200 mm s udusáním</t>
  </si>
  <si>
    <t>Odstranění podkladu z kameniva drceného tl přes 100 do 200 mm ručně</t>
  </si>
  <si>
    <t>Vodorovné přemístění přes 9 000 do 10000 m výkopku/sypaniny z horniny třídy těžitelnosti I skupiny 1 až 3</t>
  </si>
  <si>
    <t>Zásyp jam, šachet rýh nebo kolem objektů sypaninou se zhutněním ručně</t>
  </si>
  <si>
    <t>Sejmutí ornice tl vrstvy do 200 mm ručně</t>
  </si>
  <si>
    <t>Rozprostření ornice tl vrstvy do 200 mm v rovině nebo ve svahu do 1:5 ručně</t>
  </si>
  <si>
    <t>Založení parkového trávníku výsevem pl do 1000 m2 v rovině a ve svahu do 1:5</t>
  </si>
  <si>
    <t>Úprava pláně v hornině třídy těžitelnosti I skupiny 1 až 2 se zhutněním ručně</t>
  </si>
  <si>
    <t>Svahování násypů ručně</t>
  </si>
  <si>
    <t>Skládání nebo překládání výkopku z horniny třídy těžitelnosti I skupiny 1 až 3 ručně</t>
  </si>
  <si>
    <t>Poplatek za uložení zeminy a kamení na recyklační skládce (skládkovné) kód odpadu 17 05 04</t>
  </si>
  <si>
    <t>Uložení sypaniny na skládky nebo meziskládky</t>
  </si>
  <si>
    <t>Provedení adhezního můstku na vodorovné ploše</t>
  </si>
  <si>
    <t>Mazanina tl přes 80 do 120 mm z betonu prostého bez zvýšených nároků na prostředí tř. C 20/25</t>
  </si>
  <si>
    <t>Příplatek k mazanině tl přes 80 do 120 mm za přehlazení povrchu</t>
  </si>
  <si>
    <t>Příplatek k mazanině tl přes 80 do 120 mm za stržení povrchu spodní vrstvy před vložením výztuže</t>
  </si>
  <si>
    <t>Výztuž mazanin svařovanými sítěmi Kari</t>
  </si>
  <si>
    <t>Vyrovnávací potěr tl od 10 do 20 mm z MC 15 provedený v ploše</t>
  </si>
  <si>
    <t>Výplň dilatačních spar šířky do 10 mm v mazaninách polyuretovou samonivelační hmotou</t>
  </si>
  <si>
    <t>Provedení izolace proti zemní vlhkosti hydroizolační stěrkou vodorovné na betonu, 2 vrstvy</t>
  </si>
  <si>
    <t>Provedení izolace proti tlakové vodě vodorovné za studena nátěrem penetračním</t>
  </si>
  <si>
    <t>Provedení izolace proti tlakové vodě vodorovné přitavením pásu NAIP</t>
  </si>
  <si>
    <t>Montáž podlah z dlaždic teracových lepených flexibilním lepidlem přes 9 do 12 ks/m2</t>
  </si>
  <si>
    <t>Čištění budov zametení drsných podlah</t>
  </si>
  <si>
    <t>Bourání podkladů pod dlažby betonových s potěrem nebo teracem tl do 150 mm pl přes 4 m2</t>
  </si>
  <si>
    <t>Příplatek k bourání betonových mazanin za bourání mazanin se svařovanou sítí tl přes 100 mm</t>
  </si>
  <si>
    <t>Provedení těsnícího pásu do spoje dilatační nebo styčné spáry podlaha - stěna</t>
  </si>
  <si>
    <t>Provedení izolace proti tlakové vodě svislé za studena nátěrem penetračním</t>
  </si>
  <si>
    <t>Provedení izolace proti tlakové vodě svislé přitavením pásu NAIP</t>
  </si>
  <si>
    <t>Montáž profilu pro schodové hrany nebo ukončení dlažby</t>
  </si>
  <si>
    <t>Montáž soklů z dlaždic keramických rovných lepených cementovým flexibilním lepidlem v přes 120 do 150 mm</t>
  </si>
  <si>
    <t>páska pružná těsnící hydroizolační š do 100mm</t>
  </si>
  <si>
    <t>Vypuštění vody z otopných těles</t>
  </si>
  <si>
    <t>Vyzkoušení otopných těles ocelových po opravě tlakem</t>
  </si>
  <si>
    <t>Napuštění vody do otopných těles</t>
  </si>
  <si>
    <t>Příplatek za ztížení vykopávky v blízkosti podzemního vedení</t>
  </si>
  <si>
    <t>Asfaltový beton vrstva obrusná ACO 11 (ABS) tl 40 mm š přes 3 m z modifikovaného asfaltu</t>
  </si>
  <si>
    <t>Rozebrání dlažeb z betonových nebo kamenných dlaždic komunikací pro pěší strojně pl do 50 m2</t>
  </si>
  <si>
    <t>Odstranění podkladu živičného tl přes 50 do 100 mm strojně pl do 50 m2</t>
  </si>
  <si>
    <t>Svahování v zářezech v hornině třídy těžitelnosti I skupiny 1 až 3 strojně</t>
  </si>
  <si>
    <t>Podklad ze štěrkodrtě ŠD plochy do 100 m2 tl 150 mm</t>
  </si>
  <si>
    <t>Asfaltový beton vrstva podkladní ACP 16 (obalované kamenivo OKS) tl 60 mm š přes 3 m</t>
  </si>
  <si>
    <t>Podklad ze směsi stmelené cementem SC C 8/10 (KSC I) tl 130 mm</t>
  </si>
  <si>
    <t>Postřik živičný infiltrační s posypem z asfaltu množství 1 kg/m2</t>
  </si>
  <si>
    <t>Postřik živičný spojovací ze silniční emulze v množství 0,50 kg/m2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</si>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</sst>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4" fillId="0" borderId="0" applyNumberFormat="0" applyFill="0" applyBorder="0" applyAlignment="0" applyProtection="0"/>
  </cellStyleXfs>
  <cellXfs count="39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31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41" fillId="0" borderId="0" xfId="0" applyFont="1" applyAlignment="1" applyProtection="1">
      <alignment vertical="center" wrapText="1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3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2" fillId="0" borderId="17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/>
    </xf>
    <xf numFmtId="167" fontId="42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3" fillId="0" borderId="24" xfId="0" applyFont="1" applyBorder="1" applyAlignment="1">
      <alignment vertical="center" wrapText="1"/>
    </xf>
    <xf numFmtId="0" fontId="43" fillId="0" borderId="25" xfId="0" applyFont="1" applyBorder="1" applyAlignment="1">
      <alignment vertical="center" wrapText="1"/>
    </xf>
    <xf numFmtId="0" fontId="43" fillId="0" borderId="26" xfId="0" applyFont="1" applyBorder="1" applyAlignment="1">
      <alignment vertical="center" wrapText="1"/>
    </xf>
    <xf numFmtId="0" fontId="43" fillId="0" borderId="27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43" fillId="0" borderId="28" xfId="0" applyFont="1" applyBorder="1" applyAlignment="1">
      <alignment horizontal="center" vertical="center" wrapText="1"/>
    </xf>
    <xf numFmtId="0" fontId="43" fillId="0" borderId="27" xfId="0" applyFont="1" applyBorder="1" applyAlignment="1">
      <alignment vertical="center" wrapText="1"/>
    </xf>
    <xf numFmtId="0" fontId="45" fillId="0" borderId="29" xfId="0" applyFont="1" applyBorder="1" applyAlignment="1">
      <alignment horizontal="left" wrapText="1"/>
    </xf>
    <xf numFmtId="0" fontId="43" fillId="0" borderId="28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27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vertical="center"/>
    </xf>
    <xf numFmtId="49" fontId="46" fillId="0" borderId="1" xfId="0" applyNumberFormat="1" applyFont="1" applyBorder="1" applyAlignment="1">
      <alignment horizontal="left" vertical="center" wrapText="1"/>
    </xf>
    <xf numFmtId="49" fontId="46" fillId="0" borderId="1" xfId="0" applyNumberFormat="1" applyFont="1" applyBorder="1" applyAlignment="1">
      <alignment vertical="center" wrapText="1"/>
    </xf>
    <xf numFmtId="0" fontId="43" fillId="0" borderId="30" xfId="0" applyFont="1" applyBorder="1" applyAlignment="1">
      <alignment vertical="center" wrapText="1"/>
    </xf>
    <xf numFmtId="0" fontId="48" fillId="0" borderId="29" xfId="0" applyFont="1" applyBorder="1" applyAlignment="1">
      <alignment vertical="center" wrapText="1"/>
    </xf>
    <xf numFmtId="0" fontId="43" fillId="0" borderId="31" xfId="0" applyFont="1" applyBorder="1" applyAlignment="1">
      <alignment vertical="center" wrapText="1"/>
    </xf>
    <xf numFmtId="0" fontId="43" fillId="0" borderId="1" xfId="0" applyFont="1" applyBorder="1" applyAlignment="1">
      <alignment vertical="top"/>
    </xf>
    <xf numFmtId="0" fontId="43" fillId="0" borderId="0" xfId="0" applyFont="1" applyAlignment="1">
      <alignment vertical="top"/>
    </xf>
    <xf numFmtId="0" fontId="43" fillId="0" borderId="24" xfId="0" applyFont="1" applyBorder="1" applyAlignment="1">
      <alignment horizontal="left" vertical="center"/>
    </xf>
    <xf numFmtId="0" fontId="43" fillId="0" borderId="25" xfId="0" applyFont="1" applyBorder="1" applyAlignment="1">
      <alignment horizontal="left" vertical="center"/>
    </xf>
    <xf numFmtId="0" fontId="43" fillId="0" borderId="26" xfId="0" applyFont="1" applyBorder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3" fillId="0" borderId="28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5" fillId="0" borderId="29" xfId="0" applyFont="1" applyBorder="1" applyAlignment="1">
      <alignment horizontal="center" vertical="center"/>
    </xf>
    <xf numFmtId="0" fontId="49" fillId="0" borderId="29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6" fillId="0" borderId="0" xfId="0" applyFont="1" applyAlignment="1">
      <alignment horizontal="left" vertical="center"/>
    </xf>
    <xf numFmtId="0" fontId="47" fillId="0" borderId="27" xfId="0" applyFont="1" applyBorder="1" applyAlignment="1">
      <alignment horizontal="left" vertical="center"/>
    </xf>
    <xf numFmtId="0" fontId="46" fillId="0" borderId="1" xfId="0" applyFont="1" applyFill="1" applyBorder="1" applyAlignment="1">
      <alignment horizontal="left" vertical="center"/>
    </xf>
    <xf numFmtId="0" fontId="46" fillId="0" borderId="1" xfId="0" applyFont="1" applyFill="1" applyBorder="1" applyAlignment="1">
      <alignment horizontal="center" vertical="center"/>
    </xf>
    <xf numFmtId="0" fontId="43" fillId="0" borderId="30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center" vertical="center" wrapText="1"/>
    </xf>
    <xf numFmtId="0" fontId="43" fillId="0" borderId="24" xfId="0" applyFont="1" applyBorder="1" applyAlignment="1">
      <alignment horizontal="left" vertical="center" wrapText="1"/>
    </xf>
    <xf numFmtId="0" fontId="43" fillId="0" borderId="25" xfId="0" applyFont="1" applyBorder="1" applyAlignment="1">
      <alignment horizontal="left" vertical="center" wrapText="1"/>
    </xf>
    <xf numFmtId="0" fontId="43" fillId="0" borderId="26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9" fillId="0" borderId="27" xfId="0" applyFont="1" applyBorder="1" applyAlignment="1">
      <alignment horizontal="left" vertical="center" wrapText="1"/>
    </xf>
    <xf numFmtId="0" fontId="49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/>
    </xf>
    <xf numFmtId="0" fontId="47" fillId="0" borderId="28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/>
    </xf>
    <xf numFmtId="0" fontId="47" fillId="0" borderId="30" xfId="0" applyFont="1" applyBorder="1" applyAlignment="1">
      <alignment horizontal="left" vertical="center" wrapText="1"/>
    </xf>
    <xf numFmtId="0" fontId="47" fillId="0" borderId="29" xfId="0" applyFont="1" applyBorder="1" applyAlignment="1">
      <alignment horizontal="left" vertical="center" wrapText="1"/>
    </xf>
    <xf numFmtId="0" fontId="47" fillId="0" borderId="3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top"/>
    </xf>
    <xf numFmtId="0" fontId="46" fillId="0" borderId="1" xfId="0" applyFont="1" applyBorder="1" applyAlignment="1">
      <alignment horizontal="center" vertical="top"/>
    </xf>
    <xf numFmtId="0" fontId="47" fillId="0" borderId="30" xfId="0" applyFont="1" applyBorder="1" applyAlignment="1">
      <alignment horizontal="left" vertical="center"/>
    </xf>
    <xf numFmtId="0" fontId="47" fillId="0" borderId="3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9" fillId="0" borderId="0" xfId="0" applyFont="1" applyAlignment="1">
      <alignment vertical="center"/>
    </xf>
    <xf numFmtId="0" fontId="45" fillId="0" borderId="1" xfId="0" applyFont="1" applyBorder="1" applyAlignment="1">
      <alignment vertical="center"/>
    </xf>
    <xf numFmtId="0" fontId="49" fillId="0" borderId="29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6" fillId="0" borderId="1" xfId="0" applyFont="1" applyBorder="1" applyAlignment="1">
      <alignment vertical="top"/>
    </xf>
    <xf numFmtId="49" fontId="46" fillId="0" borderId="1" xfId="0" applyNumberFormat="1" applyFont="1" applyBorder="1" applyAlignment="1">
      <alignment horizontal="left" vertical="center"/>
    </xf>
    <xf numFmtId="0" fontId="52" fillId="0" borderId="27" xfId="0" applyFont="1" applyBorder="1" applyAlignment="1" applyProtection="1">
      <alignment horizontal="left" vertical="center"/>
    </xf>
    <xf numFmtId="0" fontId="53" fillId="0" borderId="1" xfId="0" applyFont="1" applyBorder="1" applyAlignment="1" applyProtection="1">
      <alignment vertical="top"/>
    </xf>
    <xf numFmtId="0" fontId="53" fillId="0" borderId="1" xfId="0" applyFont="1" applyBorder="1" applyAlignment="1" applyProtection="1">
      <alignment horizontal="left" vertical="center"/>
    </xf>
    <xf numFmtId="0" fontId="53" fillId="0" borderId="1" xfId="0" applyFont="1" applyBorder="1" applyAlignment="1" applyProtection="1">
      <alignment horizontal="center" vertical="center"/>
    </xf>
    <xf numFmtId="49" fontId="53" fillId="0" borderId="1" xfId="0" applyNumberFormat="1" applyFont="1" applyBorder="1" applyAlignment="1" applyProtection="1">
      <alignment horizontal="left" vertical="center"/>
    </xf>
    <xf numFmtId="0" fontId="52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5" fillId="0" borderId="29" xfId="0" applyFont="1" applyBorder="1" applyAlignment="1">
      <alignment horizontal="left"/>
    </xf>
    <xf numFmtId="0" fontId="49" fillId="0" borderId="29" xfId="0" applyFont="1" applyBorder="1" applyAlignment="1"/>
    <xf numFmtId="0" fontId="43" fillId="0" borderId="27" xfId="0" applyFont="1" applyBorder="1" applyAlignment="1">
      <alignment vertical="top"/>
    </xf>
    <xf numFmtId="0" fontId="43" fillId="0" borderId="28" xfId="0" applyFont="1" applyBorder="1" applyAlignment="1">
      <alignment vertical="top"/>
    </xf>
    <xf numFmtId="0" fontId="43" fillId="0" borderId="30" xfId="0" applyFont="1" applyBorder="1" applyAlignment="1">
      <alignment vertical="top"/>
    </xf>
    <xf numFmtId="0" fontId="43" fillId="0" borderId="29" xfId="0" applyFont="1" applyBorder="1" applyAlignment="1">
      <alignment vertical="top"/>
    </xf>
    <xf numFmtId="0" fontId="4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3106121" TargetMode="External" /><Relationship Id="rId2" Type="http://schemas.openxmlformats.org/officeDocument/2006/relationships/hyperlink" Target="https://podminky.urs.cz/item/CS_URS_2024_01/113106132" TargetMode="External" /><Relationship Id="rId3" Type="http://schemas.openxmlformats.org/officeDocument/2006/relationships/hyperlink" Target="https://podminky.urs.cz/item/CS_URS_2024_01/113107122" TargetMode="External" /><Relationship Id="rId4" Type="http://schemas.openxmlformats.org/officeDocument/2006/relationships/hyperlink" Target="https://podminky.urs.cz/item/CS_URS_2024_01/113107342" TargetMode="External" /><Relationship Id="rId5" Type="http://schemas.openxmlformats.org/officeDocument/2006/relationships/hyperlink" Target="https://podminky.urs.cz/item/CS_URS_2024_01/121112003" TargetMode="External" /><Relationship Id="rId6" Type="http://schemas.openxmlformats.org/officeDocument/2006/relationships/hyperlink" Target="https://podminky.urs.cz/item/CS_URS_2024_01/132212131" TargetMode="External" /><Relationship Id="rId7" Type="http://schemas.openxmlformats.org/officeDocument/2006/relationships/hyperlink" Target="https://podminky.urs.cz/item/CS_URS_2024_01/139001101" TargetMode="External" /><Relationship Id="rId8" Type="http://schemas.openxmlformats.org/officeDocument/2006/relationships/hyperlink" Target="https://podminky.urs.cz/item/CS_URS_2024_01/162751117" TargetMode="External" /><Relationship Id="rId9" Type="http://schemas.openxmlformats.org/officeDocument/2006/relationships/hyperlink" Target="https://podminky.urs.cz/item/CS_URS_2024_01/167111121" TargetMode="External" /><Relationship Id="rId10" Type="http://schemas.openxmlformats.org/officeDocument/2006/relationships/hyperlink" Target="https://podminky.urs.cz/item/CS_URS_2024_01/171201231" TargetMode="External" /><Relationship Id="rId11" Type="http://schemas.openxmlformats.org/officeDocument/2006/relationships/hyperlink" Target="https://podminky.urs.cz/item/CS_URS_2024_01/171251201" TargetMode="External" /><Relationship Id="rId12" Type="http://schemas.openxmlformats.org/officeDocument/2006/relationships/hyperlink" Target="https://podminky.urs.cz/item/CS_URS_2024_01/174111101" TargetMode="External" /><Relationship Id="rId13" Type="http://schemas.openxmlformats.org/officeDocument/2006/relationships/hyperlink" Target="https://podminky.urs.cz/item/CS_URS_2024_01/181311103" TargetMode="External" /><Relationship Id="rId14" Type="http://schemas.openxmlformats.org/officeDocument/2006/relationships/hyperlink" Target="https://podminky.urs.cz/item/CS_URS_2024_01/181411131" TargetMode="External" /><Relationship Id="rId15" Type="http://schemas.openxmlformats.org/officeDocument/2006/relationships/hyperlink" Target="https://podminky.urs.cz/item/CS_URS_2024_01/181911102" TargetMode="External" /><Relationship Id="rId16" Type="http://schemas.openxmlformats.org/officeDocument/2006/relationships/hyperlink" Target="https://podminky.urs.cz/item/CS_URS_2024_01/182151111" TargetMode="External" /><Relationship Id="rId17" Type="http://schemas.openxmlformats.org/officeDocument/2006/relationships/hyperlink" Target="https://podminky.urs.cz/item/CS_URS_2024_01/182211121" TargetMode="External" /><Relationship Id="rId18" Type="http://schemas.openxmlformats.org/officeDocument/2006/relationships/hyperlink" Target="https://podminky.urs.cz/item/CS_URS_2024_01/319202211" TargetMode="External" /><Relationship Id="rId19" Type="http://schemas.openxmlformats.org/officeDocument/2006/relationships/hyperlink" Target="https://podminky.urs.cz/item/CS_URS_2024_01/319202212" TargetMode="External" /><Relationship Id="rId20" Type="http://schemas.openxmlformats.org/officeDocument/2006/relationships/hyperlink" Target="https://podminky.urs.cz/item/CS_URS_2024_01/319202213" TargetMode="External" /><Relationship Id="rId21" Type="http://schemas.openxmlformats.org/officeDocument/2006/relationships/hyperlink" Target="https://podminky.urs.cz/item/CS_URS_2024_01/319202214" TargetMode="External" /><Relationship Id="rId22" Type="http://schemas.openxmlformats.org/officeDocument/2006/relationships/hyperlink" Target="https://podminky.urs.cz/item/CS_URS_2024_01/319202215" TargetMode="External" /><Relationship Id="rId23" Type="http://schemas.openxmlformats.org/officeDocument/2006/relationships/hyperlink" Target="https://podminky.urs.cz/item/CS_URS_2024_01/319202216" TargetMode="External" /><Relationship Id="rId24" Type="http://schemas.openxmlformats.org/officeDocument/2006/relationships/hyperlink" Target="https://podminky.urs.cz/item/CS_URS_2024_01/359901212" TargetMode="External" /><Relationship Id="rId25" Type="http://schemas.openxmlformats.org/officeDocument/2006/relationships/hyperlink" Target="https://podminky.urs.cz/item/CS_URS_2024_01/564851011" TargetMode="External" /><Relationship Id="rId26" Type="http://schemas.openxmlformats.org/officeDocument/2006/relationships/hyperlink" Target="https://podminky.urs.cz/item/CS_URS_2024_01/565145121" TargetMode="External" /><Relationship Id="rId27" Type="http://schemas.openxmlformats.org/officeDocument/2006/relationships/hyperlink" Target="https://podminky.urs.cz/item/CS_URS_2024_01/567122112" TargetMode="External" /><Relationship Id="rId28" Type="http://schemas.openxmlformats.org/officeDocument/2006/relationships/hyperlink" Target="https://podminky.urs.cz/item/CS_URS_2024_01/573111112" TargetMode="External" /><Relationship Id="rId29" Type="http://schemas.openxmlformats.org/officeDocument/2006/relationships/hyperlink" Target="https://podminky.urs.cz/item/CS_URS_2024_01/573231108" TargetMode="External" /><Relationship Id="rId30" Type="http://schemas.openxmlformats.org/officeDocument/2006/relationships/hyperlink" Target="https://podminky.urs.cz/item/CS_URS_2024_01/577134141" TargetMode="External" /><Relationship Id="rId31" Type="http://schemas.openxmlformats.org/officeDocument/2006/relationships/hyperlink" Target="https://podminky.urs.cz/item/CS_URS_2024_01/612131151" TargetMode="External" /><Relationship Id="rId32" Type="http://schemas.openxmlformats.org/officeDocument/2006/relationships/hyperlink" Target="https://podminky.urs.cz/item/CS_URS_2024_01/612131152" TargetMode="External" /><Relationship Id="rId33" Type="http://schemas.openxmlformats.org/officeDocument/2006/relationships/hyperlink" Target="https://podminky.urs.cz/item/CS_URS_2024_01/612324111" TargetMode="External" /><Relationship Id="rId34" Type="http://schemas.openxmlformats.org/officeDocument/2006/relationships/hyperlink" Target="https://podminky.urs.cz/item/CS_URS_2024_01/612324191" TargetMode="External" /><Relationship Id="rId35" Type="http://schemas.openxmlformats.org/officeDocument/2006/relationships/hyperlink" Target="https://podminky.urs.cz/item/CS_URS_2024_01/612325131" TargetMode="External" /><Relationship Id="rId36" Type="http://schemas.openxmlformats.org/officeDocument/2006/relationships/hyperlink" Target="https://podminky.urs.cz/item/CS_URS_2024_01/612328131" TargetMode="External" /><Relationship Id="rId37" Type="http://schemas.openxmlformats.org/officeDocument/2006/relationships/hyperlink" Target="https://podminky.urs.cz/item/CS_URS_2024_01/622131151" TargetMode="External" /><Relationship Id="rId38" Type="http://schemas.openxmlformats.org/officeDocument/2006/relationships/hyperlink" Target="https://podminky.urs.cz/item/CS_URS_2024_01/622131152" TargetMode="External" /><Relationship Id="rId39" Type="http://schemas.openxmlformats.org/officeDocument/2006/relationships/hyperlink" Target="https://podminky.urs.cz/item/CS_URS_2024_01/622324111" TargetMode="External" /><Relationship Id="rId40" Type="http://schemas.openxmlformats.org/officeDocument/2006/relationships/hyperlink" Target="https://podminky.urs.cz/item/CS_URS_2024_01/622324411" TargetMode="External" /><Relationship Id="rId41" Type="http://schemas.openxmlformats.org/officeDocument/2006/relationships/hyperlink" Target="https://podminky.urs.cz/item/CS_URS_2024_01/622324491" TargetMode="External" /><Relationship Id="rId42" Type="http://schemas.openxmlformats.org/officeDocument/2006/relationships/hyperlink" Target="https://podminky.urs.cz/item/CS_URS_2024_01/622325121" TargetMode="External" /><Relationship Id="rId43" Type="http://schemas.openxmlformats.org/officeDocument/2006/relationships/hyperlink" Target="https://podminky.urs.cz/item/CS_URS_2024_01/622328231" TargetMode="External" /><Relationship Id="rId44" Type="http://schemas.openxmlformats.org/officeDocument/2006/relationships/hyperlink" Target="https://podminky.urs.cz/item/CS_URS_2024_01/631311125" TargetMode="External" /><Relationship Id="rId45" Type="http://schemas.openxmlformats.org/officeDocument/2006/relationships/hyperlink" Target="https://podminky.urs.cz/item/CS_URS_2024_01/631319012" TargetMode="External" /><Relationship Id="rId46" Type="http://schemas.openxmlformats.org/officeDocument/2006/relationships/hyperlink" Target="https://podminky.urs.cz/item/CS_URS_2024_01/631319173" TargetMode="External" /><Relationship Id="rId47" Type="http://schemas.openxmlformats.org/officeDocument/2006/relationships/hyperlink" Target="https://podminky.urs.cz/item/CS_URS_2024_01/631362021" TargetMode="External" /><Relationship Id="rId48" Type="http://schemas.openxmlformats.org/officeDocument/2006/relationships/hyperlink" Target="https://podminky.urs.cz/item/CS_URS_2024_01/632451031" TargetMode="External" /><Relationship Id="rId49" Type="http://schemas.openxmlformats.org/officeDocument/2006/relationships/hyperlink" Target="https://podminky.urs.cz/item/CS_URS_2024_01/634663111" TargetMode="External" /><Relationship Id="rId50" Type="http://schemas.openxmlformats.org/officeDocument/2006/relationships/hyperlink" Target="https://podminky.urs.cz/item/CS_URS_2024_01/637121113" TargetMode="External" /><Relationship Id="rId51" Type="http://schemas.openxmlformats.org/officeDocument/2006/relationships/hyperlink" Target="https://podminky.urs.cz/item/CS_URS_2024_01/637211134" TargetMode="External" /><Relationship Id="rId52" Type="http://schemas.openxmlformats.org/officeDocument/2006/relationships/hyperlink" Target="https://podminky.urs.cz/item/CS_URS_2024_01/634663112" TargetMode="External" /><Relationship Id="rId53" Type="http://schemas.openxmlformats.org/officeDocument/2006/relationships/hyperlink" Target="https://podminky.urs.cz/item/CS_URS_2024_01/637311112" TargetMode="External" /><Relationship Id="rId54" Type="http://schemas.openxmlformats.org/officeDocument/2006/relationships/hyperlink" Target="https://podminky.urs.cz/item/CS_URS_2024_01/916131213" TargetMode="External" /><Relationship Id="rId55" Type="http://schemas.openxmlformats.org/officeDocument/2006/relationships/hyperlink" Target="https://podminky.urs.cz/item/CS_URS_2024_01/949101112" TargetMode="External" /><Relationship Id="rId56" Type="http://schemas.openxmlformats.org/officeDocument/2006/relationships/hyperlink" Target="https://podminky.urs.cz/item/CS_URS_2024_01/949311111" TargetMode="External" /><Relationship Id="rId57" Type="http://schemas.openxmlformats.org/officeDocument/2006/relationships/hyperlink" Target="https://podminky.urs.cz/item/CS_URS_2024_01/949311211" TargetMode="External" /><Relationship Id="rId58" Type="http://schemas.openxmlformats.org/officeDocument/2006/relationships/hyperlink" Target="https://podminky.urs.cz/item/CS_URS_2024_01/949311811" TargetMode="External" /><Relationship Id="rId59" Type="http://schemas.openxmlformats.org/officeDocument/2006/relationships/hyperlink" Target="https://podminky.urs.cz/item/CS_URS_2024_01/952901111" TargetMode="External" /><Relationship Id="rId60" Type="http://schemas.openxmlformats.org/officeDocument/2006/relationships/hyperlink" Target="https://podminky.urs.cz/item/CS_URS_2024_01/952902121" TargetMode="External" /><Relationship Id="rId61" Type="http://schemas.openxmlformats.org/officeDocument/2006/relationships/hyperlink" Target="https://podminky.urs.cz/item/CS_URS_2024_01/965043441" TargetMode="External" /><Relationship Id="rId62" Type="http://schemas.openxmlformats.org/officeDocument/2006/relationships/hyperlink" Target="https://podminky.urs.cz/item/CS_URS_2024_01/965046111" TargetMode="External" /><Relationship Id="rId63" Type="http://schemas.openxmlformats.org/officeDocument/2006/relationships/hyperlink" Target="https://podminky.urs.cz/item/CS_URS_2024_01/965049112" TargetMode="External" /><Relationship Id="rId64" Type="http://schemas.openxmlformats.org/officeDocument/2006/relationships/hyperlink" Target="https://podminky.urs.cz/item/CS_URS_2024_01/967031733" TargetMode="External" /><Relationship Id="rId65" Type="http://schemas.openxmlformats.org/officeDocument/2006/relationships/hyperlink" Target="https://podminky.urs.cz/item/CS_URS_2024_01/978013191" TargetMode="External" /><Relationship Id="rId66" Type="http://schemas.openxmlformats.org/officeDocument/2006/relationships/hyperlink" Target="https://podminky.urs.cz/item/CS_URS_2024_01/978023251" TargetMode="External" /><Relationship Id="rId67" Type="http://schemas.openxmlformats.org/officeDocument/2006/relationships/hyperlink" Target="https://podminky.urs.cz/item/CS_URS_2024_01/978036191" TargetMode="External" /><Relationship Id="rId68" Type="http://schemas.openxmlformats.org/officeDocument/2006/relationships/hyperlink" Target="https://podminky.urs.cz/item/CS_URS_2024_01/985131411" TargetMode="External" /><Relationship Id="rId69" Type="http://schemas.openxmlformats.org/officeDocument/2006/relationships/hyperlink" Target="https://podminky.urs.cz/item/CS_URS_2024_01/985139112" TargetMode="External" /><Relationship Id="rId70" Type="http://schemas.openxmlformats.org/officeDocument/2006/relationships/hyperlink" Target="https://podminky.urs.cz/item/CS_URS_2024_01/997013211" TargetMode="External" /><Relationship Id="rId71" Type="http://schemas.openxmlformats.org/officeDocument/2006/relationships/hyperlink" Target="https://podminky.urs.cz/item/CS_URS_2024_01/997013219" TargetMode="External" /><Relationship Id="rId72" Type="http://schemas.openxmlformats.org/officeDocument/2006/relationships/hyperlink" Target="https://podminky.urs.cz/item/CS_URS_2024_01/997013645" TargetMode="External" /><Relationship Id="rId73" Type="http://schemas.openxmlformats.org/officeDocument/2006/relationships/hyperlink" Target="https://podminky.urs.cz/item/CS_URS_2024_01/997013871" TargetMode="External" /><Relationship Id="rId74" Type="http://schemas.openxmlformats.org/officeDocument/2006/relationships/hyperlink" Target="https://podminky.urs.cz/item/CS_URS_2024_01/998018001" TargetMode="External" /><Relationship Id="rId75" Type="http://schemas.openxmlformats.org/officeDocument/2006/relationships/hyperlink" Target="https://podminky.urs.cz/item/CS_URS_2024_01/998018011" TargetMode="External" /><Relationship Id="rId76" Type="http://schemas.openxmlformats.org/officeDocument/2006/relationships/hyperlink" Target="https://podminky.urs.cz/item/CS_URS_2024_01/711112001" TargetMode="External" /><Relationship Id="rId77" Type="http://schemas.openxmlformats.org/officeDocument/2006/relationships/hyperlink" Target="https://podminky.urs.cz/item/CS_URS_2024_01/711131101" TargetMode="External" /><Relationship Id="rId78" Type="http://schemas.openxmlformats.org/officeDocument/2006/relationships/hyperlink" Target="https://podminky.urs.cz/item/CS_URS_2024_01/711142559" TargetMode="External" /><Relationship Id="rId79" Type="http://schemas.openxmlformats.org/officeDocument/2006/relationships/hyperlink" Target="https://podminky.urs.cz/item/CS_URS_2024_01/711161273" TargetMode="External" /><Relationship Id="rId80" Type="http://schemas.openxmlformats.org/officeDocument/2006/relationships/hyperlink" Target="https://podminky.urs.cz/item/CS_URS_2024_01/711191001" TargetMode="External" /><Relationship Id="rId81" Type="http://schemas.openxmlformats.org/officeDocument/2006/relationships/hyperlink" Target="https://podminky.urs.cz/item/CS_URS_2024_01/711191011" TargetMode="External" /><Relationship Id="rId82" Type="http://schemas.openxmlformats.org/officeDocument/2006/relationships/hyperlink" Target="https://podminky.urs.cz/item/CS_URS_2024_01/711191201" TargetMode="External" /><Relationship Id="rId83" Type="http://schemas.openxmlformats.org/officeDocument/2006/relationships/hyperlink" Target="https://podminky.urs.cz/item/CS_URS_2024_01/711192102" TargetMode="External" /><Relationship Id="rId84" Type="http://schemas.openxmlformats.org/officeDocument/2006/relationships/hyperlink" Target="https://podminky.urs.cz/item/CS_URS_2024_01/711192202" TargetMode="External" /><Relationship Id="rId85" Type="http://schemas.openxmlformats.org/officeDocument/2006/relationships/hyperlink" Target="https://podminky.urs.cz/item/CS_URS_2024_01/711199095" TargetMode="External" /><Relationship Id="rId86" Type="http://schemas.openxmlformats.org/officeDocument/2006/relationships/hyperlink" Target="https://podminky.urs.cz/item/CS_URS_2024_01/711411001" TargetMode="External" /><Relationship Id="rId87" Type="http://schemas.openxmlformats.org/officeDocument/2006/relationships/hyperlink" Target="https://podminky.urs.cz/item/CS_URS_2024_01/711412001" TargetMode="External" /><Relationship Id="rId88" Type="http://schemas.openxmlformats.org/officeDocument/2006/relationships/hyperlink" Target="https://podminky.urs.cz/item/CS_URS_2024_01/711441559" TargetMode="External" /><Relationship Id="rId89" Type="http://schemas.openxmlformats.org/officeDocument/2006/relationships/hyperlink" Target="https://podminky.urs.cz/item/CS_URS_2024_01/711199101" TargetMode="External" /><Relationship Id="rId90" Type="http://schemas.openxmlformats.org/officeDocument/2006/relationships/hyperlink" Target="https://podminky.urs.cz/item/CS_URS_2024_01/711442559" TargetMode="External" /><Relationship Id="rId91" Type="http://schemas.openxmlformats.org/officeDocument/2006/relationships/hyperlink" Target="https://podminky.urs.cz/item/CS_URS_2024_01/998711311" TargetMode="External" /><Relationship Id="rId92" Type="http://schemas.openxmlformats.org/officeDocument/2006/relationships/hyperlink" Target="https://podminky.urs.cz/item/CS_URS_2024_01/998711319" TargetMode="External" /><Relationship Id="rId93" Type="http://schemas.openxmlformats.org/officeDocument/2006/relationships/hyperlink" Target="https://podminky.urs.cz/item/CS_URS_2024_01/721171918" TargetMode="External" /><Relationship Id="rId94" Type="http://schemas.openxmlformats.org/officeDocument/2006/relationships/hyperlink" Target="https://podminky.urs.cz/item/CS_URS_2024_01/721242116" TargetMode="External" /><Relationship Id="rId95" Type="http://schemas.openxmlformats.org/officeDocument/2006/relationships/hyperlink" Target="https://podminky.urs.cz/item/CS_URS_2024_01/721242804" TargetMode="External" /><Relationship Id="rId96" Type="http://schemas.openxmlformats.org/officeDocument/2006/relationships/hyperlink" Target="https://podminky.urs.cz/item/CS_URS_2024_01/998721311" TargetMode="External" /><Relationship Id="rId97" Type="http://schemas.openxmlformats.org/officeDocument/2006/relationships/hyperlink" Target="https://podminky.urs.cz/item/CS_URS_2024_01/998721319" TargetMode="External" /><Relationship Id="rId98" Type="http://schemas.openxmlformats.org/officeDocument/2006/relationships/hyperlink" Target="https://podminky.urs.cz/item/CS_URS_2024_01/735000912" TargetMode="External" /><Relationship Id="rId99" Type="http://schemas.openxmlformats.org/officeDocument/2006/relationships/hyperlink" Target="https://podminky.urs.cz/item/CS_URS_2024_01/735151811" TargetMode="External" /><Relationship Id="rId100" Type="http://schemas.openxmlformats.org/officeDocument/2006/relationships/hyperlink" Target="https://podminky.urs.cz/item/CS_URS_2024_01/735151812" TargetMode="External" /><Relationship Id="rId101" Type="http://schemas.openxmlformats.org/officeDocument/2006/relationships/hyperlink" Target="https://podminky.urs.cz/item/CS_URS_2024_01/735151821" TargetMode="External" /><Relationship Id="rId102" Type="http://schemas.openxmlformats.org/officeDocument/2006/relationships/hyperlink" Target="https://podminky.urs.cz/item/CS_URS_2024_01/735151831" TargetMode="External" /><Relationship Id="rId103" Type="http://schemas.openxmlformats.org/officeDocument/2006/relationships/hyperlink" Target="https://podminky.urs.cz/item/CS_URS_2024_01/735191901" TargetMode="External" /><Relationship Id="rId104" Type="http://schemas.openxmlformats.org/officeDocument/2006/relationships/hyperlink" Target="https://podminky.urs.cz/item/CS_URS_2024_01/735191905" TargetMode="External" /><Relationship Id="rId105" Type="http://schemas.openxmlformats.org/officeDocument/2006/relationships/hyperlink" Target="https://podminky.urs.cz/item/CS_URS_2024_01/735191910" TargetMode="External" /><Relationship Id="rId106" Type="http://schemas.openxmlformats.org/officeDocument/2006/relationships/hyperlink" Target="https://podminky.urs.cz/item/CS_URS_2024_01/735192921" TargetMode="External" /><Relationship Id="rId107" Type="http://schemas.openxmlformats.org/officeDocument/2006/relationships/hyperlink" Target="https://podminky.urs.cz/item/CS_URS_2024_01/735192922" TargetMode="External" /><Relationship Id="rId108" Type="http://schemas.openxmlformats.org/officeDocument/2006/relationships/hyperlink" Target="https://podminky.urs.cz/item/CS_URS_2024_01/735192923" TargetMode="External" /><Relationship Id="rId109" Type="http://schemas.openxmlformats.org/officeDocument/2006/relationships/hyperlink" Target="https://podminky.urs.cz/item/CS_URS_2024_01/735192925" TargetMode="External" /><Relationship Id="rId110" Type="http://schemas.openxmlformats.org/officeDocument/2006/relationships/hyperlink" Target="https://podminky.urs.cz/item/CS_URS_2024_01/735494811" TargetMode="External" /><Relationship Id="rId111" Type="http://schemas.openxmlformats.org/officeDocument/2006/relationships/hyperlink" Target="https://podminky.urs.cz/item/CS_URS_2024_01/764002841" TargetMode="External" /><Relationship Id="rId112" Type="http://schemas.openxmlformats.org/officeDocument/2006/relationships/hyperlink" Target="https://podminky.urs.cz/item/CS_URS_2024_01/764004861" TargetMode="External" /><Relationship Id="rId113" Type="http://schemas.openxmlformats.org/officeDocument/2006/relationships/hyperlink" Target="https://podminky.urs.cz/item/CS_URS_2024_01/764548425" TargetMode="External" /><Relationship Id="rId114" Type="http://schemas.openxmlformats.org/officeDocument/2006/relationships/hyperlink" Target="https://podminky.urs.cz/item/CS_URS_2024_01/998764311" TargetMode="External" /><Relationship Id="rId115" Type="http://schemas.openxmlformats.org/officeDocument/2006/relationships/hyperlink" Target="https://podminky.urs.cz/item/CS_URS_2024_01/998764319" TargetMode="External" /><Relationship Id="rId116" Type="http://schemas.openxmlformats.org/officeDocument/2006/relationships/hyperlink" Target="https://podminky.urs.cz/item/CS_URS_2024_01/766411811" TargetMode="External" /><Relationship Id="rId117" Type="http://schemas.openxmlformats.org/officeDocument/2006/relationships/hyperlink" Target="https://podminky.urs.cz/item/CS_URS_2024_01/766416242" TargetMode="External" /><Relationship Id="rId118" Type="http://schemas.openxmlformats.org/officeDocument/2006/relationships/hyperlink" Target="https://podminky.urs.cz/item/CS_URS_2024_01/767161814" TargetMode="External" /><Relationship Id="rId119" Type="http://schemas.openxmlformats.org/officeDocument/2006/relationships/hyperlink" Target="https://podminky.urs.cz/item/CS_URS_2024_01/767161824" TargetMode="External" /><Relationship Id="rId120" Type="http://schemas.openxmlformats.org/officeDocument/2006/relationships/hyperlink" Target="https://podminky.urs.cz/item/CS_URS_2024_01/998767311" TargetMode="External" /><Relationship Id="rId121" Type="http://schemas.openxmlformats.org/officeDocument/2006/relationships/hyperlink" Target="https://podminky.urs.cz/item/CS_URS_2024_01/998767319" TargetMode="External" /><Relationship Id="rId122" Type="http://schemas.openxmlformats.org/officeDocument/2006/relationships/hyperlink" Target="https://podminky.urs.cz/item/CS_URS_2024_01/771161022" TargetMode="External" /><Relationship Id="rId123" Type="http://schemas.openxmlformats.org/officeDocument/2006/relationships/hyperlink" Target="https://podminky.urs.cz/item/CS_URS_2024_01/771161023" TargetMode="External" /><Relationship Id="rId124" Type="http://schemas.openxmlformats.org/officeDocument/2006/relationships/hyperlink" Target="https://podminky.urs.cz/item/CS_URS_2024_01/771471810" TargetMode="External" /><Relationship Id="rId125" Type="http://schemas.openxmlformats.org/officeDocument/2006/relationships/hyperlink" Target="https://podminky.urs.cz/item/CS_URS_2024_01/771474114" TargetMode="External" /><Relationship Id="rId126" Type="http://schemas.openxmlformats.org/officeDocument/2006/relationships/hyperlink" Target="https://podminky.urs.cz/item/CS_URS_2024_01/771551810" TargetMode="External" /><Relationship Id="rId127" Type="http://schemas.openxmlformats.org/officeDocument/2006/relationships/hyperlink" Target="https://podminky.urs.cz/item/CS_URS_2024_01/771554113" TargetMode="External" /><Relationship Id="rId128" Type="http://schemas.openxmlformats.org/officeDocument/2006/relationships/hyperlink" Target="https://podminky.urs.cz/item/CS_URS_2024_01/998771311" TargetMode="External" /><Relationship Id="rId129" Type="http://schemas.openxmlformats.org/officeDocument/2006/relationships/hyperlink" Target="https://podminky.urs.cz/item/CS_URS_2024_01/998771319" TargetMode="External" /><Relationship Id="rId130" Type="http://schemas.openxmlformats.org/officeDocument/2006/relationships/hyperlink" Target="https://podminky.urs.cz/item/CS_URS_2024_01/782992911" TargetMode="External" /><Relationship Id="rId131" Type="http://schemas.openxmlformats.org/officeDocument/2006/relationships/hyperlink" Target="https://podminky.urs.cz/item/CS_URS_2024_01/998782311" TargetMode="External" /><Relationship Id="rId132" Type="http://schemas.openxmlformats.org/officeDocument/2006/relationships/hyperlink" Target="https://podminky.urs.cz/item/CS_URS_2024_01/998782319" TargetMode="External" /><Relationship Id="rId133" Type="http://schemas.openxmlformats.org/officeDocument/2006/relationships/hyperlink" Target="https://podminky.urs.cz/item/CS_URS_2024_01/783801401" TargetMode="External" /><Relationship Id="rId134" Type="http://schemas.openxmlformats.org/officeDocument/2006/relationships/hyperlink" Target="https://podminky.urs.cz/item/CS_URS_2024_01/783823159" TargetMode="External" /><Relationship Id="rId135" Type="http://schemas.openxmlformats.org/officeDocument/2006/relationships/hyperlink" Target="https://podminky.urs.cz/item/CS_URS_2024_01/783823165" TargetMode="External" /><Relationship Id="rId136" Type="http://schemas.openxmlformats.org/officeDocument/2006/relationships/hyperlink" Target="https://podminky.urs.cz/item/CS_URS_2024_01/783826675" TargetMode="External" /><Relationship Id="rId137" Type="http://schemas.openxmlformats.org/officeDocument/2006/relationships/hyperlink" Target="https://podminky.urs.cz/item/CS_URS_2024_01/783827445" TargetMode="External" /><Relationship Id="rId138" Type="http://schemas.openxmlformats.org/officeDocument/2006/relationships/hyperlink" Target="https://podminky.urs.cz/item/CS_URS_2024_01/783827449" TargetMode="External" /><Relationship Id="rId139" Type="http://schemas.openxmlformats.org/officeDocument/2006/relationships/hyperlink" Target="https://podminky.urs.cz/item/CS_URS_2024_01/783827525" TargetMode="External" /><Relationship Id="rId140" Type="http://schemas.openxmlformats.org/officeDocument/2006/relationships/hyperlink" Target="https://podminky.urs.cz/item/CS_URS_2024_01/783827529" TargetMode="External" /><Relationship Id="rId141" Type="http://schemas.openxmlformats.org/officeDocument/2006/relationships/hyperlink" Target="https://podminky.urs.cz/item/CS_URS_2024_01/783897603" TargetMode="External" /><Relationship Id="rId142" Type="http://schemas.openxmlformats.org/officeDocument/2006/relationships/hyperlink" Target="https://podminky.urs.cz/item/CS_URS_2024_01/783897619" TargetMode="External" /><Relationship Id="rId143" Type="http://schemas.openxmlformats.org/officeDocument/2006/relationships/hyperlink" Target="https://podminky.urs.cz/item/CS_URS_2024_01/784331001" TargetMode="External" /><Relationship Id="rId144" Type="http://schemas.openxmlformats.org/officeDocument/2006/relationships/hyperlink" Target="https://podminky.urs.cz/item/CS_URS_2024_01/784331011" TargetMode="External" /><Relationship Id="rId145" Type="http://schemas.openxmlformats.org/officeDocument/2006/relationships/hyperlink" Target="https://podminky.urs.cz/item/CS_URS_2024_01/HZS1292" TargetMode="External" /><Relationship Id="rId146" Type="http://schemas.openxmlformats.org/officeDocument/2006/relationships/hyperlink" Target="https://podminky.urs.cz/item/CS_URS_2024_01/HZS1302" TargetMode="External" /><Relationship Id="rId147" Type="http://schemas.openxmlformats.org/officeDocument/2006/relationships/hyperlink" Target="https://podminky.urs.cz/item/CS_URS_2024_01/HZS2211" TargetMode="External" /><Relationship Id="rId148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011514000" TargetMode="External" /><Relationship Id="rId2" Type="http://schemas.openxmlformats.org/officeDocument/2006/relationships/hyperlink" Target="https://podminky.urs.cz/item/CS_URS_2024_01/013203000" TargetMode="External" /><Relationship Id="rId3" Type="http://schemas.openxmlformats.org/officeDocument/2006/relationships/hyperlink" Target="https://podminky.urs.cz/item/CS_URS_2024_01/013254000" TargetMode="External" /><Relationship Id="rId4" Type="http://schemas.openxmlformats.org/officeDocument/2006/relationships/hyperlink" Target="https://podminky.urs.cz/item/CS_URS_2024_01/013294000" TargetMode="External" /><Relationship Id="rId5" Type="http://schemas.openxmlformats.org/officeDocument/2006/relationships/hyperlink" Target="https://podminky.urs.cz/item/CS_URS_2024_01/023103000" TargetMode="External" /><Relationship Id="rId6" Type="http://schemas.openxmlformats.org/officeDocument/2006/relationships/hyperlink" Target="https://podminky.urs.cz/item/CS_URS_2024_01/032002000" TargetMode="External" /><Relationship Id="rId7" Type="http://schemas.openxmlformats.org/officeDocument/2006/relationships/hyperlink" Target="https://podminky.urs.cz/item/CS_URS_2024_01/032103000" TargetMode="External" /><Relationship Id="rId8" Type="http://schemas.openxmlformats.org/officeDocument/2006/relationships/hyperlink" Target="https://podminky.urs.cz/item/CS_URS_2024_01/032803000" TargetMode="External" /><Relationship Id="rId9" Type="http://schemas.openxmlformats.org/officeDocument/2006/relationships/hyperlink" Target="https://podminky.urs.cz/item/CS_URS_2024_01/033002000" TargetMode="External" /><Relationship Id="rId10" Type="http://schemas.openxmlformats.org/officeDocument/2006/relationships/hyperlink" Target="https://podminky.urs.cz/item/CS_URS_2024_01/034303000" TargetMode="External" /><Relationship Id="rId11" Type="http://schemas.openxmlformats.org/officeDocument/2006/relationships/hyperlink" Target="https://podminky.urs.cz/item/CS_URS_2024_01/035002000" TargetMode="External" /><Relationship Id="rId12" Type="http://schemas.openxmlformats.org/officeDocument/2006/relationships/hyperlink" Target="https://podminky.urs.cz/item/CS_URS_2024_01/039002000" TargetMode="External" /><Relationship Id="rId13" Type="http://schemas.openxmlformats.org/officeDocument/2006/relationships/hyperlink" Target="https://podminky.urs.cz/item/CS_URS_2024_01/045002000" TargetMode="External" /><Relationship Id="rId14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19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23</v>
      </c>
      <c r="AL8" s="25"/>
      <c r="AM8" s="25"/>
      <c r="AN8" s="36" t="s">
        <v>24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26</v>
      </c>
      <c r="AL10" s="25"/>
      <c r="AM10" s="25"/>
      <c r="AN10" s="30" t="s">
        <v>27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28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29</v>
      </c>
      <c r="AL11" s="25"/>
      <c r="AM11" s="25"/>
      <c r="AN11" s="30" t="s">
        <v>19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30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26</v>
      </c>
      <c r="AL13" s="25"/>
      <c r="AM13" s="25"/>
      <c r="AN13" s="37" t="s">
        <v>31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31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29</v>
      </c>
      <c r="AL14" s="25"/>
      <c r="AM14" s="25"/>
      <c r="AN14" s="37" t="s">
        <v>31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32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26</v>
      </c>
      <c r="AL16" s="25"/>
      <c r="AM16" s="25"/>
      <c r="AN16" s="30" t="s">
        <v>33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34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29</v>
      </c>
      <c r="AL17" s="25"/>
      <c r="AM17" s="25"/>
      <c r="AN17" s="30" t="s">
        <v>19</v>
      </c>
      <c r="AO17" s="25"/>
      <c r="AP17" s="25"/>
      <c r="AQ17" s="25"/>
      <c r="AR17" s="23"/>
      <c r="BE17" s="34"/>
      <c r="BS17" s="20" t="s">
        <v>35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36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26</v>
      </c>
      <c r="AL19" s="25"/>
      <c r="AM19" s="25"/>
      <c r="AN19" s="30" t="s">
        <v>37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38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29</v>
      </c>
      <c r="AL20" s="25"/>
      <c r="AM20" s="25"/>
      <c r="AN20" s="30" t="s">
        <v>19</v>
      </c>
      <c r="AO20" s="25"/>
      <c r="AP20" s="25"/>
      <c r="AQ20" s="25"/>
      <c r="AR20" s="23"/>
      <c r="BE20" s="34"/>
      <c r="BS20" s="20" t="s">
        <v>4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39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40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41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42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43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44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45</v>
      </c>
      <c r="E29" s="50"/>
      <c r="F29" s="35" t="s">
        <v>46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47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48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49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50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51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52</v>
      </c>
      <c r="U35" s="57"/>
      <c r="V35" s="57"/>
      <c r="W35" s="57"/>
      <c r="X35" s="59" t="s">
        <v>53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54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JAROMER1PP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JAROMĚŘ, PALACKÉHO ČP. 142, SANACE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21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Jaroměř,Palackého 142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23</v>
      </c>
      <c r="AJ47" s="43"/>
      <c r="AK47" s="43"/>
      <c r="AL47" s="43"/>
      <c r="AM47" s="75" t="str">
        <f>IF(AN8= "","",AN8)</f>
        <v>10. 1. 2024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25.65" customHeight="1">
      <c r="A49" s="41"/>
      <c r="B49" s="42"/>
      <c r="C49" s="35" t="s">
        <v>25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 xml:space="preserve">Dětský domov,základní škola,speciální a praktická 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32</v>
      </c>
      <c r="AJ49" s="43"/>
      <c r="AK49" s="43"/>
      <c r="AL49" s="43"/>
      <c r="AM49" s="76" t="str">
        <f>IF(E17="","",E17)</f>
        <v>AMX s.r.o., Slezská 848, 500 03 Hradec Králové</v>
      </c>
      <c r="AN49" s="67"/>
      <c r="AO49" s="67"/>
      <c r="AP49" s="67"/>
      <c r="AQ49" s="43"/>
      <c r="AR49" s="47"/>
      <c r="AS49" s="77" t="s">
        <v>55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30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36</v>
      </c>
      <c r="AJ50" s="43"/>
      <c r="AK50" s="43"/>
      <c r="AL50" s="43"/>
      <c r="AM50" s="76" t="str">
        <f>IF(E20="","",E20)</f>
        <v>Ing.Alena Zahradníková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56</v>
      </c>
      <c r="D52" s="90"/>
      <c r="E52" s="90"/>
      <c r="F52" s="90"/>
      <c r="G52" s="90"/>
      <c r="H52" s="91"/>
      <c r="I52" s="92" t="s">
        <v>57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58</v>
      </c>
      <c r="AH52" s="90"/>
      <c r="AI52" s="90"/>
      <c r="AJ52" s="90"/>
      <c r="AK52" s="90"/>
      <c r="AL52" s="90"/>
      <c r="AM52" s="90"/>
      <c r="AN52" s="92" t="s">
        <v>59</v>
      </c>
      <c r="AO52" s="90"/>
      <c r="AP52" s="90"/>
      <c r="AQ52" s="94" t="s">
        <v>60</v>
      </c>
      <c r="AR52" s="47"/>
      <c r="AS52" s="95" t="s">
        <v>61</v>
      </c>
      <c r="AT52" s="96" t="s">
        <v>62</v>
      </c>
      <c r="AU52" s="96" t="s">
        <v>63</v>
      </c>
      <c r="AV52" s="96" t="s">
        <v>64</v>
      </c>
      <c r="AW52" s="96" t="s">
        <v>65</v>
      </c>
      <c r="AX52" s="96" t="s">
        <v>66</v>
      </c>
      <c r="AY52" s="96" t="s">
        <v>67</v>
      </c>
      <c r="AZ52" s="96" t="s">
        <v>68</v>
      </c>
      <c r="BA52" s="96" t="s">
        <v>69</v>
      </c>
      <c r="BB52" s="96" t="s">
        <v>70</v>
      </c>
      <c r="BC52" s="96" t="s">
        <v>71</v>
      </c>
      <c r="BD52" s="97" t="s">
        <v>72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73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ROUND(SUM(AG55:AG57),2)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ROUND(SUM(AS55:AS57),2)</f>
        <v>0</v>
      </c>
      <c r="AT54" s="109">
        <f>ROUND(SUM(AV54:AW54),2)</f>
        <v>0</v>
      </c>
      <c r="AU54" s="110">
        <f>ROUND(SUM(AU55:AU57),5)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ROUND(SUM(AZ55:AZ57),2)</f>
        <v>0</v>
      </c>
      <c r="BA54" s="109">
        <f>ROUND(SUM(BA55:BA57),2)</f>
        <v>0</v>
      </c>
      <c r="BB54" s="109">
        <f>ROUND(SUM(BB55:BB57),2)</f>
        <v>0</v>
      </c>
      <c r="BC54" s="109">
        <f>ROUND(SUM(BC55:BC57),2)</f>
        <v>0</v>
      </c>
      <c r="BD54" s="111">
        <f>ROUND(SUM(BD55:BD57),2)</f>
        <v>0</v>
      </c>
      <c r="BE54" s="6"/>
      <c r="BS54" s="112" t="s">
        <v>74</v>
      </c>
      <c r="BT54" s="112" t="s">
        <v>75</v>
      </c>
      <c r="BU54" s="113" t="s">
        <v>76</v>
      </c>
      <c r="BV54" s="112" t="s">
        <v>77</v>
      </c>
      <c r="BW54" s="112" t="s">
        <v>5</v>
      </c>
      <c r="BX54" s="112" t="s">
        <v>78</v>
      </c>
      <c r="CL54" s="112" t="s">
        <v>19</v>
      </c>
    </row>
    <row r="55" s="7" customFormat="1" ht="16.5" customHeight="1">
      <c r="A55" s="114" t="s">
        <v>79</v>
      </c>
      <c r="B55" s="115"/>
      <c r="C55" s="116"/>
      <c r="D55" s="117" t="s">
        <v>80</v>
      </c>
      <c r="E55" s="117"/>
      <c r="F55" s="117"/>
      <c r="G55" s="117"/>
      <c r="H55" s="117"/>
      <c r="I55" s="118"/>
      <c r="J55" s="117" t="s">
        <v>81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'D11 - Architektonicko - s...'!J30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82</v>
      </c>
      <c r="AR55" s="121"/>
      <c r="AS55" s="122">
        <v>0</v>
      </c>
      <c r="AT55" s="123">
        <f>ROUND(SUM(AV55:AW55),2)</f>
        <v>0</v>
      </c>
      <c r="AU55" s="124">
        <f>'D11 - Architektonicko - s...'!P99</f>
        <v>0</v>
      </c>
      <c r="AV55" s="123">
        <f>'D11 - Architektonicko - s...'!J33</f>
        <v>0</v>
      </c>
      <c r="AW55" s="123">
        <f>'D11 - Architektonicko - s...'!J34</f>
        <v>0</v>
      </c>
      <c r="AX55" s="123">
        <f>'D11 - Architektonicko - s...'!J35</f>
        <v>0</v>
      </c>
      <c r="AY55" s="123">
        <f>'D11 - Architektonicko - s...'!J36</f>
        <v>0</v>
      </c>
      <c r="AZ55" s="123">
        <f>'D11 - Architektonicko - s...'!F33</f>
        <v>0</v>
      </c>
      <c r="BA55" s="123">
        <f>'D11 - Architektonicko - s...'!F34</f>
        <v>0</v>
      </c>
      <c r="BB55" s="123">
        <f>'D11 - Architektonicko - s...'!F35</f>
        <v>0</v>
      </c>
      <c r="BC55" s="123">
        <f>'D11 - Architektonicko - s...'!F36</f>
        <v>0</v>
      </c>
      <c r="BD55" s="125">
        <f>'D11 - Architektonicko - s...'!F37</f>
        <v>0</v>
      </c>
      <c r="BE55" s="7"/>
      <c r="BT55" s="126" t="s">
        <v>83</v>
      </c>
      <c r="BV55" s="126" t="s">
        <v>77</v>
      </c>
      <c r="BW55" s="126" t="s">
        <v>84</v>
      </c>
      <c r="BX55" s="126" t="s">
        <v>5</v>
      </c>
      <c r="CL55" s="126" t="s">
        <v>19</v>
      </c>
      <c r="CM55" s="126" t="s">
        <v>85</v>
      </c>
    </row>
    <row r="56" s="7" customFormat="1" ht="24.75" customHeight="1">
      <c r="A56" s="114" t="s">
        <v>79</v>
      </c>
      <c r="B56" s="115"/>
      <c r="C56" s="116"/>
      <c r="D56" s="117" t="s">
        <v>86</v>
      </c>
      <c r="E56" s="117"/>
      <c r="F56" s="117"/>
      <c r="G56" s="117"/>
      <c r="H56" s="117"/>
      <c r="I56" s="118"/>
      <c r="J56" s="117" t="s">
        <v>87</v>
      </c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9">
        <f>'D14 - Silnoproudá elektro...'!J30</f>
        <v>0</v>
      </c>
      <c r="AH56" s="118"/>
      <c r="AI56" s="118"/>
      <c r="AJ56" s="118"/>
      <c r="AK56" s="118"/>
      <c r="AL56" s="118"/>
      <c r="AM56" s="118"/>
      <c r="AN56" s="119">
        <f>SUM(AG56,AT56)</f>
        <v>0</v>
      </c>
      <c r="AO56" s="118"/>
      <c r="AP56" s="118"/>
      <c r="AQ56" s="120" t="s">
        <v>82</v>
      </c>
      <c r="AR56" s="121"/>
      <c r="AS56" s="122">
        <v>0</v>
      </c>
      <c r="AT56" s="123">
        <f>ROUND(SUM(AV56:AW56),2)</f>
        <v>0</v>
      </c>
      <c r="AU56" s="124">
        <f>'D14 - Silnoproudá elektro...'!P92</f>
        <v>0</v>
      </c>
      <c r="AV56" s="123">
        <f>'D14 - Silnoproudá elektro...'!J33</f>
        <v>0</v>
      </c>
      <c r="AW56" s="123">
        <f>'D14 - Silnoproudá elektro...'!J34</f>
        <v>0</v>
      </c>
      <c r="AX56" s="123">
        <f>'D14 - Silnoproudá elektro...'!J35</f>
        <v>0</v>
      </c>
      <c r="AY56" s="123">
        <f>'D14 - Silnoproudá elektro...'!J36</f>
        <v>0</v>
      </c>
      <c r="AZ56" s="123">
        <f>'D14 - Silnoproudá elektro...'!F33</f>
        <v>0</v>
      </c>
      <c r="BA56" s="123">
        <f>'D14 - Silnoproudá elektro...'!F34</f>
        <v>0</v>
      </c>
      <c r="BB56" s="123">
        <f>'D14 - Silnoproudá elektro...'!F35</f>
        <v>0</v>
      </c>
      <c r="BC56" s="123">
        <f>'D14 - Silnoproudá elektro...'!F36</f>
        <v>0</v>
      </c>
      <c r="BD56" s="125">
        <f>'D14 - Silnoproudá elektro...'!F37</f>
        <v>0</v>
      </c>
      <c r="BE56" s="7"/>
      <c r="BT56" s="126" t="s">
        <v>83</v>
      </c>
      <c r="BV56" s="126" t="s">
        <v>77</v>
      </c>
      <c r="BW56" s="126" t="s">
        <v>88</v>
      </c>
      <c r="BX56" s="126" t="s">
        <v>5</v>
      </c>
      <c r="CL56" s="126" t="s">
        <v>19</v>
      </c>
      <c r="CM56" s="126" t="s">
        <v>85</v>
      </c>
    </row>
    <row r="57" s="7" customFormat="1" ht="16.5" customHeight="1">
      <c r="A57" s="114" t="s">
        <v>79</v>
      </c>
      <c r="B57" s="115"/>
      <c r="C57" s="116"/>
      <c r="D57" s="117" t="s">
        <v>89</v>
      </c>
      <c r="E57" s="117"/>
      <c r="F57" s="117"/>
      <c r="G57" s="117"/>
      <c r="H57" s="117"/>
      <c r="I57" s="118"/>
      <c r="J57" s="117" t="s">
        <v>90</v>
      </c>
      <c r="K57" s="117"/>
      <c r="L57" s="117"/>
      <c r="M57" s="117"/>
      <c r="N57" s="117"/>
      <c r="O57" s="117"/>
      <c r="P57" s="117"/>
      <c r="Q57" s="117"/>
      <c r="R57" s="117"/>
      <c r="S57" s="117"/>
      <c r="T57" s="117"/>
      <c r="U57" s="117"/>
      <c r="V57" s="117"/>
      <c r="W57" s="117"/>
      <c r="X57" s="117"/>
      <c r="Y57" s="117"/>
      <c r="Z57" s="117"/>
      <c r="AA57" s="117"/>
      <c r="AB57" s="117"/>
      <c r="AC57" s="117"/>
      <c r="AD57" s="117"/>
      <c r="AE57" s="117"/>
      <c r="AF57" s="117"/>
      <c r="AG57" s="119">
        <f>'VON - Vedlejší a ostatní ...'!J30</f>
        <v>0</v>
      </c>
      <c r="AH57" s="118"/>
      <c r="AI57" s="118"/>
      <c r="AJ57" s="118"/>
      <c r="AK57" s="118"/>
      <c r="AL57" s="118"/>
      <c r="AM57" s="118"/>
      <c r="AN57" s="119">
        <f>SUM(AG57,AT57)</f>
        <v>0</v>
      </c>
      <c r="AO57" s="118"/>
      <c r="AP57" s="118"/>
      <c r="AQ57" s="120" t="s">
        <v>82</v>
      </c>
      <c r="AR57" s="121"/>
      <c r="AS57" s="127">
        <v>0</v>
      </c>
      <c r="AT57" s="128">
        <f>ROUND(SUM(AV57:AW57),2)</f>
        <v>0</v>
      </c>
      <c r="AU57" s="129">
        <f>'VON - Vedlejší a ostatní ...'!P84</f>
        <v>0</v>
      </c>
      <c r="AV57" s="128">
        <f>'VON - Vedlejší a ostatní ...'!J33</f>
        <v>0</v>
      </c>
      <c r="AW57" s="128">
        <f>'VON - Vedlejší a ostatní ...'!J34</f>
        <v>0</v>
      </c>
      <c r="AX57" s="128">
        <f>'VON - Vedlejší a ostatní ...'!J35</f>
        <v>0</v>
      </c>
      <c r="AY57" s="128">
        <f>'VON - Vedlejší a ostatní ...'!J36</f>
        <v>0</v>
      </c>
      <c r="AZ57" s="128">
        <f>'VON - Vedlejší a ostatní ...'!F33</f>
        <v>0</v>
      </c>
      <c r="BA57" s="128">
        <f>'VON - Vedlejší a ostatní ...'!F34</f>
        <v>0</v>
      </c>
      <c r="BB57" s="128">
        <f>'VON - Vedlejší a ostatní ...'!F35</f>
        <v>0</v>
      </c>
      <c r="BC57" s="128">
        <f>'VON - Vedlejší a ostatní ...'!F36</f>
        <v>0</v>
      </c>
      <c r="BD57" s="130">
        <f>'VON - Vedlejší a ostatní ...'!F37</f>
        <v>0</v>
      </c>
      <c r="BE57" s="7"/>
      <c r="BT57" s="126" t="s">
        <v>83</v>
      </c>
      <c r="BV57" s="126" t="s">
        <v>77</v>
      </c>
      <c r="BW57" s="126" t="s">
        <v>91</v>
      </c>
      <c r="BX57" s="126" t="s">
        <v>5</v>
      </c>
      <c r="CL57" s="126" t="s">
        <v>19</v>
      </c>
      <c r="CM57" s="126" t="s">
        <v>85</v>
      </c>
    </row>
    <row r="58" s="2" customFormat="1" ht="30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7"/>
      <c r="AS58" s="41"/>
      <c r="AT58" s="41"/>
      <c r="AU58" s="41"/>
      <c r="AV58" s="41"/>
      <c r="AW58" s="41"/>
      <c r="AX58" s="41"/>
      <c r="AY58" s="41"/>
      <c r="AZ58" s="41"/>
      <c r="BA58" s="41"/>
      <c r="BB58" s="41"/>
      <c r="BC58" s="41"/>
      <c r="BD58" s="41"/>
      <c r="BE58" s="41"/>
    </row>
    <row r="59" s="2" customFormat="1" ht="6.96" customHeight="1">
      <c r="A59" s="41"/>
      <c r="B59" s="62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  <c r="AA59" s="63"/>
      <c r="AB59" s="63"/>
      <c r="AC59" s="63"/>
      <c r="AD59" s="63"/>
      <c r="AE59" s="63"/>
      <c r="AF59" s="63"/>
      <c r="AG59" s="63"/>
      <c r="AH59" s="63"/>
      <c r="AI59" s="63"/>
      <c r="AJ59" s="63"/>
      <c r="AK59" s="63"/>
      <c r="AL59" s="63"/>
      <c r="AM59" s="63"/>
      <c r="AN59" s="63"/>
      <c r="AO59" s="63"/>
      <c r="AP59" s="63"/>
      <c r="AQ59" s="63"/>
      <c r="AR59" s="47"/>
      <c r="AS59" s="41"/>
      <c r="AT59" s="41"/>
      <c r="AU59" s="41"/>
      <c r="AV59" s="41"/>
      <c r="AW59" s="41"/>
      <c r="AX59" s="41"/>
      <c r="AY59" s="41"/>
      <c r="AZ59" s="41"/>
      <c r="BA59" s="41"/>
      <c r="BB59" s="41"/>
      <c r="BC59" s="41"/>
      <c r="BD59" s="41"/>
      <c r="BE59" s="41"/>
    </row>
  </sheetData>
  <sheetProtection sheet="1" formatColumns="0" formatRows="0" objects="1" scenarios="1" spinCount="100000" saltValue="Ju2AiCVHByBdGHSO2uflTyhgBuZR49xBMGpz4VcBwtEQBrqO1iAwYhd0NKbitx+zz8R7iDBwxxXHKos2dQ1n2g==" hashValue="k+i+yGcLVm6H0mOTsIURZxhUdoKszP14Z/lAV8ja2Lfzt6nmeiC3B9BQUK4tHNcBoi1BpwJKpLNG4pSlA9WW8w==" algorithmName="SHA-512" password="CC3D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D11 - Architektonicko - s...'!C2" display="/"/>
    <hyperlink ref="A56" location="'D14 - Silnoproudá elektro...'!C2" display="/"/>
    <hyperlink ref="A57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84</v>
      </c>
      <c r="AZ2" s="131" t="s">
        <v>92</v>
      </c>
      <c r="BA2" s="131" t="s">
        <v>19</v>
      </c>
      <c r="BB2" s="131" t="s">
        <v>19</v>
      </c>
      <c r="BC2" s="131" t="s">
        <v>93</v>
      </c>
      <c r="BD2" s="131" t="s">
        <v>85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85</v>
      </c>
      <c r="AZ3" s="131" t="s">
        <v>94</v>
      </c>
      <c r="BA3" s="131" t="s">
        <v>19</v>
      </c>
      <c r="BB3" s="131" t="s">
        <v>19</v>
      </c>
      <c r="BC3" s="131" t="s">
        <v>95</v>
      </c>
      <c r="BD3" s="131" t="s">
        <v>85</v>
      </c>
    </row>
    <row r="4" s="1" customFormat="1" ht="24.96" customHeight="1">
      <c r="B4" s="23"/>
      <c r="D4" s="134" t="s">
        <v>96</v>
      </c>
      <c r="L4" s="23"/>
      <c r="M4" s="135" t="s">
        <v>10</v>
      </c>
      <c r="AT4" s="20" t="s">
        <v>4</v>
      </c>
      <c r="AZ4" s="131" t="s">
        <v>97</v>
      </c>
      <c r="BA4" s="131" t="s">
        <v>19</v>
      </c>
      <c r="BB4" s="131" t="s">
        <v>19</v>
      </c>
      <c r="BC4" s="131" t="s">
        <v>98</v>
      </c>
      <c r="BD4" s="131" t="s">
        <v>85</v>
      </c>
    </row>
    <row r="5" s="1" customFormat="1" ht="6.96" customHeight="1">
      <c r="B5" s="23"/>
      <c r="L5" s="23"/>
      <c r="AZ5" s="131" t="s">
        <v>99</v>
      </c>
      <c r="BA5" s="131" t="s">
        <v>19</v>
      </c>
      <c r="BB5" s="131" t="s">
        <v>19</v>
      </c>
      <c r="BC5" s="131" t="s">
        <v>100</v>
      </c>
      <c r="BD5" s="131" t="s">
        <v>85</v>
      </c>
    </row>
    <row r="6" s="1" customFormat="1" ht="12" customHeight="1">
      <c r="B6" s="23"/>
      <c r="D6" s="136" t="s">
        <v>16</v>
      </c>
      <c r="L6" s="23"/>
      <c r="AZ6" s="131" t="s">
        <v>101</v>
      </c>
      <c r="BA6" s="131" t="s">
        <v>19</v>
      </c>
      <c r="BB6" s="131" t="s">
        <v>19</v>
      </c>
      <c r="BC6" s="131" t="s">
        <v>102</v>
      </c>
      <c r="BD6" s="131" t="s">
        <v>85</v>
      </c>
    </row>
    <row r="7" s="1" customFormat="1" ht="16.5" customHeight="1">
      <c r="B7" s="23"/>
      <c r="E7" s="137" t="str">
        <f>'Rekapitulace stavby'!K6</f>
        <v>JAROMĚŘ, PALACKÉHO ČP. 142, SANACE</v>
      </c>
      <c r="F7" s="136"/>
      <c r="G7" s="136"/>
      <c r="H7" s="136"/>
      <c r="L7" s="23"/>
      <c r="AZ7" s="131" t="s">
        <v>103</v>
      </c>
      <c r="BA7" s="131" t="s">
        <v>19</v>
      </c>
      <c r="BB7" s="131" t="s">
        <v>19</v>
      </c>
      <c r="BC7" s="131" t="s">
        <v>104</v>
      </c>
      <c r="BD7" s="131" t="s">
        <v>85</v>
      </c>
    </row>
    <row r="8" s="2" customFormat="1" ht="12" customHeight="1">
      <c r="A8" s="41"/>
      <c r="B8" s="47"/>
      <c r="C8" s="41"/>
      <c r="D8" s="136" t="s">
        <v>105</v>
      </c>
      <c r="E8" s="41"/>
      <c r="F8" s="41"/>
      <c r="G8" s="41"/>
      <c r="H8" s="41"/>
      <c r="I8" s="41"/>
      <c r="J8" s="41"/>
      <c r="K8" s="41"/>
      <c r="L8" s="138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Z8" s="131" t="s">
        <v>106</v>
      </c>
      <c r="BA8" s="131" t="s">
        <v>19</v>
      </c>
      <c r="BB8" s="131" t="s">
        <v>19</v>
      </c>
      <c r="BC8" s="131" t="s">
        <v>107</v>
      </c>
      <c r="BD8" s="131" t="s">
        <v>85</v>
      </c>
    </row>
    <row r="9" s="2" customFormat="1" ht="16.5" customHeight="1">
      <c r="A9" s="41"/>
      <c r="B9" s="47"/>
      <c r="C9" s="41"/>
      <c r="D9" s="41"/>
      <c r="E9" s="139" t="s">
        <v>108</v>
      </c>
      <c r="F9" s="41"/>
      <c r="G9" s="41"/>
      <c r="H9" s="41"/>
      <c r="I9" s="41"/>
      <c r="J9" s="41"/>
      <c r="K9" s="41"/>
      <c r="L9" s="13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Z9" s="131" t="s">
        <v>109</v>
      </c>
      <c r="BA9" s="131" t="s">
        <v>19</v>
      </c>
      <c r="BB9" s="131" t="s">
        <v>19</v>
      </c>
      <c r="BC9" s="131" t="s">
        <v>110</v>
      </c>
      <c r="BD9" s="131" t="s">
        <v>85</v>
      </c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Z10" s="131" t="s">
        <v>111</v>
      </c>
      <c r="BA10" s="131" t="s">
        <v>19</v>
      </c>
      <c r="BB10" s="131" t="s">
        <v>19</v>
      </c>
      <c r="BC10" s="131" t="s">
        <v>112</v>
      </c>
      <c r="BD10" s="131" t="s">
        <v>85</v>
      </c>
    </row>
    <row r="11" s="2" customFormat="1" ht="12" customHeight="1">
      <c r="A11" s="41"/>
      <c r="B11" s="47"/>
      <c r="C11" s="41"/>
      <c r="D11" s="136" t="s">
        <v>18</v>
      </c>
      <c r="E11" s="41"/>
      <c r="F11" s="140" t="s">
        <v>19</v>
      </c>
      <c r="G11" s="41"/>
      <c r="H11" s="41"/>
      <c r="I11" s="136" t="s">
        <v>20</v>
      </c>
      <c r="J11" s="140" t="s">
        <v>19</v>
      </c>
      <c r="K11" s="41"/>
      <c r="L11" s="13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Z11" s="131" t="s">
        <v>113</v>
      </c>
      <c r="BA11" s="131" t="s">
        <v>19</v>
      </c>
      <c r="BB11" s="131" t="s">
        <v>19</v>
      </c>
      <c r="BC11" s="131" t="s">
        <v>114</v>
      </c>
      <c r="BD11" s="131" t="s">
        <v>85</v>
      </c>
    </row>
    <row r="12" s="2" customFormat="1" ht="12" customHeight="1">
      <c r="A12" s="41"/>
      <c r="B12" s="47"/>
      <c r="C12" s="41"/>
      <c r="D12" s="136" t="s">
        <v>21</v>
      </c>
      <c r="E12" s="41"/>
      <c r="F12" s="140" t="s">
        <v>115</v>
      </c>
      <c r="G12" s="41"/>
      <c r="H12" s="41"/>
      <c r="I12" s="136" t="s">
        <v>23</v>
      </c>
      <c r="J12" s="141" t="str">
        <f>'Rekapitulace stavby'!AN8</f>
        <v>10. 1. 2024</v>
      </c>
      <c r="K12" s="41"/>
      <c r="L12" s="13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Z12" s="131" t="s">
        <v>116</v>
      </c>
      <c r="BA12" s="131" t="s">
        <v>19</v>
      </c>
      <c r="BB12" s="131" t="s">
        <v>19</v>
      </c>
      <c r="BC12" s="131" t="s">
        <v>117</v>
      </c>
      <c r="BD12" s="131" t="s">
        <v>85</v>
      </c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Z13" s="131" t="s">
        <v>118</v>
      </c>
      <c r="BA13" s="131" t="s">
        <v>119</v>
      </c>
      <c r="BB13" s="131" t="s">
        <v>120</v>
      </c>
      <c r="BC13" s="131" t="s">
        <v>121</v>
      </c>
      <c r="BD13" s="131" t="s">
        <v>85</v>
      </c>
    </row>
    <row r="14" s="2" customFormat="1" ht="12" customHeight="1">
      <c r="A14" s="41"/>
      <c r="B14" s="47"/>
      <c r="C14" s="41"/>
      <c r="D14" s="136" t="s">
        <v>25</v>
      </c>
      <c r="E14" s="41"/>
      <c r="F14" s="41"/>
      <c r="G14" s="41"/>
      <c r="H14" s="41"/>
      <c r="I14" s="136" t="s">
        <v>26</v>
      </c>
      <c r="J14" s="140" t="s">
        <v>27</v>
      </c>
      <c r="K14" s="41"/>
      <c r="L14" s="13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Z14" s="131" t="s">
        <v>122</v>
      </c>
      <c r="BA14" s="131" t="s">
        <v>19</v>
      </c>
      <c r="BB14" s="131" t="s">
        <v>19</v>
      </c>
      <c r="BC14" s="131" t="s">
        <v>123</v>
      </c>
      <c r="BD14" s="131" t="s">
        <v>85</v>
      </c>
    </row>
    <row r="15" s="2" customFormat="1" ht="18" customHeight="1">
      <c r="A15" s="41"/>
      <c r="B15" s="47"/>
      <c r="C15" s="41"/>
      <c r="D15" s="41"/>
      <c r="E15" s="140" t="s">
        <v>28</v>
      </c>
      <c r="F15" s="41"/>
      <c r="G15" s="41"/>
      <c r="H15" s="41"/>
      <c r="I15" s="136" t="s">
        <v>29</v>
      </c>
      <c r="J15" s="140" t="s">
        <v>19</v>
      </c>
      <c r="K15" s="41"/>
      <c r="L15" s="13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Z15" s="131" t="s">
        <v>124</v>
      </c>
      <c r="BA15" s="131" t="s">
        <v>19</v>
      </c>
      <c r="BB15" s="131" t="s">
        <v>19</v>
      </c>
      <c r="BC15" s="131" t="s">
        <v>125</v>
      </c>
      <c r="BD15" s="131" t="s">
        <v>85</v>
      </c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Z16" s="131" t="s">
        <v>126</v>
      </c>
      <c r="BA16" s="131" t="s">
        <v>19</v>
      </c>
      <c r="BB16" s="131" t="s">
        <v>19</v>
      </c>
      <c r="BC16" s="131" t="s">
        <v>127</v>
      </c>
      <c r="BD16" s="131" t="s">
        <v>85</v>
      </c>
    </row>
    <row r="17" s="2" customFormat="1" ht="12" customHeight="1">
      <c r="A17" s="41"/>
      <c r="B17" s="47"/>
      <c r="C17" s="41"/>
      <c r="D17" s="136" t="s">
        <v>30</v>
      </c>
      <c r="E17" s="41"/>
      <c r="F17" s="41"/>
      <c r="G17" s="41"/>
      <c r="H17" s="41"/>
      <c r="I17" s="136" t="s">
        <v>26</v>
      </c>
      <c r="J17" s="36" t="str">
        <f>'Rekapitulace stavby'!AN13</f>
        <v>Vyplň údaj</v>
      </c>
      <c r="K17" s="41"/>
      <c r="L17" s="13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Z17" s="131" t="s">
        <v>128</v>
      </c>
      <c r="BA17" s="131" t="s">
        <v>19</v>
      </c>
      <c r="BB17" s="131" t="s">
        <v>19</v>
      </c>
      <c r="BC17" s="131" t="s">
        <v>129</v>
      </c>
      <c r="BD17" s="131" t="s">
        <v>85</v>
      </c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40"/>
      <c r="G18" s="140"/>
      <c r="H18" s="140"/>
      <c r="I18" s="136" t="s">
        <v>29</v>
      </c>
      <c r="J18" s="36" t="str">
        <f>'Rekapitulace stavby'!AN14</f>
        <v>Vyplň údaj</v>
      </c>
      <c r="K18" s="41"/>
      <c r="L18" s="13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  <c r="AZ18" s="131" t="s">
        <v>130</v>
      </c>
      <c r="BA18" s="131" t="s">
        <v>19</v>
      </c>
      <c r="BB18" s="131" t="s">
        <v>19</v>
      </c>
      <c r="BC18" s="131" t="s">
        <v>131</v>
      </c>
      <c r="BD18" s="131" t="s">
        <v>85</v>
      </c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  <c r="AZ19" s="131" t="s">
        <v>132</v>
      </c>
      <c r="BA19" s="131" t="s">
        <v>19</v>
      </c>
      <c r="BB19" s="131" t="s">
        <v>19</v>
      </c>
      <c r="BC19" s="131" t="s">
        <v>133</v>
      </c>
      <c r="BD19" s="131" t="s">
        <v>85</v>
      </c>
    </row>
    <row r="20" s="2" customFormat="1" ht="12" customHeight="1">
      <c r="A20" s="41"/>
      <c r="B20" s="47"/>
      <c r="C20" s="41"/>
      <c r="D20" s="136" t="s">
        <v>32</v>
      </c>
      <c r="E20" s="41"/>
      <c r="F20" s="41"/>
      <c r="G20" s="41"/>
      <c r="H20" s="41"/>
      <c r="I20" s="136" t="s">
        <v>26</v>
      </c>
      <c r="J20" s="140" t="s">
        <v>33</v>
      </c>
      <c r="K20" s="41"/>
      <c r="L20" s="13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  <c r="AZ20" s="131" t="s">
        <v>134</v>
      </c>
      <c r="BA20" s="131" t="s">
        <v>19</v>
      </c>
      <c r="BB20" s="131" t="s">
        <v>19</v>
      </c>
      <c r="BC20" s="131" t="s">
        <v>135</v>
      </c>
      <c r="BD20" s="131" t="s">
        <v>85</v>
      </c>
    </row>
    <row r="21" s="2" customFormat="1" ht="18" customHeight="1">
      <c r="A21" s="41"/>
      <c r="B21" s="47"/>
      <c r="C21" s="41"/>
      <c r="D21" s="41"/>
      <c r="E21" s="140" t="s">
        <v>34</v>
      </c>
      <c r="F21" s="41"/>
      <c r="G21" s="41"/>
      <c r="H21" s="41"/>
      <c r="I21" s="136" t="s">
        <v>29</v>
      </c>
      <c r="J21" s="140" t="s">
        <v>19</v>
      </c>
      <c r="K21" s="41"/>
      <c r="L21" s="13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6" t="s">
        <v>36</v>
      </c>
      <c r="E23" s="41"/>
      <c r="F23" s="41"/>
      <c r="G23" s="41"/>
      <c r="H23" s="41"/>
      <c r="I23" s="136" t="s">
        <v>26</v>
      </c>
      <c r="J23" s="140" t="s">
        <v>37</v>
      </c>
      <c r="K23" s="41"/>
      <c r="L23" s="13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40" t="s">
        <v>38</v>
      </c>
      <c r="F24" s="41"/>
      <c r="G24" s="41"/>
      <c r="H24" s="41"/>
      <c r="I24" s="136" t="s">
        <v>29</v>
      </c>
      <c r="J24" s="140" t="s">
        <v>19</v>
      </c>
      <c r="K24" s="41"/>
      <c r="L24" s="13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6" t="s">
        <v>39</v>
      </c>
      <c r="E26" s="41"/>
      <c r="F26" s="41"/>
      <c r="G26" s="41"/>
      <c r="H26" s="41"/>
      <c r="I26" s="41"/>
      <c r="J26" s="41"/>
      <c r="K26" s="41"/>
      <c r="L26" s="13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2"/>
      <c r="B27" s="143"/>
      <c r="C27" s="142"/>
      <c r="D27" s="142"/>
      <c r="E27" s="144" t="s">
        <v>19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6"/>
      <c r="E29" s="146"/>
      <c r="F29" s="146"/>
      <c r="G29" s="146"/>
      <c r="H29" s="146"/>
      <c r="I29" s="146"/>
      <c r="J29" s="146"/>
      <c r="K29" s="146"/>
      <c r="L29" s="13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7" t="s">
        <v>41</v>
      </c>
      <c r="E30" s="41"/>
      <c r="F30" s="41"/>
      <c r="G30" s="41"/>
      <c r="H30" s="41"/>
      <c r="I30" s="41"/>
      <c r="J30" s="148">
        <f>ROUND(J99, 2)</f>
        <v>0</v>
      </c>
      <c r="K30" s="41"/>
      <c r="L30" s="13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6"/>
      <c r="E31" s="146"/>
      <c r="F31" s="146"/>
      <c r="G31" s="146"/>
      <c r="H31" s="146"/>
      <c r="I31" s="146"/>
      <c r="J31" s="146"/>
      <c r="K31" s="146"/>
      <c r="L31" s="13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9" t="s">
        <v>43</v>
      </c>
      <c r="G32" s="41"/>
      <c r="H32" s="41"/>
      <c r="I32" s="149" t="s">
        <v>42</v>
      </c>
      <c r="J32" s="149" t="s">
        <v>44</v>
      </c>
      <c r="K32" s="41"/>
      <c r="L32" s="13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0" t="s">
        <v>45</v>
      </c>
      <c r="E33" s="136" t="s">
        <v>46</v>
      </c>
      <c r="F33" s="151">
        <f>ROUND((SUM(BE99:BE1290)),  2)</f>
        <v>0</v>
      </c>
      <c r="G33" s="41"/>
      <c r="H33" s="41"/>
      <c r="I33" s="152">
        <v>0.20999999999999999</v>
      </c>
      <c r="J33" s="151">
        <f>ROUND(((SUM(BE99:BE1290))*I33),  2)</f>
        <v>0</v>
      </c>
      <c r="K33" s="41"/>
      <c r="L33" s="13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6" t="s">
        <v>47</v>
      </c>
      <c r="F34" s="151">
        <f>ROUND((SUM(BF99:BF1290)),  2)</f>
        <v>0</v>
      </c>
      <c r="G34" s="41"/>
      <c r="H34" s="41"/>
      <c r="I34" s="152">
        <v>0.12</v>
      </c>
      <c r="J34" s="151">
        <f>ROUND(((SUM(BF99:BF1290))*I34),  2)</f>
        <v>0</v>
      </c>
      <c r="K34" s="41"/>
      <c r="L34" s="13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6" t="s">
        <v>48</v>
      </c>
      <c r="F35" s="151">
        <f>ROUND((SUM(BG99:BG1290)),  2)</f>
        <v>0</v>
      </c>
      <c r="G35" s="41"/>
      <c r="H35" s="41"/>
      <c r="I35" s="152">
        <v>0.20999999999999999</v>
      </c>
      <c r="J35" s="151">
        <f>0</f>
        <v>0</v>
      </c>
      <c r="K35" s="41"/>
      <c r="L35" s="13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6" t="s">
        <v>49</v>
      </c>
      <c r="F36" s="151">
        <f>ROUND((SUM(BH99:BH1290)),  2)</f>
        <v>0</v>
      </c>
      <c r="G36" s="41"/>
      <c r="H36" s="41"/>
      <c r="I36" s="152">
        <v>0.12</v>
      </c>
      <c r="J36" s="151">
        <f>0</f>
        <v>0</v>
      </c>
      <c r="K36" s="41"/>
      <c r="L36" s="13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6" t="s">
        <v>50</v>
      </c>
      <c r="F37" s="151">
        <f>ROUND((SUM(BI99:BI1290)),  2)</f>
        <v>0</v>
      </c>
      <c r="G37" s="41"/>
      <c r="H37" s="41"/>
      <c r="I37" s="152">
        <v>0</v>
      </c>
      <c r="J37" s="151">
        <f>0</f>
        <v>0</v>
      </c>
      <c r="K37" s="41"/>
      <c r="L37" s="13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3"/>
      <c r="D39" s="154" t="s">
        <v>51</v>
      </c>
      <c r="E39" s="155"/>
      <c r="F39" s="155"/>
      <c r="G39" s="156" t="s">
        <v>52</v>
      </c>
      <c r="H39" s="157" t="s">
        <v>53</v>
      </c>
      <c r="I39" s="155"/>
      <c r="J39" s="158">
        <f>SUM(J30:J37)</f>
        <v>0</v>
      </c>
      <c r="K39" s="159"/>
      <c r="L39" s="13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136</v>
      </c>
      <c r="D45" s="43"/>
      <c r="E45" s="43"/>
      <c r="F45" s="43"/>
      <c r="G45" s="43"/>
      <c r="H45" s="43"/>
      <c r="I45" s="43"/>
      <c r="J45" s="43"/>
      <c r="K45" s="43"/>
      <c r="L45" s="138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4" t="str">
        <f>E7</f>
        <v>JAROMĚŘ, PALACKÉHO ČP. 142, SANACE</v>
      </c>
      <c r="F48" s="35"/>
      <c r="G48" s="35"/>
      <c r="H48" s="35"/>
      <c r="I48" s="43"/>
      <c r="J48" s="43"/>
      <c r="K48" s="43"/>
      <c r="L48" s="13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105</v>
      </c>
      <c r="D49" s="43"/>
      <c r="E49" s="43"/>
      <c r="F49" s="43"/>
      <c r="G49" s="43"/>
      <c r="H49" s="43"/>
      <c r="I49" s="43"/>
      <c r="J49" s="43"/>
      <c r="K49" s="43"/>
      <c r="L49" s="13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D11 - Architektonicko - stavební řešení</v>
      </c>
      <c r="F50" s="43"/>
      <c r="G50" s="43"/>
      <c r="H50" s="43"/>
      <c r="I50" s="43"/>
      <c r="J50" s="43"/>
      <c r="K50" s="43"/>
      <c r="L50" s="13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Jaroměř, Palackého 142</v>
      </c>
      <c r="G52" s="43"/>
      <c r="H52" s="43"/>
      <c r="I52" s="35" t="s">
        <v>23</v>
      </c>
      <c r="J52" s="75" t="str">
        <f>IF(J12="","",J12)</f>
        <v>10. 1. 2024</v>
      </c>
      <c r="K52" s="43"/>
      <c r="L52" s="13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40.05" customHeight="1">
      <c r="A54" s="41"/>
      <c r="B54" s="42"/>
      <c r="C54" s="35" t="s">
        <v>25</v>
      </c>
      <c r="D54" s="43"/>
      <c r="E54" s="43"/>
      <c r="F54" s="30" t="str">
        <f>E15</f>
        <v xml:space="preserve">Dětský domov,základní škola,speciální a praktická </v>
      </c>
      <c r="G54" s="43"/>
      <c r="H54" s="43"/>
      <c r="I54" s="35" t="s">
        <v>32</v>
      </c>
      <c r="J54" s="39" t="str">
        <f>E21</f>
        <v>AMX s.r.o., Slezská 848, 500 03 Hradec Králové</v>
      </c>
      <c r="K54" s="43"/>
      <c r="L54" s="13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25.65" customHeight="1">
      <c r="A55" s="41"/>
      <c r="B55" s="42"/>
      <c r="C55" s="35" t="s">
        <v>30</v>
      </c>
      <c r="D55" s="43"/>
      <c r="E55" s="43"/>
      <c r="F55" s="30" t="str">
        <f>IF(E18="","",E18)</f>
        <v>Vyplň údaj</v>
      </c>
      <c r="G55" s="43"/>
      <c r="H55" s="43"/>
      <c r="I55" s="35" t="s">
        <v>36</v>
      </c>
      <c r="J55" s="39" t="str">
        <f>E24</f>
        <v>Ing.Alena Zahradníková</v>
      </c>
      <c r="K55" s="43"/>
      <c r="L55" s="13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5" t="s">
        <v>137</v>
      </c>
      <c r="D57" s="166"/>
      <c r="E57" s="166"/>
      <c r="F57" s="166"/>
      <c r="G57" s="166"/>
      <c r="H57" s="166"/>
      <c r="I57" s="166"/>
      <c r="J57" s="167" t="s">
        <v>138</v>
      </c>
      <c r="K57" s="166"/>
      <c r="L57" s="13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8" t="s">
        <v>73</v>
      </c>
      <c r="D59" s="43"/>
      <c r="E59" s="43"/>
      <c r="F59" s="43"/>
      <c r="G59" s="43"/>
      <c r="H59" s="43"/>
      <c r="I59" s="43"/>
      <c r="J59" s="105">
        <f>J99</f>
        <v>0</v>
      </c>
      <c r="K59" s="43"/>
      <c r="L59" s="13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139</v>
      </c>
    </row>
    <row r="60" s="9" customFormat="1" ht="24.96" customHeight="1">
      <c r="A60" s="9"/>
      <c r="B60" s="169"/>
      <c r="C60" s="170"/>
      <c r="D60" s="171" t="s">
        <v>140</v>
      </c>
      <c r="E60" s="172"/>
      <c r="F60" s="172"/>
      <c r="G60" s="172"/>
      <c r="H60" s="172"/>
      <c r="I60" s="172"/>
      <c r="J60" s="173">
        <f>J100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141</v>
      </c>
      <c r="E61" s="178"/>
      <c r="F61" s="178"/>
      <c r="G61" s="178"/>
      <c r="H61" s="178"/>
      <c r="I61" s="178"/>
      <c r="J61" s="179">
        <f>J101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76"/>
      <c r="D62" s="177" t="s">
        <v>142</v>
      </c>
      <c r="E62" s="178"/>
      <c r="F62" s="178"/>
      <c r="G62" s="178"/>
      <c r="H62" s="178"/>
      <c r="I62" s="178"/>
      <c r="J62" s="179">
        <f>J202</f>
        <v>0</v>
      </c>
      <c r="K62" s="176"/>
      <c r="L62" s="18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5"/>
      <c r="C63" s="176"/>
      <c r="D63" s="177" t="s">
        <v>143</v>
      </c>
      <c r="E63" s="178"/>
      <c r="F63" s="178"/>
      <c r="G63" s="178"/>
      <c r="H63" s="178"/>
      <c r="I63" s="178"/>
      <c r="J63" s="179">
        <f>J250</f>
        <v>0</v>
      </c>
      <c r="K63" s="176"/>
      <c r="L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5"/>
      <c r="C64" s="176"/>
      <c r="D64" s="177" t="s">
        <v>144</v>
      </c>
      <c r="E64" s="178"/>
      <c r="F64" s="178"/>
      <c r="G64" s="178"/>
      <c r="H64" s="178"/>
      <c r="I64" s="178"/>
      <c r="J64" s="179">
        <f>J289</f>
        <v>0</v>
      </c>
      <c r="K64" s="176"/>
      <c r="L64" s="18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5"/>
      <c r="C65" s="176"/>
      <c r="D65" s="177" t="s">
        <v>145</v>
      </c>
      <c r="E65" s="178"/>
      <c r="F65" s="178"/>
      <c r="G65" s="178"/>
      <c r="H65" s="178"/>
      <c r="I65" s="178"/>
      <c r="J65" s="179">
        <f>J502</f>
        <v>0</v>
      </c>
      <c r="K65" s="176"/>
      <c r="L65" s="18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5"/>
      <c r="C66" s="176"/>
      <c r="D66" s="177" t="s">
        <v>146</v>
      </c>
      <c r="E66" s="178"/>
      <c r="F66" s="178"/>
      <c r="G66" s="178"/>
      <c r="H66" s="178"/>
      <c r="I66" s="178"/>
      <c r="J66" s="179">
        <f>J654</f>
        <v>0</v>
      </c>
      <c r="K66" s="176"/>
      <c r="L66" s="18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5"/>
      <c r="C67" s="176"/>
      <c r="D67" s="177" t="s">
        <v>147</v>
      </c>
      <c r="E67" s="178"/>
      <c r="F67" s="178"/>
      <c r="G67" s="178"/>
      <c r="H67" s="178"/>
      <c r="I67" s="178"/>
      <c r="J67" s="179">
        <f>J664</f>
        <v>0</v>
      </c>
      <c r="K67" s="176"/>
      <c r="L67" s="18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9"/>
      <c r="C68" s="170"/>
      <c r="D68" s="171" t="s">
        <v>148</v>
      </c>
      <c r="E68" s="172"/>
      <c r="F68" s="172"/>
      <c r="G68" s="172"/>
      <c r="H68" s="172"/>
      <c r="I68" s="172"/>
      <c r="J68" s="173">
        <f>J669</f>
        <v>0</v>
      </c>
      <c r="K68" s="170"/>
      <c r="L68" s="174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75"/>
      <c r="C69" s="176"/>
      <c r="D69" s="177" t="s">
        <v>149</v>
      </c>
      <c r="E69" s="178"/>
      <c r="F69" s="178"/>
      <c r="G69" s="178"/>
      <c r="H69" s="178"/>
      <c r="I69" s="178"/>
      <c r="J69" s="179">
        <f>J670</f>
        <v>0</v>
      </c>
      <c r="K69" s="176"/>
      <c r="L69" s="18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5"/>
      <c r="C70" s="176"/>
      <c r="D70" s="177" t="s">
        <v>150</v>
      </c>
      <c r="E70" s="178"/>
      <c r="F70" s="178"/>
      <c r="G70" s="178"/>
      <c r="H70" s="178"/>
      <c r="I70" s="178"/>
      <c r="J70" s="179">
        <f>J905</f>
        <v>0</v>
      </c>
      <c r="K70" s="176"/>
      <c r="L70" s="18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5"/>
      <c r="C71" s="176"/>
      <c r="D71" s="177" t="s">
        <v>151</v>
      </c>
      <c r="E71" s="178"/>
      <c r="F71" s="178"/>
      <c r="G71" s="178"/>
      <c r="H71" s="178"/>
      <c r="I71" s="178"/>
      <c r="J71" s="179">
        <f>J944</f>
        <v>0</v>
      </c>
      <c r="K71" s="176"/>
      <c r="L71" s="18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5"/>
      <c r="C72" s="176"/>
      <c r="D72" s="177" t="s">
        <v>152</v>
      </c>
      <c r="E72" s="178"/>
      <c r="F72" s="178"/>
      <c r="G72" s="178"/>
      <c r="H72" s="178"/>
      <c r="I72" s="178"/>
      <c r="J72" s="179">
        <f>J1051</f>
        <v>0</v>
      </c>
      <c r="K72" s="176"/>
      <c r="L72" s="18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5"/>
      <c r="C73" s="176"/>
      <c r="D73" s="177" t="s">
        <v>153</v>
      </c>
      <c r="E73" s="178"/>
      <c r="F73" s="178"/>
      <c r="G73" s="178"/>
      <c r="H73" s="178"/>
      <c r="I73" s="178"/>
      <c r="J73" s="179">
        <f>J1086</f>
        <v>0</v>
      </c>
      <c r="K73" s="176"/>
      <c r="L73" s="18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5"/>
      <c r="C74" s="176"/>
      <c r="D74" s="177" t="s">
        <v>154</v>
      </c>
      <c r="E74" s="178"/>
      <c r="F74" s="178"/>
      <c r="G74" s="178"/>
      <c r="H74" s="178"/>
      <c r="I74" s="178"/>
      <c r="J74" s="179">
        <f>J1101</f>
        <v>0</v>
      </c>
      <c r="K74" s="176"/>
      <c r="L74" s="18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5"/>
      <c r="C75" s="176"/>
      <c r="D75" s="177" t="s">
        <v>155</v>
      </c>
      <c r="E75" s="178"/>
      <c r="F75" s="178"/>
      <c r="G75" s="178"/>
      <c r="H75" s="178"/>
      <c r="I75" s="178"/>
      <c r="J75" s="179">
        <f>J1130</f>
        <v>0</v>
      </c>
      <c r="K75" s="176"/>
      <c r="L75" s="18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5"/>
      <c r="C76" s="176"/>
      <c r="D76" s="177" t="s">
        <v>156</v>
      </c>
      <c r="E76" s="178"/>
      <c r="F76" s="178"/>
      <c r="G76" s="178"/>
      <c r="H76" s="178"/>
      <c r="I76" s="178"/>
      <c r="J76" s="179">
        <f>J1196</f>
        <v>0</v>
      </c>
      <c r="K76" s="176"/>
      <c r="L76" s="18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5"/>
      <c r="C77" s="176"/>
      <c r="D77" s="177" t="s">
        <v>157</v>
      </c>
      <c r="E77" s="178"/>
      <c r="F77" s="178"/>
      <c r="G77" s="178"/>
      <c r="H77" s="178"/>
      <c r="I77" s="178"/>
      <c r="J77" s="179">
        <f>J1207</f>
        <v>0</v>
      </c>
      <c r="K77" s="176"/>
      <c r="L77" s="18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75"/>
      <c r="C78" s="176"/>
      <c r="D78" s="177" t="s">
        <v>158</v>
      </c>
      <c r="E78" s="178"/>
      <c r="F78" s="178"/>
      <c r="G78" s="178"/>
      <c r="H78" s="178"/>
      <c r="I78" s="178"/>
      <c r="J78" s="179">
        <f>J1262</f>
        <v>0</v>
      </c>
      <c r="K78" s="176"/>
      <c r="L78" s="18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9" customFormat="1" ht="24.96" customHeight="1">
      <c r="A79" s="9"/>
      <c r="B79" s="169"/>
      <c r="C79" s="170"/>
      <c r="D79" s="171" t="s">
        <v>159</v>
      </c>
      <c r="E79" s="172"/>
      <c r="F79" s="172"/>
      <c r="G79" s="172"/>
      <c r="H79" s="172"/>
      <c r="I79" s="172"/>
      <c r="J79" s="173">
        <f>J1273</f>
        <v>0</v>
      </c>
      <c r="K79" s="170"/>
      <c r="L79" s="174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</row>
    <row r="80" s="2" customFormat="1" ht="21.84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3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13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5" s="2" customFormat="1" ht="6.96" customHeight="1">
      <c r="A85" s="41"/>
      <c r="B85" s="64"/>
      <c r="C85" s="65"/>
      <c r="D85" s="65"/>
      <c r="E85" s="65"/>
      <c r="F85" s="65"/>
      <c r="G85" s="65"/>
      <c r="H85" s="65"/>
      <c r="I85" s="65"/>
      <c r="J85" s="65"/>
      <c r="K85" s="65"/>
      <c r="L85" s="138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24.96" customHeight="1">
      <c r="A86" s="41"/>
      <c r="B86" s="42"/>
      <c r="C86" s="26" t="s">
        <v>160</v>
      </c>
      <c r="D86" s="43"/>
      <c r="E86" s="43"/>
      <c r="F86" s="43"/>
      <c r="G86" s="43"/>
      <c r="H86" s="43"/>
      <c r="I86" s="43"/>
      <c r="J86" s="43"/>
      <c r="K86" s="43"/>
      <c r="L86" s="138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6.96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38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2" customHeight="1">
      <c r="A88" s="41"/>
      <c r="B88" s="42"/>
      <c r="C88" s="35" t="s">
        <v>16</v>
      </c>
      <c r="D88" s="43"/>
      <c r="E88" s="43"/>
      <c r="F88" s="43"/>
      <c r="G88" s="43"/>
      <c r="H88" s="43"/>
      <c r="I88" s="43"/>
      <c r="J88" s="43"/>
      <c r="K88" s="43"/>
      <c r="L88" s="138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6.5" customHeight="1">
      <c r="A89" s="41"/>
      <c r="B89" s="42"/>
      <c r="C89" s="43"/>
      <c r="D89" s="43"/>
      <c r="E89" s="164" t="str">
        <f>E7</f>
        <v>JAROMĚŘ, PALACKÉHO ČP. 142, SANACE</v>
      </c>
      <c r="F89" s="35"/>
      <c r="G89" s="35"/>
      <c r="H89" s="35"/>
      <c r="I89" s="43"/>
      <c r="J89" s="43"/>
      <c r="K89" s="43"/>
      <c r="L89" s="138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2" customHeight="1">
      <c r="A90" s="41"/>
      <c r="B90" s="42"/>
      <c r="C90" s="35" t="s">
        <v>105</v>
      </c>
      <c r="D90" s="43"/>
      <c r="E90" s="43"/>
      <c r="F90" s="43"/>
      <c r="G90" s="43"/>
      <c r="H90" s="43"/>
      <c r="I90" s="43"/>
      <c r="J90" s="43"/>
      <c r="K90" s="43"/>
      <c r="L90" s="138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6.5" customHeight="1">
      <c r="A91" s="41"/>
      <c r="B91" s="42"/>
      <c r="C91" s="43"/>
      <c r="D91" s="43"/>
      <c r="E91" s="72" t="str">
        <f>E9</f>
        <v>D11 - Architektonicko - stavební řešení</v>
      </c>
      <c r="F91" s="43"/>
      <c r="G91" s="43"/>
      <c r="H91" s="43"/>
      <c r="I91" s="43"/>
      <c r="J91" s="43"/>
      <c r="K91" s="43"/>
      <c r="L91" s="138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6.96" customHeight="1">
      <c r="A92" s="41"/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138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2" customHeight="1">
      <c r="A93" s="41"/>
      <c r="B93" s="42"/>
      <c r="C93" s="35" t="s">
        <v>21</v>
      </c>
      <c r="D93" s="43"/>
      <c r="E93" s="43"/>
      <c r="F93" s="30" t="str">
        <f>F12</f>
        <v>Jaroměř, Palackého 142</v>
      </c>
      <c r="G93" s="43"/>
      <c r="H93" s="43"/>
      <c r="I93" s="35" t="s">
        <v>23</v>
      </c>
      <c r="J93" s="75" t="str">
        <f>IF(J12="","",J12)</f>
        <v>10. 1. 2024</v>
      </c>
      <c r="K93" s="43"/>
      <c r="L93" s="138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6.96" customHeight="1">
      <c r="A94" s="41"/>
      <c r="B94" s="42"/>
      <c r="C94" s="43"/>
      <c r="D94" s="43"/>
      <c r="E94" s="43"/>
      <c r="F94" s="43"/>
      <c r="G94" s="43"/>
      <c r="H94" s="43"/>
      <c r="I94" s="43"/>
      <c r="J94" s="43"/>
      <c r="K94" s="43"/>
      <c r="L94" s="138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40.05" customHeight="1">
      <c r="A95" s="41"/>
      <c r="B95" s="42"/>
      <c r="C95" s="35" t="s">
        <v>25</v>
      </c>
      <c r="D95" s="43"/>
      <c r="E95" s="43"/>
      <c r="F95" s="30" t="str">
        <f>E15</f>
        <v xml:space="preserve">Dětský domov,základní škola,speciální a praktická </v>
      </c>
      <c r="G95" s="43"/>
      <c r="H95" s="43"/>
      <c r="I95" s="35" t="s">
        <v>32</v>
      </c>
      <c r="J95" s="39" t="str">
        <f>E21</f>
        <v>AMX s.r.o., Slezská 848, 500 03 Hradec Králové</v>
      </c>
      <c r="K95" s="43"/>
      <c r="L95" s="138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2" customFormat="1" ht="25.65" customHeight="1">
      <c r="A96" s="41"/>
      <c r="B96" s="42"/>
      <c r="C96" s="35" t="s">
        <v>30</v>
      </c>
      <c r="D96" s="43"/>
      <c r="E96" s="43"/>
      <c r="F96" s="30" t="str">
        <f>IF(E18="","",E18)</f>
        <v>Vyplň údaj</v>
      </c>
      <c r="G96" s="43"/>
      <c r="H96" s="43"/>
      <c r="I96" s="35" t="s">
        <v>36</v>
      </c>
      <c r="J96" s="39" t="str">
        <f>E24</f>
        <v>Ing.Alena Zahradníková</v>
      </c>
      <c r="K96" s="43"/>
      <c r="L96" s="138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</row>
    <row r="97" s="2" customFormat="1" ht="10.32" customHeight="1">
      <c r="A97" s="41"/>
      <c r="B97" s="42"/>
      <c r="C97" s="43"/>
      <c r="D97" s="43"/>
      <c r="E97" s="43"/>
      <c r="F97" s="43"/>
      <c r="G97" s="43"/>
      <c r="H97" s="43"/>
      <c r="I97" s="43"/>
      <c r="J97" s="43"/>
      <c r="K97" s="43"/>
      <c r="L97" s="138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</row>
    <row r="98" s="11" customFormat="1" ht="29.28" customHeight="1">
      <c r="A98" s="181"/>
      <c r="B98" s="182"/>
      <c r="C98" s="183" t="s">
        <v>161</v>
      </c>
      <c r="D98" s="184" t="s">
        <v>60</v>
      </c>
      <c r="E98" s="184" t="s">
        <v>56</v>
      </c>
      <c r="F98" s="184" t="s">
        <v>57</v>
      </c>
      <c r="G98" s="184" t="s">
        <v>162</v>
      </c>
      <c r="H98" s="184" t="s">
        <v>163</v>
      </c>
      <c r="I98" s="184" t="s">
        <v>164</v>
      </c>
      <c r="J98" s="184" t="s">
        <v>138</v>
      </c>
      <c r="K98" s="185" t="s">
        <v>165</v>
      </c>
      <c r="L98" s="186"/>
      <c r="M98" s="95" t="s">
        <v>19</v>
      </c>
      <c r="N98" s="96" t="s">
        <v>45</v>
      </c>
      <c r="O98" s="96" t="s">
        <v>166</v>
      </c>
      <c r="P98" s="96" t="s">
        <v>167</v>
      </c>
      <c r="Q98" s="96" t="s">
        <v>168</v>
      </c>
      <c r="R98" s="96" t="s">
        <v>169</v>
      </c>
      <c r="S98" s="96" t="s">
        <v>170</v>
      </c>
      <c r="T98" s="97" t="s">
        <v>171</v>
      </c>
      <c r="U98" s="181"/>
      <c r="V98" s="181"/>
      <c r="W98" s="181"/>
      <c r="X98" s="181"/>
      <c r="Y98" s="181"/>
      <c r="Z98" s="181"/>
      <c r="AA98" s="181"/>
      <c r="AB98" s="181"/>
      <c r="AC98" s="181"/>
      <c r="AD98" s="181"/>
      <c r="AE98" s="181"/>
    </row>
    <row r="99" s="2" customFormat="1" ht="22.8" customHeight="1">
      <c r="A99" s="41"/>
      <c r="B99" s="42"/>
      <c r="C99" s="102" t="s">
        <v>172</v>
      </c>
      <c r="D99" s="43"/>
      <c r="E99" s="43"/>
      <c r="F99" s="43"/>
      <c r="G99" s="43"/>
      <c r="H99" s="43"/>
      <c r="I99" s="43"/>
      <c r="J99" s="187">
        <f>BK99</f>
        <v>0</v>
      </c>
      <c r="K99" s="43"/>
      <c r="L99" s="47"/>
      <c r="M99" s="98"/>
      <c r="N99" s="188"/>
      <c r="O99" s="99"/>
      <c r="P99" s="189">
        <f>P100+P669+P1273</f>
        <v>0</v>
      </c>
      <c r="Q99" s="99"/>
      <c r="R99" s="189">
        <f>R100+R669+R1273</f>
        <v>238.19295853999998</v>
      </c>
      <c r="S99" s="99"/>
      <c r="T99" s="190">
        <f>T100+T669+T1273</f>
        <v>180.44418904000003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74</v>
      </c>
      <c r="AU99" s="20" t="s">
        <v>139</v>
      </c>
      <c r="BK99" s="191">
        <f>BK100+BK669+BK1273</f>
        <v>0</v>
      </c>
    </row>
    <row r="100" s="12" customFormat="1" ht="25.92" customHeight="1">
      <c r="A100" s="12"/>
      <c r="B100" s="192"/>
      <c r="C100" s="193"/>
      <c r="D100" s="194" t="s">
        <v>74</v>
      </c>
      <c r="E100" s="195" t="s">
        <v>173</v>
      </c>
      <c r="F100" s="195" t="s">
        <v>174</v>
      </c>
      <c r="G100" s="193"/>
      <c r="H100" s="193"/>
      <c r="I100" s="196"/>
      <c r="J100" s="197">
        <f>BK100</f>
        <v>0</v>
      </c>
      <c r="K100" s="193"/>
      <c r="L100" s="198"/>
      <c r="M100" s="199"/>
      <c r="N100" s="200"/>
      <c r="O100" s="200"/>
      <c r="P100" s="201">
        <f>P101+P202+P250+P289+P502+P654+P664</f>
        <v>0</v>
      </c>
      <c r="Q100" s="200"/>
      <c r="R100" s="201">
        <f>R101+R202+R250+R289+R502+R654+R664</f>
        <v>202.80495815999998</v>
      </c>
      <c r="S100" s="200"/>
      <c r="T100" s="202">
        <f>T101+T202+T250+T289+T502+T654+T664</f>
        <v>159.71026504000002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3" t="s">
        <v>83</v>
      </c>
      <c r="AT100" s="204" t="s">
        <v>74</v>
      </c>
      <c r="AU100" s="204" t="s">
        <v>75</v>
      </c>
      <c r="AY100" s="203" t="s">
        <v>175</v>
      </c>
      <c r="BK100" s="205">
        <f>BK101+BK202+BK250+BK289+BK502+BK654+BK664</f>
        <v>0</v>
      </c>
    </row>
    <row r="101" s="12" customFormat="1" ht="22.8" customHeight="1">
      <c r="A101" s="12"/>
      <c r="B101" s="192"/>
      <c r="C101" s="193"/>
      <c r="D101" s="194" t="s">
        <v>74</v>
      </c>
      <c r="E101" s="206" t="s">
        <v>83</v>
      </c>
      <c r="F101" s="206" t="s">
        <v>176</v>
      </c>
      <c r="G101" s="193"/>
      <c r="H101" s="193"/>
      <c r="I101" s="196"/>
      <c r="J101" s="207">
        <f>BK101</f>
        <v>0</v>
      </c>
      <c r="K101" s="193"/>
      <c r="L101" s="198"/>
      <c r="M101" s="199"/>
      <c r="N101" s="200"/>
      <c r="O101" s="200"/>
      <c r="P101" s="201">
        <f>SUM(P102:P201)</f>
        <v>0</v>
      </c>
      <c r="Q101" s="200"/>
      <c r="R101" s="201">
        <f>SUM(R102:R201)</f>
        <v>0.000473</v>
      </c>
      <c r="S101" s="200"/>
      <c r="T101" s="202">
        <f>SUM(T102:T201)</f>
        <v>51.000650000000007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3" t="s">
        <v>83</v>
      </c>
      <c r="AT101" s="204" t="s">
        <v>74</v>
      </c>
      <c r="AU101" s="204" t="s">
        <v>83</v>
      </c>
      <c r="AY101" s="203" t="s">
        <v>175</v>
      </c>
      <c r="BK101" s="205">
        <f>SUM(BK102:BK201)</f>
        <v>0</v>
      </c>
    </row>
    <row r="102" s="2" customFormat="1" ht="76.35" customHeight="1">
      <c r="A102" s="41"/>
      <c r="B102" s="42"/>
      <c r="C102" s="208" t="s">
        <v>83</v>
      </c>
      <c r="D102" s="208" t="s">
        <v>177</v>
      </c>
      <c r="E102" s="209" t="s">
        <v>178</v>
      </c>
      <c r="F102" s="210" t="s">
        <v>179</v>
      </c>
      <c r="G102" s="211" t="s">
        <v>120</v>
      </c>
      <c r="H102" s="212">
        <v>18.800000000000001</v>
      </c>
      <c r="I102" s="213"/>
      <c r="J102" s="214">
        <f>ROUND(I102*H102,2)</f>
        <v>0</v>
      </c>
      <c r="K102" s="210" t="s">
        <v>180</v>
      </c>
      <c r="L102" s="47"/>
      <c r="M102" s="215" t="s">
        <v>19</v>
      </c>
      <c r="N102" s="216" t="s">
        <v>46</v>
      </c>
      <c r="O102" s="87"/>
      <c r="P102" s="217">
        <f>O102*H102</f>
        <v>0</v>
      </c>
      <c r="Q102" s="217">
        <v>0</v>
      </c>
      <c r="R102" s="217">
        <f>Q102*H102</f>
        <v>0</v>
      </c>
      <c r="S102" s="217">
        <v>0.255</v>
      </c>
      <c r="T102" s="218">
        <f>S102*H102</f>
        <v>4.7940000000000005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19" t="s">
        <v>181</v>
      </c>
      <c r="AT102" s="219" t="s">
        <v>177</v>
      </c>
      <c r="AU102" s="219" t="s">
        <v>85</v>
      </c>
      <c r="AY102" s="20" t="s">
        <v>175</v>
      </c>
      <c r="BE102" s="220">
        <f>IF(N102="základní",J102,0)</f>
        <v>0</v>
      </c>
      <c r="BF102" s="220">
        <f>IF(N102="snížená",J102,0)</f>
        <v>0</v>
      </c>
      <c r="BG102" s="220">
        <f>IF(N102="zákl. přenesená",J102,0)</f>
        <v>0</v>
      </c>
      <c r="BH102" s="220">
        <f>IF(N102="sníž. přenesená",J102,0)</f>
        <v>0</v>
      </c>
      <c r="BI102" s="220">
        <f>IF(N102="nulová",J102,0)</f>
        <v>0</v>
      </c>
      <c r="BJ102" s="20" t="s">
        <v>83</v>
      </c>
      <c r="BK102" s="220">
        <f>ROUND(I102*H102,2)</f>
        <v>0</v>
      </c>
      <c r="BL102" s="20" t="s">
        <v>181</v>
      </c>
      <c r="BM102" s="219" t="s">
        <v>182</v>
      </c>
    </row>
    <row r="103" s="2" customFormat="1">
      <c r="A103" s="41"/>
      <c r="B103" s="42"/>
      <c r="C103" s="43"/>
      <c r="D103" s="221" t="s">
        <v>183</v>
      </c>
      <c r="E103" s="43"/>
      <c r="F103" s="222" t="s">
        <v>184</v>
      </c>
      <c r="G103" s="43"/>
      <c r="H103" s="43"/>
      <c r="I103" s="223"/>
      <c r="J103" s="43"/>
      <c r="K103" s="43"/>
      <c r="L103" s="47"/>
      <c r="M103" s="224"/>
      <c r="N103" s="225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183</v>
      </c>
      <c r="AU103" s="20" t="s">
        <v>85</v>
      </c>
    </row>
    <row r="104" s="13" customFormat="1">
      <c r="A104" s="13"/>
      <c r="B104" s="226"/>
      <c r="C104" s="227"/>
      <c r="D104" s="228" t="s">
        <v>185</v>
      </c>
      <c r="E104" s="229" t="s">
        <v>19</v>
      </c>
      <c r="F104" s="230" t="s">
        <v>186</v>
      </c>
      <c r="G104" s="227"/>
      <c r="H104" s="229" t="s">
        <v>19</v>
      </c>
      <c r="I104" s="231"/>
      <c r="J104" s="227"/>
      <c r="K104" s="227"/>
      <c r="L104" s="232"/>
      <c r="M104" s="233"/>
      <c r="N104" s="234"/>
      <c r="O104" s="234"/>
      <c r="P104" s="234"/>
      <c r="Q104" s="234"/>
      <c r="R104" s="234"/>
      <c r="S104" s="234"/>
      <c r="T104" s="235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6" t="s">
        <v>185</v>
      </c>
      <c r="AU104" s="236" t="s">
        <v>85</v>
      </c>
      <c r="AV104" s="13" t="s">
        <v>83</v>
      </c>
      <c r="AW104" s="13" t="s">
        <v>35</v>
      </c>
      <c r="AX104" s="13" t="s">
        <v>75</v>
      </c>
      <c r="AY104" s="236" t="s">
        <v>175</v>
      </c>
    </row>
    <row r="105" s="14" customFormat="1">
      <c r="A105" s="14"/>
      <c r="B105" s="237"/>
      <c r="C105" s="238"/>
      <c r="D105" s="228" t="s">
        <v>185</v>
      </c>
      <c r="E105" s="239" t="s">
        <v>19</v>
      </c>
      <c r="F105" s="240" t="s">
        <v>106</v>
      </c>
      <c r="G105" s="238"/>
      <c r="H105" s="241">
        <v>18.800000000000001</v>
      </c>
      <c r="I105" s="242"/>
      <c r="J105" s="238"/>
      <c r="K105" s="238"/>
      <c r="L105" s="243"/>
      <c r="M105" s="244"/>
      <c r="N105" s="245"/>
      <c r="O105" s="245"/>
      <c r="P105" s="245"/>
      <c r="Q105" s="245"/>
      <c r="R105" s="245"/>
      <c r="S105" s="245"/>
      <c r="T105" s="246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7" t="s">
        <v>185</v>
      </c>
      <c r="AU105" s="247" t="s">
        <v>85</v>
      </c>
      <c r="AV105" s="14" t="s">
        <v>85</v>
      </c>
      <c r="AW105" s="14" t="s">
        <v>35</v>
      </c>
      <c r="AX105" s="14" t="s">
        <v>75</v>
      </c>
      <c r="AY105" s="247" t="s">
        <v>175</v>
      </c>
    </row>
    <row r="106" s="15" customFormat="1">
      <c r="A106" s="15"/>
      <c r="B106" s="248"/>
      <c r="C106" s="249"/>
      <c r="D106" s="228" t="s">
        <v>185</v>
      </c>
      <c r="E106" s="250" t="s">
        <v>19</v>
      </c>
      <c r="F106" s="251" t="s">
        <v>187</v>
      </c>
      <c r="G106" s="249"/>
      <c r="H106" s="252">
        <v>18.800000000000001</v>
      </c>
      <c r="I106" s="253"/>
      <c r="J106" s="249"/>
      <c r="K106" s="249"/>
      <c r="L106" s="254"/>
      <c r="M106" s="255"/>
      <c r="N106" s="256"/>
      <c r="O106" s="256"/>
      <c r="P106" s="256"/>
      <c r="Q106" s="256"/>
      <c r="R106" s="256"/>
      <c r="S106" s="256"/>
      <c r="T106" s="257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58" t="s">
        <v>185</v>
      </c>
      <c r="AU106" s="258" t="s">
        <v>85</v>
      </c>
      <c r="AV106" s="15" t="s">
        <v>181</v>
      </c>
      <c r="AW106" s="15" t="s">
        <v>35</v>
      </c>
      <c r="AX106" s="15" t="s">
        <v>83</v>
      </c>
      <c r="AY106" s="258" t="s">
        <v>175</v>
      </c>
    </row>
    <row r="107" s="2" customFormat="1" ht="78" customHeight="1">
      <c r="A107" s="41"/>
      <c r="B107" s="42"/>
      <c r="C107" s="208" t="s">
        <v>85</v>
      </c>
      <c r="D107" s="208" t="s">
        <v>177</v>
      </c>
      <c r="E107" s="209" t="s">
        <v>188</v>
      </c>
      <c r="F107" s="210" t="s">
        <v>189</v>
      </c>
      <c r="G107" s="211" t="s">
        <v>120</v>
      </c>
      <c r="H107" s="212">
        <v>36.658000000000001</v>
      </c>
      <c r="I107" s="213"/>
      <c r="J107" s="214">
        <f>ROUND(I107*H107,2)</f>
        <v>0</v>
      </c>
      <c r="K107" s="210" t="s">
        <v>180</v>
      </c>
      <c r="L107" s="47"/>
      <c r="M107" s="215" t="s">
        <v>19</v>
      </c>
      <c r="N107" s="216" t="s">
        <v>46</v>
      </c>
      <c r="O107" s="87"/>
      <c r="P107" s="217">
        <f>O107*H107</f>
        <v>0</v>
      </c>
      <c r="Q107" s="217">
        <v>0</v>
      </c>
      <c r="R107" s="217">
        <f>Q107*H107</f>
        <v>0</v>
      </c>
      <c r="S107" s="217">
        <v>0.255</v>
      </c>
      <c r="T107" s="218">
        <f>S107*H107</f>
        <v>9.3477899999999998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19" t="s">
        <v>181</v>
      </c>
      <c r="AT107" s="219" t="s">
        <v>177</v>
      </c>
      <c r="AU107" s="219" t="s">
        <v>85</v>
      </c>
      <c r="AY107" s="20" t="s">
        <v>175</v>
      </c>
      <c r="BE107" s="220">
        <f>IF(N107="základní",J107,0)</f>
        <v>0</v>
      </c>
      <c r="BF107" s="220">
        <f>IF(N107="snížená",J107,0)</f>
        <v>0</v>
      </c>
      <c r="BG107" s="220">
        <f>IF(N107="zákl. přenesená",J107,0)</f>
        <v>0</v>
      </c>
      <c r="BH107" s="220">
        <f>IF(N107="sníž. přenesená",J107,0)</f>
        <v>0</v>
      </c>
      <c r="BI107" s="220">
        <f>IF(N107="nulová",J107,0)</f>
        <v>0</v>
      </c>
      <c r="BJ107" s="20" t="s">
        <v>83</v>
      </c>
      <c r="BK107" s="220">
        <f>ROUND(I107*H107,2)</f>
        <v>0</v>
      </c>
      <c r="BL107" s="20" t="s">
        <v>181</v>
      </c>
      <c r="BM107" s="219" t="s">
        <v>190</v>
      </c>
    </row>
    <row r="108" s="2" customFormat="1">
      <c r="A108" s="41"/>
      <c r="B108" s="42"/>
      <c r="C108" s="43"/>
      <c r="D108" s="221" t="s">
        <v>183</v>
      </c>
      <c r="E108" s="43"/>
      <c r="F108" s="222" t="s">
        <v>191</v>
      </c>
      <c r="G108" s="43"/>
      <c r="H108" s="43"/>
      <c r="I108" s="223"/>
      <c r="J108" s="43"/>
      <c r="K108" s="43"/>
      <c r="L108" s="47"/>
      <c r="M108" s="224"/>
      <c r="N108" s="225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183</v>
      </c>
      <c r="AU108" s="20" t="s">
        <v>85</v>
      </c>
    </row>
    <row r="109" s="13" customFormat="1">
      <c r="A109" s="13"/>
      <c r="B109" s="226"/>
      <c r="C109" s="227"/>
      <c r="D109" s="228" t="s">
        <v>185</v>
      </c>
      <c r="E109" s="229" t="s">
        <v>19</v>
      </c>
      <c r="F109" s="230" t="s">
        <v>192</v>
      </c>
      <c r="G109" s="227"/>
      <c r="H109" s="229" t="s">
        <v>19</v>
      </c>
      <c r="I109" s="231"/>
      <c r="J109" s="227"/>
      <c r="K109" s="227"/>
      <c r="L109" s="232"/>
      <c r="M109" s="233"/>
      <c r="N109" s="234"/>
      <c r="O109" s="234"/>
      <c r="P109" s="234"/>
      <c r="Q109" s="234"/>
      <c r="R109" s="234"/>
      <c r="S109" s="234"/>
      <c r="T109" s="235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6" t="s">
        <v>185</v>
      </c>
      <c r="AU109" s="236" t="s">
        <v>85</v>
      </c>
      <c r="AV109" s="13" t="s">
        <v>83</v>
      </c>
      <c r="AW109" s="13" t="s">
        <v>35</v>
      </c>
      <c r="AX109" s="13" t="s">
        <v>75</v>
      </c>
      <c r="AY109" s="236" t="s">
        <v>175</v>
      </c>
    </row>
    <row r="110" s="14" customFormat="1">
      <c r="A110" s="14"/>
      <c r="B110" s="237"/>
      <c r="C110" s="238"/>
      <c r="D110" s="228" t="s">
        <v>185</v>
      </c>
      <c r="E110" s="239" t="s">
        <v>19</v>
      </c>
      <c r="F110" s="240" t="s">
        <v>118</v>
      </c>
      <c r="G110" s="238"/>
      <c r="H110" s="241">
        <v>36.658000000000001</v>
      </c>
      <c r="I110" s="242"/>
      <c r="J110" s="238"/>
      <c r="K110" s="238"/>
      <c r="L110" s="243"/>
      <c r="M110" s="244"/>
      <c r="N110" s="245"/>
      <c r="O110" s="245"/>
      <c r="P110" s="245"/>
      <c r="Q110" s="245"/>
      <c r="R110" s="245"/>
      <c r="S110" s="245"/>
      <c r="T110" s="246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7" t="s">
        <v>185</v>
      </c>
      <c r="AU110" s="247" t="s">
        <v>85</v>
      </c>
      <c r="AV110" s="14" t="s">
        <v>85</v>
      </c>
      <c r="AW110" s="14" t="s">
        <v>35</v>
      </c>
      <c r="AX110" s="14" t="s">
        <v>75</v>
      </c>
      <c r="AY110" s="247" t="s">
        <v>175</v>
      </c>
    </row>
    <row r="111" s="15" customFormat="1">
      <c r="A111" s="15"/>
      <c r="B111" s="248"/>
      <c r="C111" s="249"/>
      <c r="D111" s="228" t="s">
        <v>185</v>
      </c>
      <c r="E111" s="250" t="s">
        <v>19</v>
      </c>
      <c r="F111" s="251" t="s">
        <v>187</v>
      </c>
      <c r="G111" s="249"/>
      <c r="H111" s="252">
        <v>36.658000000000001</v>
      </c>
      <c r="I111" s="253"/>
      <c r="J111" s="249"/>
      <c r="K111" s="249"/>
      <c r="L111" s="254"/>
      <c r="M111" s="255"/>
      <c r="N111" s="256"/>
      <c r="O111" s="256"/>
      <c r="P111" s="256"/>
      <c r="Q111" s="256"/>
      <c r="R111" s="256"/>
      <c r="S111" s="256"/>
      <c r="T111" s="257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58" t="s">
        <v>185</v>
      </c>
      <c r="AU111" s="258" t="s">
        <v>85</v>
      </c>
      <c r="AV111" s="15" t="s">
        <v>181</v>
      </c>
      <c r="AW111" s="15" t="s">
        <v>35</v>
      </c>
      <c r="AX111" s="15" t="s">
        <v>83</v>
      </c>
      <c r="AY111" s="258" t="s">
        <v>175</v>
      </c>
    </row>
    <row r="112" s="2" customFormat="1" ht="55.5" customHeight="1">
      <c r="A112" s="41"/>
      <c r="B112" s="42"/>
      <c r="C112" s="208" t="s">
        <v>127</v>
      </c>
      <c r="D112" s="208" t="s">
        <v>177</v>
      </c>
      <c r="E112" s="209" t="s">
        <v>193</v>
      </c>
      <c r="F112" s="210" t="s">
        <v>194</v>
      </c>
      <c r="G112" s="211" t="s">
        <v>120</v>
      </c>
      <c r="H112" s="212">
        <v>99.290000000000006</v>
      </c>
      <c r="I112" s="213"/>
      <c r="J112" s="214">
        <f>ROUND(I112*H112,2)</f>
        <v>0</v>
      </c>
      <c r="K112" s="210" t="s">
        <v>180</v>
      </c>
      <c r="L112" s="47"/>
      <c r="M112" s="215" t="s">
        <v>19</v>
      </c>
      <c r="N112" s="216" t="s">
        <v>46</v>
      </c>
      <c r="O112" s="87"/>
      <c r="P112" s="217">
        <f>O112*H112</f>
        <v>0</v>
      </c>
      <c r="Q112" s="217">
        <v>0</v>
      </c>
      <c r="R112" s="217">
        <f>Q112*H112</f>
        <v>0</v>
      </c>
      <c r="S112" s="217">
        <v>0.28999999999999998</v>
      </c>
      <c r="T112" s="218">
        <f>S112*H112</f>
        <v>28.7941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19" t="s">
        <v>181</v>
      </c>
      <c r="AT112" s="219" t="s">
        <v>177</v>
      </c>
      <c r="AU112" s="219" t="s">
        <v>85</v>
      </c>
      <c r="AY112" s="20" t="s">
        <v>175</v>
      </c>
      <c r="BE112" s="220">
        <f>IF(N112="základní",J112,0)</f>
        <v>0</v>
      </c>
      <c r="BF112" s="220">
        <f>IF(N112="snížená",J112,0)</f>
        <v>0</v>
      </c>
      <c r="BG112" s="220">
        <f>IF(N112="zákl. přenesená",J112,0)</f>
        <v>0</v>
      </c>
      <c r="BH112" s="220">
        <f>IF(N112="sníž. přenesená",J112,0)</f>
        <v>0</v>
      </c>
      <c r="BI112" s="220">
        <f>IF(N112="nulová",J112,0)</f>
        <v>0</v>
      </c>
      <c r="BJ112" s="20" t="s">
        <v>83</v>
      </c>
      <c r="BK112" s="220">
        <f>ROUND(I112*H112,2)</f>
        <v>0</v>
      </c>
      <c r="BL112" s="20" t="s">
        <v>181</v>
      </c>
      <c r="BM112" s="219" t="s">
        <v>195</v>
      </c>
    </row>
    <row r="113" s="2" customFormat="1">
      <c r="A113" s="41"/>
      <c r="B113" s="42"/>
      <c r="C113" s="43"/>
      <c r="D113" s="221" t="s">
        <v>183</v>
      </c>
      <c r="E113" s="43"/>
      <c r="F113" s="222" t="s">
        <v>196</v>
      </c>
      <c r="G113" s="43"/>
      <c r="H113" s="43"/>
      <c r="I113" s="223"/>
      <c r="J113" s="43"/>
      <c r="K113" s="43"/>
      <c r="L113" s="47"/>
      <c r="M113" s="224"/>
      <c r="N113" s="225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183</v>
      </c>
      <c r="AU113" s="20" t="s">
        <v>85</v>
      </c>
    </row>
    <row r="114" s="13" customFormat="1">
      <c r="A114" s="13"/>
      <c r="B114" s="226"/>
      <c r="C114" s="227"/>
      <c r="D114" s="228" t="s">
        <v>185</v>
      </c>
      <c r="E114" s="229" t="s">
        <v>19</v>
      </c>
      <c r="F114" s="230" t="s">
        <v>197</v>
      </c>
      <c r="G114" s="227"/>
      <c r="H114" s="229" t="s">
        <v>19</v>
      </c>
      <c r="I114" s="231"/>
      <c r="J114" s="227"/>
      <c r="K114" s="227"/>
      <c r="L114" s="232"/>
      <c r="M114" s="233"/>
      <c r="N114" s="234"/>
      <c r="O114" s="234"/>
      <c r="P114" s="234"/>
      <c r="Q114" s="234"/>
      <c r="R114" s="234"/>
      <c r="S114" s="234"/>
      <c r="T114" s="235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6" t="s">
        <v>185</v>
      </c>
      <c r="AU114" s="236" t="s">
        <v>85</v>
      </c>
      <c r="AV114" s="13" t="s">
        <v>83</v>
      </c>
      <c r="AW114" s="13" t="s">
        <v>35</v>
      </c>
      <c r="AX114" s="13" t="s">
        <v>75</v>
      </c>
      <c r="AY114" s="236" t="s">
        <v>175</v>
      </c>
    </row>
    <row r="115" s="13" customFormat="1">
      <c r="A115" s="13"/>
      <c r="B115" s="226"/>
      <c r="C115" s="227"/>
      <c r="D115" s="228" t="s">
        <v>185</v>
      </c>
      <c r="E115" s="229" t="s">
        <v>19</v>
      </c>
      <c r="F115" s="230" t="s">
        <v>198</v>
      </c>
      <c r="G115" s="227"/>
      <c r="H115" s="229" t="s">
        <v>19</v>
      </c>
      <c r="I115" s="231"/>
      <c r="J115" s="227"/>
      <c r="K115" s="227"/>
      <c r="L115" s="232"/>
      <c r="M115" s="233"/>
      <c r="N115" s="234"/>
      <c r="O115" s="234"/>
      <c r="P115" s="234"/>
      <c r="Q115" s="234"/>
      <c r="R115" s="234"/>
      <c r="S115" s="234"/>
      <c r="T115" s="235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6" t="s">
        <v>185</v>
      </c>
      <c r="AU115" s="236" t="s">
        <v>85</v>
      </c>
      <c r="AV115" s="13" t="s">
        <v>83</v>
      </c>
      <c r="AW115" s="13" t="s">
        <v>35</v>
      </c>
      <c r="AX115" s="13" t="s">
        <v>75</v>
      </c>
      <c r="AY115" s="236" t="s">
        <v>175</v>
      </c>
    </row>
    <row r="116" s="13" customFormat="1">
      <c r="A116" s="13"/>
      <c r="B116" s="226"/>
      <c r="C116" s="227"/>
      <c r="D116" s="228" t="s">
        <v>185</v>
      </c>
      <c r="E116" s="229" t="s">
        <v>19</v>
      </c>
      <c r="F116" s="230" t="s">
        <v>199</v>
      </c>
      <c r="G116" s="227"/>
      <c r="H116" s="229" t="s">
        <v>19</v>
      </c>
      <c r="I116" s="231"/>
      <c r="J116" s="227"/>
      <c r="K116" s="227"/>
      <c r="L116" s="232"/>
      <c r="M116" s="233"/>
      <c r="N116" s="234"/>
      <c r="O116" s="234"/>
      <c r="P116" s="234"/>
      <c r="Q116" s="234"/>
      <c r="R116" s="234"/>
      <c r="S116" s="234"/>
      <c r="T116" s="235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6" t="s">
        <v>185</v>
      </c>
      <c r="AU116" s="236" t="s">
        <v>85</v>
      </c>
      <c r="AV116" s="13" t="s">
        <v>83</v>
      </c>
      <c r="AW116" s="13" t="s">
        <v>35</v>
      </c>
      <c r="AX116" s="13" t="s">
        <v>75</v>
      </c>
      <c r="AY116" s="236" t="s">
        <v>175</v>
      </c>
    </row>
    <row r="117" s="14" customFormat="1">
      <c r="A117" s="14"/>
      <c r="B117" s="237"/>
      <c r="C117" s="238"/>
      <c r="D117" s="228" t="s">
        <v>185</v>
      </c>
      <c r="E117" s="239" t="s">
        <v>19</v>
      </c>
      <c r="F117" s="240" t="s">
        <v>109</v>
      </c>
      <c r="G117" s="238"/>
      <c r="H117" s="241">
        <v>99.290000000000006</v>
      </c>
      <c r="I117" s="242"/>
      <c r="J117" s="238"/>
      <c r="K117" s="238"/>
      <c r="L117" s="243"/>
      <c r="M117" s="244"/>
      <c r="N117" s="245"/>
      <c r="O117" s="245"/>
      <c r="P117" s="245"/>
      <c r="Q117" s="245"/>
      <c r="R117" s="245"/>
      <c r="S117" s="245"/>
      <c r="T117" s="246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7" t="s">
        <v>185</v>
      </c>
      <c r="AU117" s="247" t="s">
        <v>85</v>
      </c>
      <c r="AV117" s="14" t="s">
        <v>85</v>
      </c>
      <c r="AW117" s="14" t="s">
        <v>35</v>
      </c>
      <c r="AX117" s="14" t="s">
        <v>75</v>
      </c>
      <c r="AY117" s="247" t="s">
        <v>175</v>
      </c>
    </row>
    <row r="118" s="15" customFormat="1">
      <c r="A118" s="15"/>
      <c r="B118" s="248"/>
      <c r="C118" s="249"/>
      <c r="D118" s="228" t="s">
        <v>185</v>
      </c>
      <c r="E118" s="250" t="s">
        <v>19</v>
      </c>
      <c r="F118" s="251" t="s">
        <v>187</v>
      </c>
      <c r="G118" s="249"/>
      <c r="H118" s="252">
        <v>99.290000000000006</v>
      </c>
      <c r="I118" s="253"/>
      <c r="J118" s="249"/>
      <c r="K118" s="249"/>
      <c r="L118" s="254"/>
      <c r="M118" s="255"/>
      <c r="N118" s="256"/>
      <c r="O118" s="256"/>
      <c r="P118" s="256"/>
      <c r="Q118" s="256"/>
      <c r="R118" s="256"/>
      <c r="S118" s="256"/>
      <c r="T118" s="257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58" t="s">
        <v>185</v>
      </c>
      <c r="AU118" s="258" t="s">
        <v>85</v>
      </c>
      <c r="AV118" s="15" t="s">
        <v>181</v>
      </c>
      <c r="AW118" s="15" t="s">
        <v>35</v>
      </c>
      <c r="AX118" s="15" t="s">
        <v>83</v>
      </c>
      <c r="AY118" s="258" t="s">
        <v>175</v>
      </c>
    </row>
    <row r="119" s="2" customFormat="1" ht="55.5" customHeight="1">
      <c r="A119" s="41"/>
      <c r="B119" s="42"/>
      <c r="C119" s="208" t="s">
        <v>181</v>
      </c>
      <c r="D119" s="208" t="s">
        <v>177</v>
      </c>
      <c r="E119" s="209" t="s">
        <v>200</v>
      </c>
      <c r="F119" s="210" t="s">
        <v>201</v>
      </c>
      <c r="G119" s="211" t="s">
        <v>120</v>
      </c>
      <c r="H119" s="212">
        <v>36.658000000000001</v>
      </c>
      <c r="I119" s="213"/>
      <c r="J119" s="214">
        <f>ROUND(I119*H119,2)</f>
        <v>0</v>
      </c>
      <c r="K119" s="210" t="s">
        <v>180</v>
      </c>
      <c r="L119" s="47"/>
      <c r="M119" s="215" t="s">
        <v>19</v>
      </c>
      <c r="N119" s="216" t="s">
        <v>46</v>
      </c>
      <c r="O119" s="87"/>
      <c r="P119" s="217">
        <f>O119*H119</f>
        <v>0</v>
      </c>
      <c r="Q119" s="217">
        <v>0</v>
      </c>
      <c r="R119" s="217">
        <f>Q119*H119</f>
        <v>0</v>
      </c>
      <c r="S119" s="217">
        <v>0.22</v>
      </c>
      <c r="T119" s="218">
        <f>S119*H119</f>
        <v>8.0647599999999997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19" t="s">
        <v>181</v>
      </c>
      <c r="AT119" s="219" t="s">
        <v>177</v>
      </c>
      <c r="AU119" s="219" t="s">
        <v>85</v>
      </c>
      <c r="AY119" s="20" t="s">
        <v>175</v>
      </c>
      <c r="BE119" s="220">
        <f>IF(N119="základní",J119,0)</f>
        <v>0</v>
      </c>
      <c r="BF119" s="220">
        <f>IF(N119="snížená",J119,0)</f>
        <v>0</v>
      </c>
      <c r="BG119" s="220">
        <f>IF(N119="zákl. přenesená",J119,0)</f>
        <v>0</v>
      </c>
      <c r="BH119" s="220">
        <f>IF(N119="sníž. přenesená",J119,0)</f>
        <v>0</v>
      </c>
      <c r="BI119" s="220">
        <f>IF(N119="nulová",J119,0)</f>
        <v>0</v>
      </c>
      <c r="BJ119" s="20" t="s">
        <v>83</v>
      </c>
      <c r="BK119" s="220">
        <f>ROUND(I119*H119,2)</f>
        <v>0</v>
      </c>
      <c r="BL119" s="20" t="s">
        <v>181</v>
      </c>
      <c r="BM119" s="219" t="s">
        <v>202</v>
      </c>
    </row>
    <row r="120" s="2" customFormat="1">
      <c r="A120" s="41"/>
      <c r="B120" s="42"/>
      <c r="C120" s="43"/>
      <c r="D120" s="221" t="s">
        <v>183</v>
      </c>
      <c r="E120" s="43"/>
      <c r="F120" s="222" t="s">
        <v>203</v>
      </c>
      <c r="G120" s="43"/>
      <c r="H120" s="43"/>
      <c r="I120" s="223"/>
      <c r="J120" s="43"/>
      <c r="K120" s="43"/>
      <c r="L120" s="47"/>
      <c r="M120" s="224"/>
      <c r="N120" s="225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183</v>
      </c>
      <c r="AU120" s="20" t="s">
        <v>85</v>
      </c>
    </row>
    <row r="121" s="13" customFormat="1">
      <c r="A121" s="13"/>
      <c r="B121" s="226"/>
      <c r="C121" s="227"/>
      <c r="D121" s="228" t="s">
        <v>185</v>
      </c>
      <c r="E121" s="229" t="s">
        <v>19</v>
      </c>
      <c r="F121" s="230" t="s">
        <v>192</v>
      </c>
      <c r="G121" s="227"/>
      <c r="H121" s="229" t="s">
        <v>19</v>
      </c>
      <c r="I121" s="231"/>
      <c r="J121" s="227"/>
      <c r="K121" s="227"/>
      <c r="L121" s="232"/>
      <c r="M121" s="233"/>
      <c r="N121" s="234"/>
      <c r="O121" s="234"/>
      <c r="P121" s="234"/>
      <c r="Q121" s="234"/>
      <c r="R121" s="234"/>
      <c r="S121" s="234"/>
      <c r="T121" s="235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6" t="s">
        <v>185</v>
      </c>
      <c r="AU121" s="236" t="s">
        <v>85</v>
      </c>
      <c r="AV121" s="13" t="s">
        <v>83</v>
      </c>
      <c r="AW121" s="13" t="s">
        <v>35</v>
      </c>
      <c r="AX121" s="13" t="s">
        <v>75</v>
      </c>
      <c r="AY121" s="236" t="s">
        <v>175</v>
      </c>
    </row>
    <row r="122" s="14" customFormat="1">
      <c r="A122" s="14"/>
      <c r="B122" s="237"/>
      <c r="C122" s="238"/>
      <c r="D122" s="228" t="s">
        <v>185</v>
      </c>
      <c r="E122" s="239" t="s">
        <v>19</v>
      </c>
      <c r="F122" s="240" t="s">
        <v>118</v>
      </c>
      <c r="G122" s="238"/>
      <c r="H122" s="241">
        <v>36.658000000000001</v>
      </c>
      <c r="I122" s="242"/>
      <c r="J122" s="238"/>
      <c r="K122" s="238"/>
      <c r="L122" s="243"/>
      <c r="M122" s="244"/>
      <c r="N122" s="245"/>
      <c r="O122" s="245"/>
      <c r="P122" s="245"/>
      <c r="Q122" s="245"/>
      <c r="R122" s="245"/>
      <c r="S122" s="245"/>
      <c r="T122" s="246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7" t="s">
        <v>185</v>
      </c>
      <c r="AU122" s="247" t="s">
        <v>85</v>
      </c>
      <c r="AV122" s="14" t="s">
        <v>85</v>
      </c>
      <c r="AW122" s="14" t="s">
        <v>35</v>
      </c>
      <c r="AX122" s="14" t="s">
        <v>75</v>
      </c>
      <c r="AY122" s="247" t="s">
        <v>175</v>
      </c>
    </row>
    <row r="123" s="15" customFormat="1">
      <c r="A123" s="15"/>
      <c r="B123" s="248"/>
      <c r="C123" s="249"/>
      <c r="D123" s="228" t="s">
        <v>185</v>
      </c>
      <c r="E123" s="250" t="s">
        <v>19</v>
      </c>
      <c r="F123" s="251" t="s">
        <v>187</v>
      </c>
      <c r="G123" s="249"/>
      <c r="H123" s="252">
        <v>36.658000000000001</v>
      </c>
      <c r="I123" s="253"/>
      <c r="J123" s="249"/>
      <c r="K123" s="249"/>
      <c r="L123" s="254"/>
      <c r="M123" s="255"/>
      <c r="N123" s="256"/>
      <c r="O123" s="256"/>
      <c r="P123" s="256"/>
      <c r="Q123" s="256"/>
      <c r="R123" s="256"/>
      <c r="S123" s="256"/>
      <c r="T123" s="257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58" t="s">
        <v>185</v>
      </c>
      <c r="AU123" s="258" t="s">
        <v>85</v>
      </c>
      <c r="AV123" s="15" t="s">
        <v>181</v>
      </c>
      <c r="AW123" s="15" t="s">
        <v>35</v>
      </c>
      <c r="AX123" s="15" t="s">
        <v>83</v>
      </c>
      <c r="AY123" s="258" t="s">
        <v>175</v>
      </c>
    </row>
    <row r="124" s="2" customFormat="1" ht="24.15" customHeight="1">
      <c r="A124" s="41"/>
      <c r="B124" s="42"/>
      <c r="C124" s="208" t="s">
        <v>204</v>
      </c>
      <c r="D124" s="208" t="s">
        <v>177</v>
      </c>
      <c r="E124" s="209" t="s">
        <v>205</v>
      </c>
      <c r="F124" s="210" t="s">
        <v>206</v>
      </c>
      <c r="G124" s="211" t="s">
        <v>120</v>
      </c>
      <c r="H124" s="212">
        <v>15.75</v>
      </c>
      <c r="I124" s="213"/>
      <c r="J124" s="214">
        <f>ROUND(I124*H124,2)</f>
        <v>0</v>
      </c>
      <c r="K124" s="210" t="s">
        <v>180</v>
      </c>
      <c r="L124" s="47"/>
      <c r="M124" s="215" t="s">
        <v>19</v>
      </c>
      <c r="N124" s="216" t="s">
        <v>46</v>
      </c>
      <c r="O124" s="87"/>
      <c r="P124" s="217">
        <f>O124*H124</f>
        <v>0</v>
      </c>
      <c r="Q124" s="217">
        <v>0</v>
      </c>
      <c r="R124" s="217">
        <f>Q124*H124</f>
        <v>0</v>
      </c>
      <c r="S124" s="217">
        <v>0</v>
      </c>
      <c r="T124" s="218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19" t="s">
        <v>181</v>
      </c>
      <c r="AT124" s="219" t="s">
        <v>177</v>
      </c>
      <c r="AU124" s="219" t="s">
        <v>85</v>
      </c>
      <c r="AY124" s="20" t="s">
        <v>175</v>
      </c>
      <c r="BE124" s="220">
        <f>IF(N124="základní",J124,0)</f>
        <v>0</v>
      </c>
      <c r="BF124" s="220">
        <f>IF(N124="snížená",J124,0)</f>
        <v>0</v>
      </c>
      <c r="BG124" s="220">
        <f>IF(N124="zákl. přenesená",J124,0)</f>
        <v>0</v>
      </c>
      <c r="BH124" s="220">
        <f>IF(N124="sníž. přenesená",J124,0)</f>
        <v>0</v>
      </c>
      <c r="BI124" s="220">
        <f>IF(N124="nulová",J124,0)</f>
        <v>0</v>
      </c>
      <c r="BJ124" s="20" t="s">
        <v>83</v>
      </c>
      <c r="BK124" s="220">
        <f>ROUND(I124*H124,2)</f>
        <v>0</v>
      </c>
      <c r="BL124" s="20" t="s">
        <v>181</v>
      </c>
      <c r="BM124" s="219" t="s">
        <v>207</v>
      </c>
    </row>
    <row r="125" s="2" customFormat="1">
      <c r="A125" s="41"/>
      <c r="B125" s="42"/>
      <c r="C125" s="43"/>
      <c r="D125" s="221" t="s">
        <v>183</v>
      </c>
      <c r="E125" s="43"/>
      <c r="F125" s="222" t="s">
        <v>208</v>
      </c>
      <c r="G125" s="43"/>
      <c r="H125" s="43"/>
      <c r="I125" s="223"/>
      <c r="J125" s="43"/>
      <c r="K125" s="43"/>
      <c r="L125" s="47"/>
      <c r="M125" s="224"/>
      <c r="N125" s="225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183</v>
      </c>
      <c r="AU125" s="20" t="s">
        <v>85</v>
      </c>
    </row>
    <row r="126" s="13" customFormat="1">
      <c r="A126" s="13"/>
      <c r="B126" s="226"/>
      <c r="C126" s="227"/>
      <c r="D126" s="228" t="s">
        <v>185</v>
      </c>
      <c r="E126" s="229" t="s">
        <v>19</v>
      </c>
      <c r="F126" s="230" t="s">
        <v>209</v>
      </c>
      <c r="G126" s="227"/>
      <c r="H126" s="229" t="s">
        <v>19</v>
      </c>
      <c r="I126" s="231"/>
      <c r="J126" s="227"/>
      <c r="K126" s="227"/>
      <c r="L126" s="232"/>
      <c r="M126" s="233"/>
      <c r="N126" s="234"/>
      <c r="O126" s="234"/>
      <c r="P126" s="234"/>
      <c r="Q126" s="234"/>
      <c r="R126" s="234"/>
      <c r="S126" s="234"/>
      <c r="T126" s="23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6" t="s">
        <v>185</v>
      </c>
      <c r="AU126" s="236" t="s">
        <v>85</v>
      </c>
      <c r="AV126" s="13" t="s">
        <v>83</v>
      </c>
      <c r="AW126" s="13" t="s">
        <v>35</v>
      </c>
      <c r="AX126" s="13" t="s">
        <v>75</v>
      </c>
      <c r="AY126" s="236" t="s">
        <v>175</v>
      </c>
    </row>
    <row r="127" s="13" customFormat="1">
      <c r="A127" s="13"/>
      <c r="B127" s="226"/>
      <c r="C127" s="227"/>
      <c r="D127" s="228" t="s">
        <v>185</v>
      </c>
      <c r="E127" s="229" t="s">
        <v>19</v>
      </c>
      <c r="F127" s="230" t="s">
        <v>210</v>
      </c>
      <c r="G127" s="227"/>
      <c r="H127" s="229" t="s">
        <v>19</v>
      </c>
      <c r="I127" s="231"/>
      <c r="J127" s="227"/>
      <c r="K127" s="227"/>
      <c r="L127" s="232"/>
      <c r="M127" s="233"/>
      <c r="N127" s="234"/>
      <c r="O127" s="234"/>
      <c r="P127" s="234"/>
      <c r="Q127" s="234"/>
      <c r="R127" s="234"/>
      <c r="S127" s="234"/>
      <c r="T127" s="23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6" t="s">
        <v>185</v>
      </c>
      <c r="AU127" s="236" t="s">
        <v>85</v>
      </c>
      <c r="AV127" s="13" t="s">
        <v>83</v>
      </c>
      <c r="AW127" s="13" t="s">
        <v>35</v>
      </c>
      <c r="AX127" s="13" t="s">
        <v>75</v>
      </c>
      <c r="AY127" s="236" t="s">
        <v>175</v>
      </c>
    </row>
    <row r="128" s="14" customFormat="1">
      <c r="A128" s="14"/>
      <c r="B128" s="237"/>
      <c r="C128" s="238"/>
      <c r="D128" s="228" t="s">
        <v>185</v>
      </c>
      <c r="E128" s="239" t="s">
        <v>19</v>
      </c>
      <c r="F128" s="240" t="s">
        <v>211</v>
      </c>
      <c r="G128" s="238"/>
      <c r="H128" s="241">
        <v>15.75</v>
      </c>
      <c r="I128" s="242"/>
      <c r="J128" s="238"/>
      <c r="K128" s="238"/>
      <c r="L128" s="243"/>
      <c r="M128" s="244"/>
      <c r="N128" s="245"/>
      <c r="O128" s="245"/>
      <c r="P128" s="245"/>
      <c r="Q128" s="245"/>
      <c r="R128" s="245"/>
      <c r="S128" s="245"/>
      <c r="T128" s="246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7" t="s">
        <v>185</v>
      </c>
      <c r="AU128" s="247" t="s">
        <v>85</v>
      </c>
      <c r="AV128" s="14" t="s">
        <v>85</v>
      </c>
      <c r="AW128" s="14" t="s">
        <v>35</v>
      </c>
      <c r="AX128" s="14" t="s">
        <v>75</v>
      </c>
      <c r="AY128" s="247" t="s">
        <v>175</v>
      </c>
    </row>
    <row r="129" s="16" customFormat="1">
      <c r="A129" s="16"/>
      <c r="B129" s="259"/>
      <c r="C129" s="260"/>
      <c r="D129" s="228" t="s">
        <v>185</v>
      </c>
      <c r="E129" s="261" t="s">
        <v>111</v>
      </c>
      <c r="F129" s="262" t="s">
        <v>212</v>
      </c>
      <c r="G129" s="260"/>
      <c r="H129" s="263">
        <v>15.75</v>
      </c>
      <c r="I129" s="264"/>
      <c r="J129" s="260"/>
      <c r="K129" s="260"/>
      <c r="L129" s="265"/>
      <c r="M129" s="266"/>
      <c r="N129" s="267"/>
      <c r="O129" s="267"/>
      <c r="P129" s="267"/>
      <c r="Q129" s="267"/>
      <c r="R129" s="267"/>
      <c r="S129" s="267"/>
      <c r="T129" s="268"/>
      <c r="U129" s="16"/>
      <c r="V129" s="16"/>
      <c r="W129" s="16"/>
      <c r="X129" s="16"/>
      <c r="Y129" s="16"/>
      <c r="Z129" s="16"/>
      <c r="AA129" s="16"/>
      <c r="AB129" s="16"/>
      <c r="AC129" s="16"/>
      <c r="AD129" s="16"/>
      <c r="AE129" s="16"/>
      <c r="AT129" s="269" t="s">
        <v>185</v>
      </c>
      <c r="AU129" s="269" t="s">
        <v>85</v>
      </c>
      <c r="AV129" s="16" t="s">
        <v>127</v>
      </c>
      <c r="AW129" s="16" t="s">
        <v>35</v>
      </c>
      <c r="AX129" s="16" t="s">
        <v>75</v>
      </c>
      <c r="AY129" s="269" t="s">
        <v>175</v>
      </c>
    </row>
    <row r="130" s="15" customFormat="1">
      <c r="A130" s="15"/>
      <c r="B130" s="248"/>
      <c r="C130" s="249"/>
      <c r="D130" s="228" t="s">
        <v>185</v>
      </c>
      <c r="E130" s="250" t="s">
        <v>19</v>
      </c>
      <c r="F130" s="251" t="s">
        <v>187</v>
      </c>
      <c r="G130" s="249"/>
      <c r="H130" s="252">
        <v>15.75</v>
      </c>
      <c r="I130" s="253"/>
      <c r="J130" s="249"/>
      <c r="K130" s="249"/>
      <c r="L130" s="254"/>
      <c r="M130" s="255"/>
      <c r="N130" s="256"/>
      <c r="O130" s="256"/>
      <c r="P130" s="256"/>
      <c r="Q130" s="256"/>
      <c r="R130" s="256"/>
      <c r="S130" s="256"/>
      <c r="T130" s="257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58" t="s">
        <v>185</v>
      </c>
      <c r="AU130" s="258" t="s">
        <v>85</v>
      </c>
      <c r="AV130" s="15" t="s">
        <v>181</v>
      </c>
      <c r="AW130" s="15" t="s">
        <v>35</v>
      </c>
      <c r="AX130" s="15" t="s">
        <v>83</v>
      </c>
      <c r="AY130" s="258" t="s">
        <v>175</v>
      </c>
    </row>
    <row r="131" s="2" customFormat="1" ht="44.25" customHeight="1">
      <c r="A131" s="41"/>
      <c r="B131" s="42"/>
      <c r="C131" s="208" t="s">
        <v>213</v>
      </c>
      <c r="D131" s="208" t="s">
        <v>177</v>
      </c>
      <c r="E131" s="209" t="s">
        <v>214</v>
      </c>
      <c r="F131" s="210" t="s">
        <v>215</v>
      </c>
      <c r="G131" s="211" t="s">
        <v>216</v>
      </c>
      <c r="H131" s="212">
        <v>70.853999999999999</v>
      </c>
      <c r="I131" s="213"/>
      <c r="J131" s="214">
        <f>ROUND(I131*H131,2)</f>
        <v>0</v>
      </c>
      <c r="K131" s="210" t="s">
        <v>180</v>
      </c>
      <c r="L131" s="47"/>
      <c r="M131" s="215" t="s">
        <v>19</v>
      </c>
      <c r="N131" s="216" t="s">
        <v>46</v>
      </c>
      <c r="O131" s="87"/>
      <c r="P131" s="217">
        <f>O131*H131</f>
        <v>0</v>
      </c>
      <c r="Q131" s="217">
        <v>0</v>
      </c>
      <c r="R131" s="217">
        <f>Q131*H131</f>
        <v>0</v>
      </c>
      <c r="S131" s="217">
        <v>0</v>
      </c>
      <c r="T131" s="218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19" t="s">
        <v>181</v>
      </c>
      <c r="AT131" s="219" t="s">
        <v>177</v>
      </c>
      <c r="AU131" s="219" t="s">
        <v>85</v>
      </c>
      <c r="AY131" s="20" t="s">
        <v>175</v>
      </c>
      <c r="BE131" s="220">
        <f>IF(N131="základní",J131,0)</f>
        <v>0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20" t="s">
        <v>83</v>
      </c>
      <c r="BK131" s="220">
        <f>ROUND(I131*H131,2)</f>
        <v>0</v>
      </c>
      <c r="BL131" s="20" t="s">
        <v>181</v>
      </c>
      <c r="BM131" s="219" t="s">
        <v>217</v>
      </c>
    </row>
    <row r="132" s="2" customFormat="1">
      <c r="A132" s="41"/>
      <c r="B132" s="42"/>
      <c r="C132" s="43"/>
      <c r="D132" s="221" t="s">
        <v>183</v>
      </c>
      <c r="E132" s="43"/>
      <c r="F132" s="222" t="s">
        <v>218</v>
      </c>
      <c r="G132" s="43"/>
      <c r="H132" s="43"/>
      <c r="I132" s="223"/>
      <c r="J132" s="43"/>
      <c r="K132" s="43"/>
      <c r="L132" s="47"/>
      <c r="M132" s="224"/>
      <c r="N132" s="225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183</v>
      </c>
      <c r="AU132" s="20" t="s">
        <v>85</v>
      </c>
    </row>
    <row r="133" s="13" customFormat="1">
      <c r="A133" s="13"/>
      <c r="B133" s="226"/>
      <c r="C133" s="227"/>
      <c r="D133" s="228" t="s">
        <v>185</v>
      </c>
      <c r="E133" s="229" t="s">
        <v>19</v>
      </c>
      <c r="F133" s="230" t="s">
        <v>197</v>
      </c>
      <c r="G133" s="227"/>
      <c r="H133" s="229" t="s">
        <v>19</v>
      </c>
      <c r="I133" s="231"/>
      <c r="J133" s="227"/>
      <c r="K133" s="227"/>
      <c r="L133" s="232"/>
      <c r="M133" s="233"/>
      <c r="N133" s="234"/>
      <c r="O133" s="234"/>
      <c r="P133" s="234"/>
      <c r="Q133" s="234"/>
      <c r="R133" s="234"/>
      <c r="S133" s="234"/>
      <c r="T133" s="23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6" t="s">
        <v>185</v>
      </c>
      <c r="AU133" s="236" t="s">
        <v>85</v>
      </c>
      <c r="AV133" s="13" t="s">
        <v>83</v>
      </c>
      <c r="AW133" s="13" t="s">
        <v>35</v>
      </c>
      <c r="AX133" s="13" t="s">
        <v>75</v>
      </c>
      <c r="AY133" s="236" t="s">
        <v>175</v>
      </c>
    </row>
    <row r="134" s="13" customFormat="1">
      <c r="A134" s="13"/>
      <c r="B134" s="226"/>
      <c r="C134" s="227"/>
      <c r="D134" s="228" t="s">
        <v>185</v>
      </c>
      <c r="E134" s="229" t="s">
        <v>19</v>
      </c>
      <c r="F134" s="230" t="s">
        <v>198</v>
      </c>
      <c r="G134" s="227"/>
      <c r="H134" s="229" t="s">
        <v>19</v>
      </c>
      <c r="I134" s="231"/>
      <c r="J134" s="227"/>
      <c r="K134" s="227"/>
      <c r="L134" s="232"/>
      <c r="M134" s="233"/>
      <c r="N134" s="234"/>
      <c r="O134" s="234"/>
      <c r="P134" s="234"/>
      <c r="Q134" s="234"/>
      <c r="R134" s="234"/>
      <c r="S134" s="234"/>
      <c r="T134" s="23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6" t="s">
        <v>185</v>
      </c>
      <c r="AU134" s="236" t="s">
        <v>85</v>
      </c>
      <c r="AV134" s="13" t="s">
        <v>83</v>
      </c>
      <c r="AW134" s="13" t="s">
        <v>35</v>
      </c>
      <c r="AX134" s="13" t="s">
        <v>75</v>
      </c>
      <c r="AY134" s="236" t="s">
        <v>175</v>
      </c>
    </row>
    <row r="135" s="13" customFormat="1">
      <c r="A135" s="13"/>
      <c r="B135" s="226"/>
      <c r="C135" s="227"/>
      <c r="D135" s="228" t="s">
        <v>185</v>
      </c>
      <c r="E135" s="229" t="s">
        <v>19</v>
      </c>
      <c r="F135" s="230" t="s">
        <v>219</v>
      </c>
      <c r="G135" s="227"/>
      <c r="H135" s="229" t="s">
        <v>19</v>
      </c>
      <c r="I135" s="231"/>
      <c r="J135" s="227"/>
      <c r="K135" s="227"/>
      <c r="L135" s="232"/>
      <c r="M135" s="233"/>
      <c r="N135" s="234"/>
      <c r="O135" s="234"/>
      <c r="P135" s="234"/>
      <c r="Q135" s="234"/>
      <c r="R135" s="234"/>
      <c r="S135" s="234"/>
      <c r="T135" s="23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6" t="s">
        <v>185</v>
      </c>
      <c r="AU135" s="236" t="s">
        <v>85</v>
      </c>
      <c r="AV135" s="13" t="s">
        <v>83</v>
      </c>
      <c r="AW135" s="13" t="s">
        <v>35</v>
      </c>
      <c r="AX135" s="13" t="s">
        <v>75</v>
      </c>
      <c r="AY135" s="236" t="s">
        <v>175</v>
      </c>
    </row>
    <row r="136" s="13" customFormat="1">
      <c r="A136" s="13"/>
      <c r="B136" s="226"/>
      <c r="C136" s="227"/>
      <c r="D136" s="228" t="s">
        <v>185</v>
      </c>
      <c r="E136" s="229" t="s">
        <v>19</v>
      </c>
      <c r="F136" s="230" t="s">
        <v>220</v>
      </c>
      <c r="G136" s="227"/>
      <c r="H136" s="229" t="s">
        <v>19</v>
      </c>
      <c r="I136" s="231"/>
      <c r="J136" s="227"/>
      <c r="K136" s="227"/>
      <c r="L136" s="232"/>
      <c r="M136" s="233"/>
      <c r="N136" s="234"/>
      <c r="O136" s="234"/>
      <c r="P136" s="234"/>
      <c r="Q136" s="234"/>
      <c r="R136" s="234"/>
      <c r="S136" s="234"/>
      <c r="T136" s="23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6" t="s">
        <v>185</v>
      </c>
      <c r="AU136" s="236" t="s">
        <v>85</v>
      </c>
      <c r="AV136" s="13" t="s">
        <v>83</v>
      </c>
      <c r="AW136" s="13" t="s">
        <v>35</v>
      </c>
      <c r="AX136" s="13" t="s">
        <v>75</v>
      </c>
      <c r="AY136" s="236" t="s">
        <v>175</v>
      </c>
    </row>
    <row r="137" s="13" customFormat="1">
      <c r="A137" s="13"/>
      <c r="B137" s="226"/>
      <c r="C137" s="227"/>
      <c r="D137" s="228" t="s">
        <v>185</v>
      </c>
      <c r="E137" s="229" t="s">
        <v>19</v>
      </c>
      <c r="F137" s="230" t="s">
        <v>221</v>
      </c>
      <c r="G137" s="227"/>
      <c r="H137" s="229" t="s">
        <v>19</v>
      </c>
      <c r="I137" s="231"/>
      <c r="J137" s="227"/>
      <c r="K137" s="227"/>
      <c r="L137" s="232"/>
      <c r="M137" s="233"/>
      <c r="N137" s="234"/>
      <c r="O137" s="234"/>
      <c r="P137" s="234"/>
      <c r="Q137" s="234"/>
      <c r="R137" s="234"/>
      <c r="S137" s="234"/>
      <c r="T137" s="23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6" t="s">
        <v>185</v>
      </c>
      <c r="AU137" s="236" t="s">
        <v>85</v>
      </c>
      <c r="AV137" s="13" t="s">
        <v>83</v>
      </c>
      <c r="AW137" s="13" t="s">
        <v>35</v>
      </c>
      <c r="AX137" s="13" t="s">
        <v>75</v>
      </c>
      <c r="AY137" s="236" t="s">
        <v>175</v>
      </c>
    </row>
    <row r="138" s="14" customFormat="1">
      <c r="A138" s="14"/>
      <c r="B138" s="237"/>
      <c r="C138" s="238"/>
      <c r="D138" s="228" t="s">
        <v>185</v>
      </c>
      <c r="E138" s="239" t="s">
        <v>128</v>
      </c>
      <c r="F138" s="240" t="s">
        <v>222</v>
      </c>
      <c r="G138" s="238"/>
      <c r="H138" s="241">
        <v>236.18000000000001</v>
      </c>
      <c r="I138" s="242"/>
      <c r="J138" s="238"/>
      <c r="K138" s="238"/>
      <c r="L138" s="243"/>
      <c r="M138" s="244"/>
      <c r="N138" s="245"/>
      <c r="O138" s="245"/>
      <c r="P138" s="245"/>
      <c r="Q138" s="245"/>
      <c r="R138" s="245"/>
      <c r="S138" s="245"/>
      <c r="T138" s="246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7" t="s">
        <v>185</v>
      </c>
      <c r="AU138" s="247" t="s">
        <v>85</v>
      </c>
      <c r="AV138" s="14" t="s">
        <v>85</v>
      </c>
      <c r="AW138" s="14" t="s">
        <v>35</v>
      </c>
      <c r="AX138" s="14" t="s">
        <v>75</v>
      </c>
      <c r="AY138" s="247" t="s">
        <v>175</v>
      </c>
    </row>
    <row r="139" s="15" customFormat="1">
      <c r="A139" s="15"/>
      <c r="B139" s="248"/>
      <c r="C139" s="249"/>
      <c r="D139" s="228" t="s">
        <v>185</v>
      </c>
      <c r="E139" s="250" t="s">
        <v>19</v>
      </c>
      <c r="F139" s="251" t="s">
        <v>187</v>
      </c>
      <c r="G139" s="249"/>
      <c r="H139" s="252">
        <v>236.18000000000001</v>
      </c>
      <c r="I139" s="253"/>
      <c r="J139" s="249"/>
      <c r="K139" s="249"/>
      <c r="L139" s="254"/>
      <c r="M139" s="255"/>
      <c r="N139" s="256"/>
      <c r="O139" s="256"/>
      <c r="P139" s="256"/>
      <c r="Q139" s="256"/>
      <c r="R139" s="256"/>
      <c r="S139" s="256"/>
      <c r="T139" s="257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58" t="s">
        <v>185</v>
      </c>
      <c r="AU139" s="258" t="s">
        <v>85</v>
      </c>
      <c r="AV139" s="15" t="s">
        <v>181</v>
      </c>
      <c r="AW139" s="15" t="s">
        <v>35</v>
      </c>
      <c r="AX139" s="15" t="s">
        <v>75</v>
      </c>
      <c r="AY139" s="258" t="s">
        <v>175</v>
      </c>
    </row>
    <row r="140" s="14" customFormat="1">
      <c r="A140" s="14"/>
      <c r="B140" s="237"/>
      <c r="C140" s="238"/>
      <c r="D140" s="228" t="s">
        <v>185</v>
      </c>
      <c r="E140" s="239" t="s">
        <v>19</v>
      </c>
      <c r="F140" s="240" t="s">
        <v>223</v>
      </c>
      <c r="G140" s="238"/>
      <c r="H140" s="241">
        <v>70.853999999999999</v>
      </c>
      <c r="I140" s="242"/>
      <c r="J140" s="238"/>
      <c r="K140" s="238"/>
      <c r="L140" s="243"/>
      <c r="M140" s="244"/>
      <c r="N140" s="245"/>
      <c r="O140" s="245"/>
      <c r="P140" s="245"/>
      <c r="Q140" s="245"/>
      <c r="R140" s="245"/>
      <c r="S140" s="245"/>
      <c r="T140" s="246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7" t="s">
        <v>185</v>
      </c>
      <c r="AU140" s="247" t="s">
        <v>85</v>
      </c>
      <c r="AV140" s="14" t="s">
        <v>85</v>
      </c>
      <c r="AW140" s="14" t="s">
        <v>35</v>
      </c>
      <c r="AX140" s="14" t="s">
        <v>75</v>
      </c>
      <c r="AY140" s="247" t="s">
        <v>175</v>
      </c>
    </row>
    <row r="141" s="16" customFormat="1">
      <c r="A141" s="16"/>
      <c r="B141" s="259"/>
      <c r="C141" s="260"/>
      <c r="D141" s="228" t="s">
        <v>185</v>
      </c>
      <c r="E141" s="261" t="s">
        <v>130</v>
      </c>
      <c r="F141" s="262" t="s">
        <v>212</v>
      </c>
      <c r="G141" s="260"/>
      <c r="H141" s="263">
        <v>70.853999999999999</v>
      </c>
      <c r="I141" s="264"/>
      <c r="J141" s="260"/>
      <c r="K141" s="260"/>
      <c r="L141" s="265"/>
      <c r="M141" s="266"/>
      <c r="N141" s="267"/>
      <c r="O141" s="267"/>
      <c r="P141" s="267"/>
      <c r="Q141" s="267"/>
      <c r="R141" s="267"/>
      <c r="S141" s="267"/>
      <c r="T141" s="268"/>
      <c r="U141" s="16"/>
      <c r="V141" s="16"/>
      <c r="W141" s="16"/>
      <c r="X141" s="16"/>
      <c r="Y141" s="16"/>
      <c r="Z141" s="16"/>
      <c r="AA141" s="16"/>
      <c r="AB141" s="16"/>
      <c r="AC141" s="16"/>
      <c r="AD141" s="16"/>
      <c r="AE141" s="16"/>
      <c r="AT141" s="269" t="s">
        <v>185</v>
      </c>
      <c r="AU141" s="269" t="s">
        <v>85</v>
      </c>
      <c r="AV141" s="16" t="s">
        <v>127</v>
      </c>
      <c r="AW141" s="16" t="s">
        <v>35</v>
      </c>
      <c r="AX141" s="16" t="s">
        <v>75</v>
      </c>
      <c r="AY141" s="269" t="s">
        <v>175</v>
      </c>
    </row>
    <row r="142" s="15" customFormat="1">
      <c r="A142" s="15"/>
      <c r="B142" s="248"/>
      <c r="C142" s="249"/>
      <c r="D142" s="228" t="s">
        <v>185</v>
      </c>
      <c r="E142" s="250" t="s">
        <v>19</v>
      </c>
      <c r="F142" s="251" t="s">
        <v>187</v>
      </c>
      <c r="G142" s="249"/>
      <c r="H142" s="252">
        <v>70.853999999999999</v>
      </c>
      <c r="I142" s="253"/>
      <c r="J142" s="249"/>
      <c r="K142" s="249"/>
      <c r="L142" s="254"/>
      <c r="M142" s="255"/>
      <c r="N142" s="256"/>
      <c r="O142" s="256"/>
      <c r="P142" s="256"/>
      <c r="Q142" s="256"/>
      <c r="R142" s="256"/>
      <c r="S142" s="256"/>
      <c r="T142" s="257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58" t="s">
        <v>185</v>
      </c>
      <c r="AU142" s="258" t="s">
        <v>85</v>
      </c>
      <c r="AV142" s="15" t="s">
        <v>181</v>
      </c>
      <c r="AW142" s="15" t="s">
        <v>35</v>
      </c>
      <c r="AX142" s="15" t="s">
        <v>83</v>
      </c>
      <c r="AY142" s="258" t="s">
        <v>175</v>
      </c>
    </row>
    <row r="143" s="2" customFormat="1" ht="37.8" customHeight="1">
      <c r="A143" s="41"/>
      <c r="B143" s="42"/>
      <c r="C143" s="208" t="s">
        <v>224</v>
      </c>
      <c r="D143" s="208" t="s">
        <v>177</v>
      </c>
      <c r="E143" s="209" t="s">
        <v>225</v>
      </c>
      <c r="F143" s="210" t="s">
        <v>226</v>
      </c>
      <c r="G143" s="211" t="s">
        <v>216</v>
      </c>
      <c r="H143" s="212">
        <v>21.256</v>
      </c>
      <c r="I143" s="213"/>
      <c r="J143" s="214">
        <f>ROUND(I143*H143,2)</f>
        <v>0</v>
      </c>
      <c r="K143" s="210" t="s">
        <v>180</v>
      </c>
      <c r="L143" s="47"/>
      <c r="M143" s="215" t="s">
        <v>19</v>
      </c>
      <c r="N143" s="216" t="s">
        <v>46</v>
      </c>
      <c r="O143" s="87"/>
      <c r="P143" s="217">
        <f>O143*H143</f>
        <v>0</v>
      </c>
      <c r="Q143" s="217">
        <v>0</v>
      </c>
      <c r="R143" s="217">
        <f>Q143*H143</f>
        <v>0</v>
      </c>
      <c r="S143" s="217">
        <v>0</v>
      </c>
      <c r="T143" s="218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19" t="s">
        <v>181</v>
      </c>
      <c r="AT143" s="219" t="s">
        <v>177</v>
      </c>
      <c r="AU143" s="219" t="s">
        <v>85</v>
      </c>
      <c r="AY143" s="20" t="s">
        <v>175</v>
      </c>
      <c r="BE143" s="220">
        <f>IF(N143="základní",J143,0)</f>
        <v>0</v>
      </c>
      <c r="BF143" s="220">
        <f>IF(N143="snížená",J143,0)</f>
        <v>0</v>
      </c>
      <c r="BG143" s="220">
        <f>IF(N143="zákl. přenesená",J143,0)</f>
        <v>0</v>
      </c>
      <c r="BH143" s="220">
        <f>IF(N143="sníž. přenesená",J143,0)</f>
        <v>0</v>
      </c>
      <c r="BI143" s="220">
        <f>IF(N143="nulová",J143,0)</f>
        <v>0</v>
      </c>
      <c r="BJ143" s="20" t="s">
        <v>83</v>
      </c>
      <c r="BK143" s="220">
        <f>ROUND(I143*H143,2)</f>
        <v>0</v>
      </c>
      <c r="BL143" s="20" t="s">
        <v>181</v>
      </c>
      <c r="BM143" s="219" t="s">
        <v>227</v>
      </c>
    </row>
    <row r="144" s="2" customFormat="1">
      <c r="A144" s="41"/>
      <c r="B144" s="42"/>
      <c r="C144" s="43"/>
      <c r="D144" s="221" t="s">
        <v>183</v>
      </c>
      <c r="E144" s="43"/>
      <c r="F144" s="222" t="s">
        <v>228</v>
      </c>
      <c r="G144" s="43"/>
      <c r="H144" s="43"/>
      <c r="I144" s="223"/>
      <c r="J144" s="43"/>
      <c r="K144" s="43"/>
      <c r="L144" s="47"/>
      <c r="M144" s="224"/>
      <c r="N144" s="225"/>
      <c r="O144" s="87"/>
      <c r="P144" s="87"/>
      <c r="Q144" s="87"/>
      <c r="R144" s="87"/>
      <c r="S144" s="87"/>
      <c r="T144" s="88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20" t="s">
        <v>183</v>
      </c>
      <c r="AU144" s="20" t="s">
        <v>85</v>
      </c>
    </row>
    <row r="145" s="13" customFormat="1">
      <c r="A145" s="13"/>
      <c r="B145" s="226"/>
      <c r="C145" s="227"/>
      <c r="D145" s="228" t="s">
        <v>185</v>
      </c>
      <c r="E145" s="229" t="s">
        <v>19</v>
      </c>
      <c r="F145" s="230" t="s">
        <v>229</v>
      </c>
      <c r="G145" s="227"/>
      <c r="H145" s="229" t="s">
        <v>19</v>
      </c>
      <c r="I145" s="231"/>
      <c r="J145" s="227"/>
      <c r="K145" s="227"/>
      <c r="L145" s="232"/>
      <c r="M145" s="233"/>
      <c r="N145" s="234"/>
      <c r="O145" s="234"/>
      <c r="P145" s="234"/>
      <c r="Q145" s="234"/>
      <c r="R145" s="234"/>
      <c r="S145" s="234"/>
      <c r="T145" s="23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6" t="s">
        <v>185</v>
      </c>
      <c r="AU145" s="236" t="s">
        <v>85</v>
      </c>
      <c r="AV145" s="13" t="s">
        <v>83</v>
      </c>
      <c r="AW145" s="13" t="s">
        <v>35</v>
      </c>
      <c r="AX145" s="13" t="s">
        <v>75</v>
      </c>
      <c r="AY145" s="236" t="s">
        <v>175</v>
      </c>
    </row>
    <row r="146" s="14" customFormat="1">
      <c r="A146" s="14"/>
      <c r="B146" s="237"/>
      <c r="C146" s="238"/>
      <c r="D146" s="228" t="s">
        <v>185</v>
      </c>
      <c r="E146" s="239" t="s">
        <v>19</v>
      </c>
      <c r="F146" s="240" t="s">
        <v>230</v>
      </c>
      <c r="G146" s="238"/>
      <c r="H146" s="241">
        <v>21.256</v>
      </c>
      <c r="I146" s="242"/>
      <c r="J146" s="238"/>
      <c r="K146" s="238"/>
      <c r="L146" s="243"/>
      <c r="M146" s="244"/>
      <c r="N146" s="245"/>
      <c r="O146" s="245"/>
      <c r="P146" s="245"/>
      <c r="Q146" s="245"/>
      <c r="R146" s="245"/>
      <c r="S146" s="245"/>
      <c r="T146" s="246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7" t="s">
        <v>185</v>
      </c>
      <c r="AU146" s="247" t="s">
        <v>85</v>
      </c>
      <c r="AV146" s="14" t="s">
        <v>85</v>
      </c>
      <c r="AW146" s="14" t="s">
        <v>35</v>
      </c>
      <c r="AX146" s="14" t="s">
        <v>75</v>
      </c>
      <c r="AY146" s="247" t="s">
        <v>175</v>
      </c>
    </row>
    <row r="147" s="15" customFormat="1">
      <c r="A147" s="15"/>
      <c r="B147" s="248"/>
      <c r="C147" s="249"/>
      <c r="D147" s="228" t="s">
        <v>185</v>
      </c>
      <c r="E147" s="250" t="s">
        <v>19</v>
      </c>
      <c r="F147" s="251" t="s">
        <v>187</v>
      </c>
      <c r="G147" s="249"/>
      <c r="H147" s="252">
        <v>21.256</v>
      </c>
      <c r="I147" s="253"/>
      <c r="J147" s="249"/>
      <c r="K147" s="249"/>
      <c r="L147" s="254"/>
      <c r="M147" s="255"/>
      <c r="N147" s="256"/>
      <c r="O147" s="256"/>
      <c r="P147" s="256"/>
      <c r="Q147" s="256"/>
      <c r="R147" s="256"/>
      <c r="S147" s="256"/>
      <c r="T147" s="257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58" t="s">
        <v>185</v>
      </c>
      <c r="AU147" s="258" t="s">
        <v>85</v>
      </c>
      <c r="AV147" s="15" t="s">
        <v>181</v>
      </c>
      <c r="AW147" s="15" t="s">
        <v>35</v>
      </c>
      <c r="AX147" s="15" t="s">
        <v>83</v>
      </c>
      <c r="AY147" s="258" t="s">
        <v>175</v>
      </c>
    </row>
    <row r="148" s="2" customFormat="1" ht="62.7" customHeight="1">
      <c r="A148" s="41"/>
      <c r="B148" s="42"/>
      <c r="C148" s="208" t="s">
        <v>231</v>
      </c>
      <c r="D148" s="208" t="s">
        <v>177</v>
      </c>
      <c r="E148" s="209" t="s">
        <v>232</v>
      </c>
      <c r="F148" s="210" t="s">
        <v>233</v>
      </c>
      <c r="G148" s="211" t="s">
        <v>216</v>
      </c>
      <c r="H148" s="212">
        <v>50.996000000000002</v>
      </c>
      <c r="I148" s="213"/>
      <c r="J148" s="214">
        <f>ROUND(I148*H148,2)</f>
        <v>0</v>
      </c>
      <c r="K148" s="210" t="s">
        <v>180</v>
      </c>
      <c r="L148" s="47"/>
      <c r="M148" s="215" t="s">
        <v>19</v>
      </c>
      <c r="N148" s="216" t="s">
        <v>46</v>
      </c>
      <c r="O148" s="87"/>
      <c r="P148" s="217">
        <f>O148*H148</f>
        <v>0</v>
      </c>
      <c r="Q148" s="217">
        <v>0</v>
      </c>
      <c r="R148" s="217">
        <f>Q148*H148</f>
        <v>0</v>
      </c>
      <c r="S148" s="217">
        <v>0</v>
      </c>
      <c r="T148" s="218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19" t="s">
        <v>181</v>
      </c>
      <c r="AT148" s="219" t="s">
        <v>177</v>
      </c>
      <c r="AU148" s="219" t="s">
        <v>85</v>
      </c>
      <c r="AY148" s="20" t="s">
        <v>175</v>
      </c>
      <c r="BE148" s="220">
        <f>IF(N148="základní",J148,0)</f>
        <v>0</v>
      </c>
      <c r="BF148" s="220">
        <f>IF(N148="snížená",J148,0)</f>
        <v>0</v>
      </c>
      <c r="BG148" s="220">
        <f>IF(N148="zákl. přenesená",J148,0)</f>
        <v>0</v>
      </c>
      <c r="BH148" s="220">
        <f>IF(N148="sníž. přenesená",J148,0)</f>
        <v>0</v>
      </c>
      <c r="BI148" s="220">
        <f>IF(N148="nulová",J148,0)</f>
        <v>0</v>
      </c>
      <c r="BJ148" s="20" t="s">
        <v>83</v>
      </c>
      <c r="BK148" s="220">
        <f>ROUND(I148*H148,2)</f>
        <v>0</v>
      </c>
      <c r="BL148" s="20" t="s">
        <v>181</v>
      </c>
      <c r="BM148" s="219" t="s">
        <v>234</v>
      </c>
    </row>
    <row r="149" s="2" customFormat="1">
      <c r="A149" s="41"/>
      <c r="B149" s="42"/>
      <c r="C149" s="43"/>
      <c r="D149" s="221" t="s">
        <v>183</v>
      </c>
      <c r="E149" s="43"/>
      <c r="F149" s="222" t="s">
        <v>235</v>
      </c>
      <c r="G149" s="43"/>
      <c r="H149" s="43"/>
      <c r="I149" s="223"/>
      <c r="J149" s="43"/>
      <c r="K149" s="43"/>
      <c r="L149" s="47"/>
      <c r="M149" s="224"/>
      <c r="N149" s="225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20" t="s">
        <v>183</v>
      </c>
      <c r="AU149" s="20" t="s">
        <v>85</v>
      </c>
    </row>
    <row r="150" s="13" customFormat="1">
      <c r="A150" s="13"/>
      <c r="B150" s="226"/>
      <c r="C150" s="227"/>
      <c r="D150" s="228" t="s">
        <v>185</v>
      </c>
      <c r="E150" s="229" t="s">
        <v>19</v>
      </c>
      <c r="F150" s="230" t="s">
        <v>236</v>
      </c>
      <c r="G150" s="227"/>
      <c r="H150" s="229" t="s">
        <v>19</v>
      </c>
      <c r="I150" s="231"/>
      <c r="J150" s="227"/>
      <c r="K150" s="227"/>
      <c r="L150" s="232"/>
      <c r="M150" s="233"/>
      <c r="N150" s="234"/>
      <c r="O150" s="234"/>
      <c r="P150" s="234"/>
      <c r="Q150" s="234"/>
      <c r="R150" s="234"/>
      <c r="S150" s="234"/>
      <c r="T150" s="23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6" t="s">
        <v>185</v>
      </c>
      <c r="AU150" s="236" t="s">
        <v>85</v>
      </c>
      <c r="AV150" s="13" t="s">
        <v>83</v>
      </c>
      <c r="AW150" s="13" t="s">
        <v>35</v>
      </c>
      <c r="AX150" s="13" t="s">
        <v>75</v>
      </c>
      <c r="AY150" s="236" t="s">
        <v>175</v>
      </c>
    </row>
    <row r="151" s="13" customFormat="1">
      <c r="A151" s="13"/>
      <c r="B151" s="226"/>
      <c r="C151" s="227"/>
      <c r="D151" s="228" t="s">
        <v>185</v>
      </c>
      <c r="E151" s="229" t="s">
        <v>19</v>
      </c>
      <c r="F151" s="230" t="s">
        <v>237</v>
      </c>
      <c r="G151" s="227"/>
      <c r="H151" s="229" t="s">
        <v>19</v>
      </c>
      <c r="I151" s="231"/>
      <c r="J151" s="227"/>
      <c r="K151" s="227"/>
      <c r="L151" s="232"/>
      <c r="M151" s="233"/>
      <c r="N151" s="234"/>
      <c r="O151" s="234"/>
      <c r="P151" s="234"/>
      <c r="Q151" s="234"/>
      <c r="R151" s="234"/>
      <c r="S151" s="234"/>
      <c r="T151" s="23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6" t="s">
        <v>185</v>
      </c>
      <c r="AU151" s="236" t="s">
        <v>85</v>
      </c>
      <c r="AV151" s="13" t="s">
        <v>83</v>
      </c>
      <c r="AW151" s="13" t="s">
        <v>35</v>
      </c>
      <c r="AX151" s="13" t="s">
        <v>75</v>
      </c>
      <c r="AY151" s="236" t="s">
        <v>175</v>
      </c>
    </row>
    <row r="152" s="14" customFormat="1">
      <c r="A152" s="14"/>
      <c r="B152" s="237"/>
      <c r="C152" s="238"/>
      <c r="D152" s="228" t="s">
        <v>185</v>
      </c>
      <c r="E152" s="239" t="s">
        <v>19</v>
      </c>
      <c r="F152" s="240" t="s">
        <v>130</v>
      </c>
      <c r="G152" s="238"/>
      <c r="H152" s="241">
        <v>70.853999999999999</v>
      </c>
      <c r="I152" s="242"/>
      <c r="J152" s="238"/>
      <c r="K152" s="238"/>
      <c r="L152" s="243"/>
      <c r="M152" s="244"/>
      <c r="N152" s="245"/>
      <c r="O152" s="245"/>
      <c r="P152" s="245"/>
      <c r="Q152" s="245"/>
      <c r="R152" s="245"/>
      <c r="S152" s="245"/>
      <c r="T152" s="246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7" t="s">
        <v>185</v>
      </c>
      <c r="AU152" s="247" t="s">
        <v>85</v>
      </c>
      <c r="AV152" s="14" t="s">
        <v>85</v>
      </c>
      <c r="AW152" s="14" t="s">
        <v>35</v>
      </c>
      <c r="AX152" s="14" t="s">
        <v>75</v>
      </c>
      <c r="AY152" s="247" t="s">
        <v>175</v>
      </c>
    </row>
    <row r="153" s="13" customFormat="1">
      <c r="A153" s="13"/>
      <c r="B153" s="226"/>
      <c r="C153" s="227"/>
      <c r="D153" s="228" t="s">
        <v>185</v>
      </c>
      <c r="E153" s="229" t="s">
        <v>19</v>
      </c>
      <c r="F153" s="230" t="s">
        <v>238</v>
      </c>
      <c r="G153" s="227"/>
      <c r="H153" s="229" t="s">
        <v>19</v>
      </c>
      <c r="I153" s="231"/>
      <c r="J153" s="227"/>
      <c r="K153" s="227"/>
      <c r="L153" s="232"/>
      <c r="M153" s="233"/>
      <c r="N153" s="234"/>
      <c r="O153" s="234"/>
      <c r="P153" s="234"/>
      <c r="Q153" s="234"/>
      <c r="R153" s="234"/>
      <c r="S153" s="234"/>
      <c r="T153" s="23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6" t="s">
        <v>185</v>
      </c>
      <c r="AU153" s="236" t="s">
        <v>85</v>
      </c>
      <c r="AV153" s="13" t="s">
        <v>83</v>
      </c>
      <c r="AW153" s="13" t="s">
        <v>35</v>
      </c>
      <c r="AX153" s="13" t="s">
        <v>75</v>
      </c>
      <c r="AY153" s="236" t="s">
        <v>175</v>
      </c>
    </row>
    <row r="154" s="14" customFormat="1">
      <c r="A154" s="14"/>
      <c r="B154" s="237"/>
      <c r="C154" s="238"/>
      <c r="D154" s="228" t="s">
        <v>185</v>
      </c>
      <c r="E154" s="239" t="s">
        <v>19</v>
      </c>
      <c r="F154" s="240" t="s">
        <v>239</v>
      </c>
      <c r="G154" s="238"/>
      <c r="H154" s="241">
        <v>-19.858000000000001</v>
      </c>
      <c r="I154" s="242"/>
      <c r="J154" s="238"/>
      <c r="K154" s="238"/>
      <c r="L154" s="243"/>
      <c r="M154" s="244"/>
      <c r="N154" s="245"/>
      <c r="O154" s="245"/>
      <c r="P154" s="245"/>
      <c r="Q154" s="245"/>
      <c r="R154" s="245"/>
      <c r="S154" s="245"/>
      <c r="T154" s="246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7" t="s">
        <v>185</v>
      </c>
      <c r="AU154" s="247" t="s">
        <v>85</v>
      </c>
      <c r="AV154" s="14" t="s">
        <v>85</v>
      </c>
      <c r="AW154" s="14" t="s">
        <v>35</v>
      </c>
      <c r="AX154" s="14" t="s">
        <v>75</v>
      </c>
      <c r="AY154" s="247" t="s">
        <v>175</v>
      </c>
    </row>
    <row r="155" s="15" customFormat="1">
      <c r="A155" s="15"/>
      <c r="B155" s="248"/>
      <c r="C155" s="249"/>
      <c r="D155" s="228" t="s">
        <v>185</v>
      </c>
      <c r="E155" s="250" t="s">
        <v>132</v>
      </c>
      <c r="F155" s="251" t="s">
        <v>187</v>
      </c>
      <c r="G155" s="249"/>
      <c r="H155" s="252">
        <v>50.996000000000002</v>
      </c>
      <c r="I155" s="253"/>
      <c r="J155" s="249"/>
      <c r="K155" s="249"/>
      <c r="L155" s="254"/>
      <c r="M155" s="255"/>
      <c r="N155" s="256"/>
      <c r="O155" s="256"/>
      <c r="P155" s="256"/>
      <c r="Q155" s="256"/>
      <c r="R155" s="256"/>
      <c r="S155" s="256"/>
      <c r="T155" s="257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58" t="s">
        <v>185</v>
      </c>
      <c r="AU155" s="258" t="s">
        <v>85</v>
      </c>
      <c r="AV155" s="15" t="s">
        <v>181</v>
      </c>
      <c r="AW155" s="15" t="s">
        <v>35</v>
      </c>
      <c r="AX155" s="15" t="s">
        <v>83</v>
      </c>
      <c r="AY155" s="258" t="s">
        <v>175</v>
      </c>
    </row>
    <row r="156" s="2" customFormat="1" ht="44.25" customHeight="1">
      <c r="A156" s="41"/>
      <c r="B156" s="42"/>
      <c r="C156" s="208" t="s">
        <v>240</v>
      </c>
      <c r="D156" s="208" t="s">
        <v>177</v>
      </c>
      <c r="E156" s="209" t="s">
        <v>241</v>
      </c>
      <c r="F156" s="210" t="s">
        <v>242</v>
      </c>
      <c r="G156" s="211" t="s">
        <v>216</v>
      </c>
      <c r="H156" s="212">
        <v>50.996000000000002</v>
      </c>
      <c r="I156" s="213"/>
      <c r="J156" s="214">
        <f>ROUND(I156*H156,2)</f>
        <v>0</v>
      </c>
      <c r="K156" s="210" t="s">
        <v>180</v>
      </c>
      <c r="L156" s="47"/>
      <c r="M156" s="215" t="s">
        <v>19</v>
      </c>
      <c r="N156" s="216" t="s">
        <v>46</v>
      </c>
      <c r="O156" s="87"/>
      <c r="P156" s="217">
        <f>O156*H156</f>
        <v>0</v>
      </c>
      <c r="Q156" s="217">
        <v>0</v>
      </c>
      <c r="R156" s="217">
        <f>Q156*H156</f>
        <v>0</v>
      </c>
      <c r="S156" s="217">
        <v>0</v>
      </c>
      <c r="T156" s="218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19" t="s">
        <v>181</v>
      </c>
      <c r="AT156" s="219" t="s">
        <v>177</v>
      </c>
      <c r="AU156" s="219" t="s">
        <v>85</v>
      </c>
      <c r="AY156" s="20" t="s">
        <v>175</v>
      </c>
      <c r="BE156" s="220">
        <f>IF(N156="základní",J156,0)</f>
        <v>0</v>
      </c>
      <c r="BF156" s="220">
        <f>IF(N156="snížená",J156,0)</f>
        <v>0</v>
      </c>
      <c r="BG156" s="220">
        <f>IF(N156="zákl. přenesená",J156,0)</f>
        <v>0</v>
      </c>
      <c r="BH156" s="220">
        <f>IF(N156="sníž. přenesená",J156,0)</f>
        <v>0</v>
      </c>
      <c r="BI156" s="220">
        <f>IF(N156="nulová",J156,0)</f>
        <v>0</v>
      </c>
      <c r="BJ156" s="20" t="s">
        <v>83</v>
      </c>
      <c r="BK156" s="220">
        <f>ROUND(I156*H156,2)</f>
        <v>0</v>
      </c>
      <c r="BL156" s="20" t="s">
        <v>181</v>
      </c>
      <c r="BM156" s="219" t="s">
        <v>243</v>
      </c>
    </row>
    <row r="157" s="2" customFormat="1">
      <c r="A157" s="41"/>
      <c r="B157" s="42"/>
      <c r="C157" s="43"/>
      <c r="D157" s="221" t="s">
        <v>183</v>
      </c>
      <c r="E157" s="43"/>
      <c r="F157" s="222" t="s">
        <v>244</v>
      </c>
      <c r="G157" s="43"/>
      <c r="H157" s="43"/>
      <c r="I157" s="223"/>
      <c r="J157" s="43"/>
      <c r="K157" s="43"/>
      <c r="L157" s="47"/>
      <c r="M157" s="224"/>
      <c r="N157" s="225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20" t="s">
        <v>183</v>
      </c>
      <c r="AU157" s="20" t="s">
        <v>85</v>
      </c>
    </row>
    <row r="158" s="14" customFormat="1">
      <c r="A158" s="14"/>
      <c r="B158" s="237"/>
      <c r="C158" s="238"/>
      <c r="D158" s="228" t="s">
        <v>185</v>
      </c>
      <c r="E158" s="239" t="s">
        <v>19</v>
      </c>
      <c r="F158" s="240" t="s">
        <v>132</v>
      </c>
      <c r="G158" s="238"/>
      <c r="H158" s="241">
        <v>50.996000000000002</v>
      </c>
      <c r="I158" s="242"/>
      <c r="J158" s="238"/>
      <c r="K158" s="238"/>
      <c r="L158" s="243"/>
      <c r="M158" s="244"/>
      <c r="N158" s="245"/>
      <c r="O158" s="245"/>
      <c r="P158" s="245"/>
      <c r="Q158" s="245"/>
      <c r="R158" s="245"/>
      <c r="S158" s="245"/>
      <c r="T158" s="246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7" t="s">
        <v>185</v>
      </c>
      <c r="AU158" s="247" t="s">
        <v>85</v>
      </c>
      <c r="AV158" s="14" t="s">
        <v>85</v>
      </c>
      <c r="AW158" s="14" t="s">
        <v>35</v>
      </c>
      <c r="AX158" s="14" t="s">
        <v>75</v>
      </c>
      <c r="AY158" s="247" t="s">
        <v>175</v>
      </c>
    </row>
    <row r="159" s="15" customFormat="1">
      <c r="A159" s="15"/>
      <c r="B159" s="248"/>
      <c r="C159" s="249"/>
      <c r="D159" s="228" t="s">
        <v>185</v>
      </c>
      <c r="E159" s="250" t="s">
        <v>19</v>
      </c>
      <c r="F159" s="251" t="s">
        <v>187</v>
      </c>
      <c r="G159" s="249"/>
      <c r="H159" s="252">
        <v>50.996000000000002</v>
      </c>
      <c r="I159" s="253"/>
      <c r="J159" s="249"/>
      <c r="K159" s="249"/>
      <c r="L159" s="254"/>
      <c r="M159" s="255"/>
      <c r="N159" s="256"/>
      <c r="O159" s="256"/>
      <c r="P159" s="256"/>
      <c r="Q159" s="256"/>
      <c r="R159" s="256"/>
      <c r="S159" s="256"/>
      <c r="T159" s="257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58" t="s">
        <v>185</v>
      </c>
      <c r="AU159" s="258" t="s">
        <v>85</v>
      </c>
      <c r="AV159" s="15" t="s">
        <v>181</v>
      </c>
      <c r="AW159" s="15" t="s">
        <v>35</v>
      </c>
      <c r="AX159" s="15" t="s">
        <v>83</v>
      </c>
      <c r="AY159" s="258" t="s">
        <v>175</v>
      </c>
    </row>
    <row r="160" s="2" customFormat="1" ht="44.25" customHeight="1">
      <c r="A160" s="41"/>
      <c r="B160" s="42"/>
      <c r="C160" s="208" t="s">
        <v>245</v>
      </c>
      <c r="D160" s="208" t="s">
        <v>177</v>
      </c>
      <c r="E160" s="209" t="s">
        <v>246</v>
      </c>
      <c r="F160" s="210" t="s">
        <v>247</v>
      </c>
      <c r="G160" s="211" t="s">
        <v>248</v>
      </c>
      <c r="H160" s="212">
        <v>86.692999999999998</v>
      </c>
      <c r="I160" s="213"/>
      <c r="J160" s="214">
        <f>ROUND(I160*H160,2)</f>
        <v>0</v>
      </c>
      <c r="K160" s="210" t="s">
        <v>180</v>
      </c>
      <c r="L160" s="47"/>
      <c r="M160" s="215" t="s">
        <v>19</v>
      </c>
      <c r="N160" s="216" t="s">
        <v>46</v>
      </c>
      <c r="O160" s="87"/>
      <c r="P160" s="217">
        <f>O160*H160</f>
        <v>0</v>
      </c>
      <c r="Q160" s="217">
        <v>0</v>
      </c>
      <c r="R160" s="217">
        <f>Q160*H160</f>
        <v>0</v>
      </c>
      <c r="S160" s="217">
        <v>0</v>
      </c>
      <c r="T160" s="218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19" t="s">
        <v>181</v>
      </c>
      <c r="AT160" s="219" t="s">
        <v>177</v>
      </c>
      <c r="AU160" s="219" t="s">
        <v>85</v>
      </c>
      <c r="AY160" s="20" t="s">
        <v>175</v>
      </c>
      <c r="BE160" s="220">
        <f>IF(N160="základní",J160,0)</f>
        <v>0</v>
      </c>
      <c r="BF160" s="220">
        <f>IF(N160="snížená",J160,0)</f>
        <v>0</v>
      </c>
      <c r="BG160" s="220">
        <f>IF(N160="zákl. přenesená",J160,0)</f>
        <v>0</v>
      </c>
      <c r="BH160" s="220">
        <f>IF(N160="sníž. přenesená",J160,0)</f>
        <v>0</v>
      </c>
      <c r="BI160" s="220">
        <f>IF(N160="nulová",J160,0)</f>
        <v>0</v>
      </c>
      <c r="BJ160" s="20" t="s">
        <v>83</v>
      </c>
      <c r="BK160" s="220">
        <f>ROUND(I160*H160,2)</f>
        <v>0</v>
      </c>
      <c r="BL160" s="20" t="s">
        <v>181</v>
      </c>
      <c r="BM160" s="219" t="s">
        <v>249</v>
      </c>
    </row>
    <row r="161" s="2" customFormat="1">
      <c r="A161" s="41"/>
      <c r="B161" s="42"/>
      <c r="C161" s="43"/>
      <c r="D161" s="221" t="s">
        <v>183</v>
      </c>
      <c r="E161" s="43"/>
      <c r="F161" s="222" t="s">
        <v>250</v>
      </c>
      <c r="G161" s="43"/>
      <c r="H161" s="43"/>
      <c r="I161" s="223"/>
      <c r="J161" s="43"/>
      <c r="K161" s="43"/>
      <c r="L161" s="47"/>
      <c r="M161" s="224"/>
      <c r="N161" s="225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20" t="s">
        <v>183</v>
      </c>
      <c r="AU161" s="20" t="s">
        <v>85</v>
      </c>
    </row>
    <row r="162" s="14" customFormat="1">
      <c r="A162" s="14"/>
      <c r="B162" s="237"/>
      <c r="C162" s="238"/>
      <c r="D162" s="228" t="s">
        <v>185</v>
      </c>
      <c r="E162" s="239" t="s">
        <v>19</v>
      </c>
      <c r="F162" s="240" t="s">
        <v>251</v>
      </c>
      <c r="G162" s="238"/>
      <c r="H162" s="241">
        <v>86.692999999999998</v>
      </c>
      <c r="I162" s="242"/>
      <c r="J162" s="238"/>
      <c r="K162" s="238"/>
      <c r="L162" s="243"/>
      <c r="M162" s="244"/>
      <c r="N162" s="245"/>
      <c r="O162" s="245"/>
      <c r="P162" s="245"/>
      <c r="Q162" s="245"/>
      <c r="R162" s="245"/>
      <c r="S162" s="245"/>
      <c r="T162" s="246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7" t="s">
        <v>185</v>
      </c>
      <c r="AU162" s="247" t="s">
        <v>85</v>
      </c>
      <c r="AV162" s="14" t="s">
        <v>85</v>
      </c>
      <c r="AW162" s="14" t="s">
        <v>35</v>
      </c>
      <c r="AX162" s="14" t="s">
        <v>75</v>
      </c>
      <c r="AY162" s="247" t="s">
        <v>175</v>
      </c>
    </row>
    <row r="163" s="15" customFormat="1">
      <c r="A163" s="15"/>
      <c r="B163" s="248"/>
      <c r="C163" s="249"/>
      <c r="D163" s="228" t="s">
        <v>185</v>
      </c>
      <c r="E163" s="250" t="s">
        <v>19</v>
      </c>
      <c r="F163" s="251" t="s">
        <v>187</v>
      </c>
      <c r="G163" s="249"/>
      <c r="H163" s="252">
        <v>86.692999999999998</v>
      </c>
      <c r="I163" s="253"/>
      <c r="J163" s="249"/>
      <c r="K163" s="249"/>
      <c r="L163" s="254"/>
      <c r="M163" s="255"/>
      <c r="N163" s="256"/>
      <c r="O163" s="256"/>
      <c r="P163" s="256"/>
      <c r="Q163" s="256"/>
      <c r="R163" s="256"/>
      <c r="S163" s="256"/>
      <c r="T163" s="257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58" t="s">
        <v>185</v>
      </c>
      <c r="AU163" s="258" t="s">
        <v>85</v>
      </c>
      <c r="AV163" s="15" t="s">
        <v>181</v>
      </c>
      <c r="AW163" s="15" t="s">
        <v>35</v>
      </c>
      <c r="AX163" s="15" t="s">
        <v>83</v>
      </c>
      <c r="AY163" s="258" t="s">
        <v>175</v>
      </c>
    </row>
    <row r="164" s="2" customFormat="1" ht="37.8" customHeight="1">
      <c r="A164" s="41"/>
      <c r="B164" s="42"/>
      <c r="C164" s="208" t="s">
        <v>252</v>
      </c>
      <c r="D164" s="208" t="s">
        <v>177</v>
      </c>
      <c r="E164" s="209" t="s">
        <v>253</v>
      </c>
      <c r="F164" s="210" t="s">
        <v>254</v>
      </c>
      <c r="G164" s="211" t="s">
        <v>216</v>
      </c>
      <c r="H164" s="212">
        <v>50.996000000000002</v>
      </c>
      <c r="I164" s="213"/>
      <c r="J164" s="214">
        <f>ROUND(I164*H164,2)</f>
        <v>0</v>
      </c>
      <c r="K164" s="210" t="s">
        <v>180</v>
      </c>
      <c r="L164" s="47"/>
      <c r="M164" s="215" t="s">
        <v>19</v>
      </c>
      <c r="N164" s="216" t="s">
        <v>46</v>
      </c>
      <c r="O164" s="87"/>
      <c r="P164" s="217">
        <f>O164*H164</f>
        <v>0</v>
      </c>
      <c r="Q164" s="217">
        <v>0</v>
      </c>
      <c r="R164" s="217">
        <f>Q164*H164</f>
        <v>0</v>
      </c>
      <c r="S164" s="217">
        <v>0</v>
      </c>
      <c r="T164" s="218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19" t="s">
        <v>181</v>
      </c>
      <c r="AT164" s="219" t="s">
        <v>177</v>
      </c>
      <c r="AU164" s="219" t="s">
        <v>85</v>
      </c>
      <c r="AY164" s="20" t="s">
        <v>175</v>
      </c>
      <c r="BE164" s="220">
        <f>IF(N164="základní",J164,0)</f>
        <v>0</v>
      </c>
      <c r="BF164" s="220">
        <f>IF(N164="snížená",J164,0)</f>
        <v>0</v>
      </c>
      <c r="BG164" s="220">
        <f>IF(N164="zákl. přenesená",J164,0)</f>
        <v>0</v>
      </c>
      <c r="BH164" s="220">
        <f>IF(N164="sníž. přenesená",J164,0)</f>
        <v>0</v>
      </c>
      <c r="BI164" s="220">
        <f>IF(N164="nulová",J164,0)</f>
        <v>0</v>
      </c>
      <c r="BJ164" s="20" t="s">
        <v>83</v>
      </c>
      <c r="BK164" s="220">
        <f>ROUND(I164*H164,2)</f>
        <v>0</v>
      </c>
      <c r="BL164" s="20" t="s">
        <v>181</v>
      </c>
      <c r="BM164" s="219" t="s">
        <v>255</v>
      </c>
    </row>
    <row r="165" s="2" customFormat="1">
      <c r="A165" s="41"/>
      <c r="B165" s="42"/>
      <c r="C165" s="43"/>
      <c r="D165" s="221" t="s">
        <v>183</v>
      </c>
      <c r="E165" s="43"/>
      <c r="F165" s="222" t="s">
        <v>256</v>
      </c>
      <c r="G165" s="43"/>
      <c r="H165" s="43"/>
      <c r="I165" s="223"/>
      <c r="J165" s="43"/>
      <c r="K165" s="43"/>
      <c r="L165" s="47"/>
      <c r="M165" s="224"/>
      <c r="N165" s="225"/>
      <c r="O165" s="87"/>
      <c r="P165" s="87"/>
      <c r="Q165" s="87"/>
      <c r="R165" s="87"/>
      <c r="S165" s="87"/>
      <c r="T165" s="88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20" t="s">
        <v>183</v>
      </c>
      <c r="AU165" s="20" t="s">
        <v>85</v>
      </c>
    </row>
    <row r="166" s="14" customFormat="1">
      <c r="A166" s="14"/>
      <c r="B166" s="237"/>
      <c r="C166" s="238"/>
      <c r="D166" s="228" t="s">
        <v>185</v>
      </c>
      <c r="E166" s="239" t="s">
        <v>19</v>
      </c>
      <c r="F166" s="240" t="s">
        <v>132</v>
      </c>
      <c r="G166" s="238"/>
      <c r="H166" s="241">
        <v>50.996000000000002</v>
      </c>
      <c r="I166" s="242"/>
      <c r="J166" s="238"/>
      <c r="K166" s="238"/>
      <c r="L166" s="243"/>
      <c r="M166" s="244"/>
      <c r="N166" s="245"/>
      <c r="O166" s="245"/>
      <c r="P166" s="245"/>
      <c r="Q166" s="245"/>
      <c r="R166" s="245"/>
      <c r="S166" s="245"/>
      <c r="T166" s="246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7" t="s">
        <v>185</v>
      </c>
      <c r="AU166" s="247" t="s">
        <v>85</v>
      </c>
      <c r="AV166" s="14" t="s">
        <v>85</v>
      </c>
      <c r="AW166" s="14" t="s">
        <v>35</v>
      </c>
      <c r="AX166" s="14" t="s">
        <v>75</v>
      </c>
      <c r="AY166" s="247" t="s">
        <v>175</v>
      </c>
    </row>
    <row r="167" s="15" customFormat="1">
      <c r="A167" s="15"/>
      <c r="B167" s="248"/>
      <c r="C167" s="249"/>
      <c r="D167" s="228" t="s">
        <v>185</v>
      </c>
      <c r="E167" s="250" t="s">
        <v>19</v>
      </c>
      <c r="F167" s="251" t="s">
        <v>187</v>
      </c>
      <c r="G167" s="249"/>
      <c r="H167" s="252">
        <v>50.996000000000002</v>
      </c>
      <c r="I167" s="253"/>
      <c r="J167" s="249"/>
      <c r="K167" s="249"/>
      <c r="L167" s="254"/>
      <c r="M167" s="255"/>
      <c r="N167" s="256"/>
      <c r="O167" s="256"/>
      <c r="P167" s="256"/>
      <c r="Q167" s="256"/>
      <c r="R167" s="256"/>
      <c r="S167" s="256"/>
      <c r="T167" s="257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58" t="s">
        <v>185</v>
      </c>
      <c r="AU167" s="258" t="s">
        <v>85</v>
      </c>
      <c r="AV167" s="15" t="s">
        <v>181</v>
      </c>
      <c r="AW167" s="15" t="s">
        <v>35</v>
      </c>
      <c r="AX167" s="15" t="s">
        <v>83</v>
      </c>
      <c r="AY167" s="258" t="s">
        <v>175</v>
      </c>
    </row>
    <row r="168" s="2" customFormat="1" ht="44.25" customHeight="1">
      <c r="A168" s="41"/>
      <c r="B168" s="42"/>
      <c r="C168" s="208" t="s">
        <v>8</v>
      </c>
      <c r="D168" s="208" t="s">
        <v>177</v>
      </c>
      <c r="E168" s="209" t="s">
        <v>257</v>
      </c>
      <c r="F168" s="210" t="s">
        <v>258</v>
      </c>
      <c r="G168" s="211" t="s">
        <v>216</v>
      </c>
      <c r="H168" s="212">
        <v>50.996000000000002</v>
      </c>
      <c r="I168" s="213"/>
      <c r="J168" s="214">
        <f>ROUND(I168*H168,2)</f>
        <v>0</v>
      </c>
      <c r="K168" s="210" t="s">
        <v>180</v>
      </c>
      <c r="L168" s="47"/>
      <c r="M168" s="215" t="s">
        <v>19</v>
      </c>
      <c r="N168" s="216" t="s">
        <v>46</v>
      </c>
      <c r="O168" s="87"/>
      <c r="P168" s="217">
        <f>O168*H168</f>
        <v>0</v>
      </c>
      <c r="Q168" s="217">
        <v>0</v>
      </c>
      <c r="R168" s="217">
        <f>Q168*H168</f>
        <v>0</v>
      </c>
      <c r="S168" s="217">
        <v>0</v>
      </c>
      <c r="T168" s="218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19" t="s">
        <v>181</v>
      </c>
      <c r="AT168" s="219" t="s">
        <v>177</v>
      </c>
      <c r="AU168" s="219" t="s">
        <v>85</v>
      </c>
      <c r="AY168" s="20" t="s">
        <v>175</v>
      </c>
      <c r="BE168" s="220">
        <f>IF(N168="základní",J168,0)</f>
        <v>0</v>
      </c>
      <c r="BF168" s="220">
        <f>IF(N168="snížená",J168,0)</f>
        <v>0</v>
      </c>
      <c r="BG168" s="220">
        <f>IF(N168="zákl. přenesená",J168,0)</f>
        <v>0</v>
      </c>
      <c r="BH168" s="220">
        <f>IF(N168="sníž. přenesená",J168,0)</f>
        <v>0</v>
      </c>
      <c r="BI168" s="220">
        <f>IF(N168="nulová",J168,0)</f>
        <v>0</v>
      </c>
      <c r="BJ168" s="20" t="s">
        <v>83</v>
      </c>
      <c r="BK168" s="220">
        <f>ROUND(I168*H168,2)</f>
        <v>0</v>
      </c>
      <c r="BL168" s="20" t="s">
        <v>181</v>
      </c>
      <c r="BM168" s="219" t="s">
        <v>259</v>
      </c>
    </row>
    <row r="169" s="2" customFormat="1">
      <c r="A169" s="41"/>
      <c r="B169" s="42"/>
      <c r="C169" s="43"/>
      <c r="D169" s="221" t="s">
        <v>183</v>
      </c>
      <c r="E169" s="43"/>
      <c r="F169" s="222" t="s">
        <v>260</v>
      </c>
      <c r="G169" s="43"/>
      <c r="H169" s="43"/>
      <c r="I169" s="223"/>
      <c r="J169" s="43"/>
      <c r="K169" s="43"/>
      <c r="L169" s="47"/>
      <c r="M169" s="224"/>
      <c r="N169" s="225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20" t="s">
        <v>183</v>
      </c>
      <c r="AU169" s="20" t="s">
        <v>85</v>
      </c>
    </row>
    <row r="170" s="13" customFormat="1">
      <c r="A170" s="13"/>
      <c r="B170" s="226"/>
      <c r="C170" s="227"/>
      <c r="D170" s="228" t="s">
        <v>185</v>
      </c>
      <c r="E170" s="229" t="s">
        <v>19</v>
      </c>
      <c r="F170" s="230" t="s">
        <v>197</v>
      </c>
      <c r="G170" s="227"/>
      <c r="H170" s="229" t="s">
        <v>19</v>
      </c>
      <c r="I170" s="231"/>
      <c r="J170" s="227"/>
      <c r="K170" s="227"/>
      <c r="L170" s="232"/>
      <c r="M170" s="233"/>
      <c r="N170" s="234"/>
      <c r="O170" s="234"/>
      <c r="P170" s="234"/>
      <c r="Q170" s="234"/>
      <c r="R170" s="234"/>
      <c r="S170" s="234"/>
      <c r="T170" s="23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6" t="s">
        <v>185</v>
      </c>
      <c r="AU170" s="236" t="s">
        <v>85</v>
      </c>
      <c r="AV170" s="13" t="s">
        <v>83</v>
      </c>
      <c r="AW170" s="13" t="s">
        <v>35</v>
      </c>
      <c r="AX170" s="13" t="s">
        <v>75</v>
      </c>
      <c r="AY170" s="236" t="s">
        <v>175</v>
      </c>
    </row>
    <row r="171" s="13" customFormat="1">
      <c r="A171" s="13"/>
      <c r="B171" s="226"/>
      <c r="C171" s="227"/>
      <c r="D171" s="228" t="s">
        <v>185</v>
      </c>
      <c r="E171" s="229" t="s">
        <v>19</v>
      </c>
      <c r="F171" s="230" t="s">
        <v>198</v>
      </c>
      <c r="G171" s="227"/>
      <c r="H171" s="229" t="s">
        <v>19</v>
      </c>
      <c r="I171" s="231"/>
      <c r="J171" s="227"/>
      <c r="K171" s="227"/>
      <c r="L171" s="232"/>
      <c r="M171" s="233"/>
      <c r="N171" s="234"/>
      <c r="O171" s="234"/>
      <c r="P171" s="234"/>
      <c r="Q171" s="234"/>
      <c r="R171" s="234"/>
      <c r="S171" s="234"/>
      <c r="T171" s="23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6" t="s">
        <v>185</v>
      </c>
      <c r="AU171" s="236" t="s">
        <v>85</v>
      </c>
      <c r="AV171" s="13" t="s">
        <v>83</v>
      </c>
      <c r="AW171" s="13" t="s">
        <v>35</v>
      </c>
      <c r="AX171" s="13" t="s">
        <v>75</v>
      </c>
      <c r="AY171" s="236" t="s">
        <v>175</v>
      </c>
    </row>
    <row r="172" s="13" customFormat="1">
      <c r="A172" s="13"/>
      <c r="B172" s="226"/>
      <c r="C172" s="227"/>
      <c r="D172" s="228" t="s">
        <v>185</v>
      </c>
      <c r="E172" s="229" t="s">
        <v>19</v>
      </c>
      <c r="F172" s="230" t="s">
        <v>237</v>
      </c>
      <c r="G172" s="227"/>
      <c r="H172" s="229" t="s">
        <v>19</v>
      </c>
      <c r="I172" s="231"/>
      <c r="J172" s="227"/>
      <c r="K172" s="227"/>
      <c r="L172" s="232"/>
      <c r="M172" s="233"/>
      <c r="N172" s="234"/>
      <c r="O172" s="234"/>
      <c r="P172" s="234"/>
      <c r="Q172" s="234"/>
      <c r="R172" s="234"/>
      <c r="S172" s="234"/>
      <c r="T172" s="23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6" t="s">
        <v>185</v>
      </c>
      <c r="AU172" s="236" t="s">
        <v>85</v>
      </c>
      <c r="AV172" s="13" t="s">
        <v>83</v>
      </c>
      <c r="AW172" s="13" t="s">
        <v>35</v>
      </c>
      <c r="AX172" s="13" t="s">
        <v>75</v>
      </c>
      <c r="AY172" s="236" t="s">
        <v>175</v>
      </c>
    </row>
    <row r="173" s="14" customFormat="1">
      <c r="A173" s="14"/>
      <c r="B173" s="237"/>
      <c r="C173" s="238"/>
      <c r="D173" s="228" t="s">
        <v>185</v>
      </c>
      <c r="E173" s="239" t="s">
        <v>19</v>
      </c>
      <c r="F173" s="240" t="s">
        <v>130</v>
      </c>
      <c r="G173" s="238"/>
      <c r="H173" s="241">
        <v>70.853999999999999</v>
      </c>
      <c r="I173" s="242"/>
      <c r="J173" s="238"/>
      <c r="K173" s="238"/>
      <c r="L173" s="243"/>
      <c r="M173" s="244"/>
      <c r="N173" s="245"/>
      <c r="O173" s="245"/>
      <c r="P173" s="245"/>
      <c r="Q173" s="245"/>
      <c r="R173" s="245"/>
      <c r="S173" s="245"/>
      <c r="T173" s="246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7" t="s">
        <v>185</v>
      </c>
      <c r="AU173" s="247" t="s">
        <v>85</v>
      </c>
      <c r="AV173" s="14" t="s">
        <v>85</v>
      </c>
      <c r="AW173" s="14" t="s">
        <v>35</v>
      </c>
      <c r="AX173" s="14" t="s">
        <v>75</v>
      </c>
      <c r="AY173" s="247" t="s">
        <v>175</v>
      </c>
    </row>
    <row r="174" s="13" customFormat="1">
      <c r="A174" s="13"/>
      <c r="B174" s="226"/>
      <c r="C174" s="227"/>
      <c r="D174" s="228" t="s">
        <v>185</v>
      </c>
      <c r="E174" s="229" t="s">
        <v>19</v>
      </c>
      <c r="F174" s="230" t="s">
        <v>238</v>
      </c>
      <c r="G174" s="227"/>
      <c r="H174" s="229" t="s">
        <v>19</v>
      </c>
      <c r="I174" s="231"/>
      <c r="J174" s="227"/>
      <c r="K174" s="227"/>
      <c r="L174" s="232"/>
      <c r="M174" s="233"/>
      <c r="N174" s="234"/>
      <c r="O174" s="234"/>
      <c r="P174" s="234"/>
      <c r="Q174" s="234"/>
      <c r="R174" s="234"/>
      <c r="S174" s="234"/>
      <c r="T174" s="23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6" t="s">
        <v>185</v>
      </c>
      <c r="AU174" s="236" t="s">
        <v>85</v>
      </c>
      <c r="AV174" s="13" t="s">
        <v>83</v>
      </c>
      <c r="AW174" s="13" t="s">
        <v>35</v>
      </c>
      <c r="AX174" s="13" t="s">
        <v>75</v>
      </c>
      <c r="AY174" s="236" t="s">
        <v>175</v>
      </c>
    </row>
    <row r="175" s="14" customFormat="1">
      <c r="A175" s="14"/>
      <c r="B175" s="237"/>
      <c r="C175" s="238"/>
      <c r="D175" s="228" t="s">
        <v>185</v>
      </c>
      <c r="E175" s="239" t="s">
        <v>19</v>
      </c>
      <c r="F175" s="240" t="s">
        <v>239</v>
      </c>
      <c r="G175" s="238"/>
      <c r="H175" s="241">
        <v>-19.858000000000001</v>
      </c>
      <c r="I175" s="242"/>
      <c r="J175" s="238"/>
      <c r="K175" s="238"/>
      <c r="L175" s="243"/>
      <c r="M175" s="244"/>
      <c r="N175" s="245"/>
      <c r="O175" s="245"/>
      <c r="P175" s="245"/>
      <c r="Q175" s="245"/>
      <c r="R175" s="245"/>
      <c r="S175" s="245"/>
      <c r="T175" s="246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7" t="s">
        <v>185</v>
      </c>
      <c r="AU175" s="247" t="s">
        <v>85</v>
      </c>
      <c r="AV175" s="14" t="s">
        <v>85</v>
      </c>
      <c r="AW175" s="14" t="s">
        <v>35</v>
      </c>
      <c r="AX175" s="14" t="s">
        <v>75</v>
      </c>
      <c r="AY175" s="247" t="s">
        <v>175</v>
      </c>
    </row>
    <row r="176" s="15" customFormat="1">
      <c r="A176" s="15"/>
      <c r="B176" s="248"/>
      <c r="C176" s="249"/>
      <c r="D176" s="228" t="s">
        <v>185</v>
      </c>
      <c r="E176" s="250" t="s">
        <v>19</v>
      </c>
      <c r="F176" s="251" t="s">
        <v>187</v>
      </c>
      <c r="G176" s="249"/>
      <c r="H176" s="252">
        <v>50.996000000000002</v>
      </c>
      <c r="I176" s="253"/>
      <c r="J176" s="249"/>
      <c r="K176" s="249"/>
      <c r="L176" s="254"/>
      <c r="M176" s="255"/>
      <c r="N176" s="256"/>
      <c r="O176" s="256"/>
      <c r="P176" s="256"/>
      <c r="Q176" s="256"/>
      <c r="R176" s="256"/>
      <c r="S176" s="256"/>
      <c r="T176" s="257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58" t="s">
        <v>185</v>
      </c>
      <c r="AU176" s="258" t="s">
        <v>85</v>
      </c>
      <c r="AV176" s="15" t="s">
        <v>181</v>
      </c>
      <c r="AW176" s="15" t="s">
        <v>35</v>
      </c>
      <c r="AX176" s="15" t="s">
        <v>83</v>
      </c>
      <c r="AY176" s="258" t="s">
        <v>175</v>
      </c>
    </row>
    <row r="177" s="2" customFormat="1" ht="37.8" customHeight="1">
      <c r="A177" s="41"/>
      <c r="B177" s="42"/>
      <c r="C177" s="208" t="s">
        <v>261</v>
      </c>
      <c r="D177" s="208" t="s">
        <v>177</v>
      </c>
      <c r="E177" s="209" t="s">
        <v>262</v>
      </c>
      <c r="F177" s="210" t="s">
        <v>263</v>
      </c>
      <c r="G177" s="211" t="s">
        <v>120</v>
      </c>
      <c r="H177" s="212">
        <v>15.75</v>
      </c>
      <c r="I177" s="213"/>
      <c r="J177" s="214">
        <f>ROUND(I177*H177,2)</f>
        <v>0</v>
      </c>
      <c r="K177" s="210" t="s">
        <v>180</v>
      </c>
      <c r="L177" s="47"/>
      <c r="M177" s="215" t="s">
        <v>19</v>
      </c>
      <c r="N177" s="216" t="s">
        <v>46</v>
      </c>
      <c r="O177" s="87"/>
      <c r="P177" s="217">
        <f>O177*H177</f>
        <v>0</v>
      </c>
      <c r="Q177" s="217">
        <v>0</v>
      </c>
      <c r="R177" s="217">
        <f>Q177*H177</f>
        <v>0</v>
      </c>
      <c r="S177" s="217">
        <v>0</v>
      </c>
      <c r="T177" s="218">
        <f>S177*H177</f>
        <v>0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19" t="s">
        <v>181</v>
      </c>
      <c r="AT177" s="219" t="s">
        <v>177</v>
      </c>
      <c r="AU177" s="219" t="s">
        <v>85</v>
      </c>
      <c r="AY177" s="20" t="s">
        <v>175</v>
      </c>
      <c r="BE177" s="220">
        <f>IF(N177="základní",J177,0)</f>
        <v>0</v>
      </c>
      <c r="BF177" s="220">
        <f>IF(N177="snížená",J177,0)</f>
        <v>0</v>
      </c>
      <c r="BG177" s="220">
        <f>IF(N177="zákl. přenesená",J177,0)</f>
        <v>0</v>
      </c>
      <c r="BH177" s="220">
        <f>IF(N177="sníž. přenesená",J177,0)</f>
        <v>0</v>
      </c>
      <c r="BI177" s="220">
        <f>IF(N177="nulová",J177,0)</f>
        <v>0</v>
      </c>
      <c r="BJ177" s="20" t="s">
        <v>83</v>
      </c>
      <c r="BK177" s="220">
        <f>ROUND(I177*H177,2)</f>
        <v>0</v>
      </c>
      <c r="BL177" s="20" t="s">
        <v>181</v>
      </c>
      <c r="BM177" s="219" t="s">
        <v>264</v>
      </c>
    </row>
    <row r="178" s="2" customFormat="1">
      <c r="A178" s="41"/>
      <c r="B178" s="42"/>
      <c r="C178" s="43"/>
      <c r="D178" s="221" t="s">
        <v>183</v>
      </c>
      <c r="E178" s="43"/>
      <c r="F178" s="222" t="s">
        <v>265</v>
      </c>
      <c r="G178" s="43"/>
      <c r="H178" s="43"/>
      <c r="I178" s="223"/>
      <c r="J178" s="43"/>
      <c r="K178" s="43"/>
      <c r="L178" s="47"/>
      <c r="M178" s="224"/>
      <c r="N178" s="225"/>
      <c r="O178" s="87"/>
      <c r="P178" s="87"/>
      <c r="Q178" s="87"/>
      <c r="R178" s="87"/>
      <c r="S178" s="87"/>
      <c r="T178" s="88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T178" s="20" t="s">
        <v>183</v>
      </c>
      <c r="AU178" s="20" t="s">
        <v>85</v>
      </c>
    </row>
    <row r="179" s="14" customFormat="1">
      <c r="A179" s="14"/>
      <c r="B179" s="237"/>
      <c r="C179" s="238"/>
      <c r="D179" s="228" t="s">
        <v>185</v>
      </c>
      <c r="E179" s="239" t="s">
        <v>19</v>
      </c>
      <c r="F179" s="240" t="s">
        <v>111</v>
      </c>
      <c r="G179" s="238"/>
      <c r="H179" s="241">
        <v>15.75</v>
      </c>
      <c r="I179" s="242"/>
      <c r="J179" s="238"/>
      <c r="K179" s="238"/>
      <c r="L179" s="243"/>
      <c r="M179" s="244"/>
      <c r="N179" s="245"/>
      <c r="O179" s="245"/>
      <c r="P179" s="245"/>
      <c r="Q179" s="245"/>
      <c r="R179" s="245"/>
      <c r="S179" s="245"/>
      <c r="T179" s="246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7" t="s">
        <v>185</v>
      </c>
      <c r="AU179" s="247" t="s">
        <v>85</v>
      </c>
      <c r="AV179" s="14" t="s">
        <v>85</v>
      </c>
      <c r="AW179" s="14" t="s">
        <v>35</v>
      </c>
      <c r="AX179" s="14" t="s">
        <v>75</v>
      </c>
      <c r="AY179" s="247" t="s">
        <v>175</v>
      </c>
    </row>
    <row r="180" s="15" customFormat="1">
      <c r="A180" s="15"/>
      <c r="B180" s="248"/>
      <c r="C180" s="249"/>
      <c r="D180" s="228" t="s">
        <v>185</v>
      </c>
      <c r="E180" s="250" t="s">
        <v>19</v>
      </c>
      <c r="F180" s="251" t="s">
        <v>187</v>
      </c>
      <c r="G180" s="249"/>
      <c r="H180" s="252">
        <v>15.75</v>
      </c>
      <c r="I180" s="253"/>
      <c r="J180" s="249"/>
      <c r="K180" s="249"/>
      <c r="L180" s="254"/>
      <c r="M180" s="255"/>
      <c r="N180" s="256"/>
      <c r="O180" s="256"/>
      <c r="P180" s="256"/>
      <c r="Q180" s="256"/>
      <c r="R180" s="256"/>
      <c r="S180" s="256"/>
      <c r="T180" s="257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58" t="s">
        <v>185</v>
      </c>
      <c r="AU180" s="258" t="s">
        <v>85</v>
      </c>
      <c r="AV180" s="15" t="s">
        <v>181</v>
      </c>
      <c r="AW180" s="15" t="s">
        <v>35</v>
      </c>
      <c r="AX180" s="15" t="s">
        <v>83</v>
      </c>
      <c r="AY180" s="258" t="s">
        <v>175</v>
      </c>
    </row>
    <row r="181" s="2" customFormat="1" ht="37.8" customHeight="1">
      <c r="A181" s="41"/>
      <c r="B181" s="42"/>
      <c r="C181" s="208" t="s">
        <v>266</v>
      </c>
      <c r="D181" s="208" t="s">
        <v>177</v>
      </c>
      <c r="E181" s="209" t="s">
        <v>267</v>
      </c>
      <c r="F181" s="210" t="s">
        <v>268</v>
      </c>
      <c r="G181" s="211" t="s">
        <v>120</v>
      </c>
      <c r="H181" s="212">
        <v>15.75</v>
      </c>
      <c r="I181" s="213"/>
      <c r="J181" s="214">
        <f>ROUND(I181*H181,2)</f>
        <v>0</v>
      </c>
      <c r="K181" s="210" t="s">
        <v>180</v>
      </c>
      <c r="L181" s="47"/>
      <c r="M181" s="215" t="s">
        <v>19</v>
      </c>
      <c r="N181" s="216" t="s">
        <v>46</v>
      </c>
      <c r="O181" s="87"/>
      <c r="P181" s="217">
        <f>O181*H181</f>
        <v>0</v>
      </c>
      <c r="Q181" s="217">
        <v>0</v>
      </c>
      <c r="R181" s="217">
        <f>Q181*H181</f>
        <v>0</v>
      </c>
      <c r="S181" s="217">
        <v>0</v>
      </c>
      <c r="T181" s="218">
        <f>S181*H181</f>
        <v>0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19" t="s">
        <v>181</v>
      </c>
      <c r="AT181" s="219" t="s">
        <v>177</v>
      </c>
      <c r="AU181" s="219" t="s">
        <v>85</v>
      </c>
      <c r="AY181" s="20" t="s">
        <v>175</v>
      </c>
      <c r="BE181" s="220">
        <f>IF(N181="základní",J181,0)</f>
        <v>0</v>
      </c>
      <c r="BF181" s="220">
        <f>IF(N181="snížená",J181,0)</f>
        <v>0</v>
      </c>
      <c r="BG181" s="220">
        <f>IF(N181="zákl. přenesená",J181,0)</f>
        <v>0</v>
      </c>
      <c r="BH181" s="220">
        <f>IF(N181="sníž. přenesená",J181,0)</f>
        <v>0</v>
      </c>
      <c r="BI181" s="220">
        <f>IF(N181="nulová",J181,0)</f>
        <v>0</v>
      </c>
      <c r="BJ181" s="20" t="s">
        <v>83</v>
      </c>
      <c r="BK181" s="220">
        <f>ROUND(I181*H181,2)</f>
        <v>0</v>
      </c>
      <c r="BL181" s="20" t="s">
        <v>181</v>
      </c>
      <c r="BM181" s="219" t="s">
        <v>269</v>
      </c>
    </row>
    <row r="182" s="2" customFormat="1">
      <c r="A182" s="41"/>
      <c r="B182" s="42"/>
      <c r="C182" s="43"/>
      <c r="D182" s="221" t="s">
        <v>183</v>
      </c>
      <c r="E182" s="43"/>
      <c r="F182" s="222" t="s">
        <v>270</v>
      </c>
      <c r="G182" s="43"/>
      <c r="H182" s="43"/>
      <c r="I182" s="223"/>
      <c r="J182" s="43"/>
      <c r="K182" s="43"/>
      <c r="L182" s="47"/>
      <c r="M182" s="224"/>
      <c r="N182" s="225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20" t="s">
        <v>183</v>
      </c>
      <c r="AU182" s="20" t="s">
        <v>85</v>
      </c>
    </row>
    <row r="183" s="14" customFormat="1">
      <c r="A183" s="14"/>
      <c r="B183" s="237"/>
      <c r="C183" s="238"/>
      <c r="D183" s="228" t="s">
        <v>185</v>
      </c>
      <c r="E183" s="239" t="s">
        <v>19</v>
      </c>
      <c r="F183" s="240" t="s">
        <v>111</v>
      </c>
      <c r="G183" s="238"/>
      <c r="H183" s="241">
        <v>15.75</v>
      </c>
      <c r="I183" s="242"/>
      <c r="J183" s="238"/>
      <c r="K183" s="238"/>
      <c r="L183" s="243"/>
      <c r="M183" s="244"/>
      <c r="N183" s="245"/>
      <c r="O183" s="245"/>
      <c r="P183" s="245"/>
      <c r="Q183" s="245"/>
      <c r="R183" s="245"/>
      <c r="S183" s="245"/>
      <c r="T183" s="246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7" t="s">
        <v>185</v>
      </c>
      <c r="AU183" s="247" t="s">
        <v>85</v>
      </c>
      <c r="AV183" s="14" t="s">
        <v>85</v>
      </c>
      <c r="AW183" s="14" t="s">
        <v>35</v>
      </c>
      <c r="AX183" s="14" t="s">
        <v>75</v>
      </c>
      <c r="AY183" s="247" t="s">
        <v>175</v>
      </c>
    </row>
    <row r="184" s="15" customFormat="1">
      <c r="A184" s="15"/>
      <c r="B184" s="248"/>
      <c r="C184" s="249"/>
      <c r="D184" s="228" t="s">
        <v>185</v>
      </c>
      <c r="E184" s="250" t="s">
        <v>19</v>
      </c>
      <c r="F184" s="251" t="s">
        <v>187</v>
      </c>
      <c r="G184" s="249"/>
      <c r="H184" s="252">
        <v>15.75</v>
      </c>
      <c r="I184" s="253"/>
      <c r="J184" s="249"/>
      <c r="K184" s="249"/>
      <c r="L184" s="254"/>
      <c r="M184" s="255"/>
      <c r="N184" s="256"/>
      <c r="O184" s="256"/>
      <c r="P184" s="256"/>
      <c r="Q184" s="256"/>
      <c r="R184" s="256"/>
      <c r="S184" s="256"/>
      <c r="T184" s="257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58" t="s">
        <v>185</v>
      </c>
      <c r="AU184" s="258" t="s">
        <v>85</v>
      </c>
      <c r="AV184" s="15" t="s">
        <v>181</v>
      </c>
      <c r="AW184" s="15" t="s">
        <v>35</v>
      </c>
      <c r="AX184" s="15" t="s">
        <v>83</v>
      </c>
      <c r="AY184" s="258" t="s">
        <v>175</v>
      </c>
    </row>
    <row r="185" s="2" customFormat="1" ht="16.5" customHeight="1">
      <c r="A185" s="41"/>
      <c r="B185" s="42"/>
      <c r="C185" s="270" t="s">
        <v>271</v>
      </c>
      <c r="D185" s="270" t="s">
        <v>272</v>
      </c>
      <c r="E185" s="271" t="s">
        <v>273</v>
      </c>
      <c r="F185" s="272" t="s">
        <v>274</v>
      </c>
      <c r="G185" s="273" t="s">
        <v>275</v>
      </c>
      <c r="H185" s="274">
        <v>0.47299999999999998</v>
      </c>
      <c r="I185" s="275"/>
      <c r="J185" s="276">
        <f>ROUND(I185*H185,2)</f>
        <v>0</v>
      </c>
      <c r="K185" s="272" t="s">
        <v>180</v>
      </c>
      <c r="L185" s="277"/>
      <c r="M185" s="278" t="s">
        <v>19</v>
      </c>
      <c r="N185" s="279" t="s">
        <v>46</v>
      </c>
      <c r="O185" s="87"/>
      <c r="P185" s="217">
        <f>O185*H185</f>
        <v>0</v>
      </c>
      <c r="Q185" s="217">
        <v>0.001</v>
      </c>
      <c r="R185" s="217">
        <f>Q185*H185</f>
        <v>0.000473</v>
      </c>
      <c r="S185" s="217">
        <v>0</v>
      </c>
      <c r="T185" s="218">
        <f>S185*H185</f>
        <v>0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219" t="s">
        <v>231</v>
      </c>
      <c r="AT185" s="219" t="s">
        <v>272</v>
      </c>
      <c r="AU185" s="219" t="s">
        <v>85</v>
      </c>
      <c r="AY185" s="20" t="s">
        <v>175</v>
      </c>
      <c r="BE185" s="220">
        <f>IF(N185="základní",J185,0)</f>
        <v>0</v>
      </c>
      <c r="BF185" s="220">
        <f>IF(N185="snížená",J185,0)</f>
        <v>0</v>
      </c>
      <c r="BG185" s="220">
        <f>IF(N185="zákl. přenesená",J185,0)</f>
        <v>0</v>
      </c>
      <c r="BH185" s="220">
        <f>IF(N185="sníž. přenesená",J185,0)</f>
        <v>0</v>
      </c>
      <c r="BI185" s="220">
        <f>IF(N185="nulová",J185,0)</f>
        <v>0</v>
      </c>
      <c r="BJ185" s="20" t="s">
        <v>83</v>
      </c>
      <c r="BK185" s="220">
        <f>ROUND(I185*H185,2)</f>
        <v>0</v>
      </c>
      <c r="BL185" s="20" t="s">
        <v>181</v>
      </c>
      <c r="BM185" s="219" t="s">
        <v>276</v>
      </c>
    </row>
    <row r="186" s="14" customFormat="1">
      <c r="A186" s="14"/>
      <c r="B186" s="237"/>
      <c r="C186" s="238"/>
      <c r="D186" s="228" t="s">
        <v>185</v>
      </c>
      <c r="E186" s="239" t="s">
        <v>19</v>
      </c>
      <c r="F186" s="240" t="s">
        <v>111</v>
      </c>
      <c r="G186" s="238"/>
      <c r="H186" s="241">
        <v>15.75</v>
      </c>
      <c r="I186" s="242"/>
      <c r="J186" s="238"/>
      <c r="K186" s="238"/>
      <c r="L186" s="243"/>
      <c r="M186" s="244"/>
      <c r="N186" s="245"/>
      <c r="O186" s="245"/>
      <c r="P186" s="245"/>
      <c r="Q186" s="245"/>
      <c r="R186" s="245"/>
      <c r="S186" s="245"/>
      <c r="T186" s="246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7" t="s">
        <v>185</v>
      </c>
      <c r="AU186" s="247" t="s">
        <v>85</v>
      </c>
      <c r="AV186" s="14" t="s">
        <v>85</v>
      </c>
      <c r="AW186" s="14" t="s">
        <v>35</v>
      </c>
      <c r="AX186" s="14" t="s">
        <v>75</v>
      </c>
      <c r="AY186" s="247" t="s">
        <v>175</v>
      </c>
    </row>
    <row r="187" s="15" customFormat="1">
      <c r="A187" s="15"/>
      <c r="B187" s="248"/>
      <c r="C187" s="249"/>
      <c r="D187" s="228" t="s">
        <v>185</v>
      </c>
      <c r="E187" s="250" t="s">
        <v>19</v>
      </c>
      <c r="F187" s="251" t="s">
        <v>187</v>
      </c>
      <c r="G187" s="249"/>
      <c r="H187" s="252">
        <v>15.75</v>
      </c>
      <c r="I187" s="253"/>
      <c r="J187" s="249"/>
      <c r="K187" s="249"/>
      <c r="L187" s="254"/>
      <c r="M187" s="255"/>
      <c r="N187" s="256"/>
      <c r="O187" s="256"/>
      <c r="P187" s="256"/>
      <c r="Q187" s="256"/>
      <c r="R187" s="256"/>
      <c r="S187" s="256"/>
      <c r="T187" s="257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58" t="s">
        <v>185</v>
      </c>
      <c r="AU187" s="258" t="s">
        <v>85</v>
      </c>
      <c r="AV187" s="15" t="s">
        <v>181</v>
      </c>
      <c r="AW187" s="15" t="s">
        <v>35</v>
      </c>
      <c r="AX187" s="15" t="s">
        <v>83</v>
      </c>
      <c r="AY187" s="258" t="s">
        <v>175</v>
      </c>
    </row>
    <row r="188" s="14" customFormat="1">
      <c r="A188" s="14"/>
      <c r="B188" s="237"/>
      <c r="C188" s="238"/>
      <c r="D188" s="228" t="s">
        <v>185</v>
      </c>
      <c r="E188" s="238"/>
      <c r="F188" s="240" t="s">
        <v>277</v>
      </c>
      <c r="G188" s="238"/>
      <c r="H188" s="241">
        <v>0.47299999999999998</v>
      </c>
      <c r="I188" s="242"/>
      <c r="J188" s="238"/>
      <c r="K188" s="238"/>
      <c r="L188" s="243"/>
      <c r="M188" s="244"/>
      <c r="N188" s="245"/>
      <c r="O188" s="245"/>
      <c r="P188" s="245"/>
      <c r="Q188" s="245"/>
      <c r="R188" s="245"/>
      <c r="S188" s="245"/>
      <c r="T188" s="246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7" t="s">
        <v>185</v>
      </c>
      <c r="AU188" s="247" t="s">
        <v>85</v>
      </c>
      <c r="AV188" s="14" t="s">
        <v>85</v>
      </c>
      <c r="AW188" s="14" t="s">
        <v>4</v>
      </c>
      <c r="AX188" s="14" t="s">
        <v>83</v>
      </c>
      <c r="AY188" s="247" t="s">
        <v>175</v>
      </c>
    </row>
    <row r="189" s="2" customFormat="1" ht="33" customHeight="1">
      <c r="A189" s="41"/>
      <c r="B189" s="42"/>
      <c r="C189" s="208" t="s">
        <v>278</v>
      </c>
      <c r="D189" s="208" t="s">
        <v>177</v>
      </c>
      <c r="E189" s="209" t="s">
        <v>279</v>
      </c>
      <c r="F189" s="210" t="s">
        <v>280</v>
      </c>
      <c r="G189" s="211" t="s">
        <v>120</v>
      </c>
      <c r="H189" s="212">
        <v>15.75</v>
      </c>
      <c r="I189" s="213"/>
      <c r="J189" s="214">
        <f>ROUND(I189*H189,2)</f>
        <v>0</v>
      </c>
      <c r="K189" s="210" t="s">
        <v>180</v>
      </c>
      <c r="L189" s="47"/>
      <c r="M189" s="215" t="s">
        <v>19</v>
      </c>
      <c r="N189" s="216" t="s">
        <v>46</v>
      </c>
      <c r="O189" s="87"/>
      <c r="P189" s="217">
        <f>O189*H189</f>
        <v>0</v>
      </c>
      <c r="Q189" s="217">
        <v>0</v>
      </c>
      <c r="R189" s="217">
        <f>Q189*H189</f>
        <v>0</v>
      </c>
      <c r="S189" s="217">
        <v>0</v>
      </c>
      <c r="T189" s="218">
        <f>S189*H189</f>
        <v>0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19" t="s">
        <v>181</v>
      </c>
      <c r="AT189" s="219" t="s">
        <v>177</v>
      </c>
      <c r="AU189" s="219" t="s">
        <v>85</v>
      </c>
      <c r="AY189" s="20" t="s">
        <v>175</v>
      </c>
      <c r="BE189" s="220">
        <f>IF(N189="základní",J189,0)</f>
        <v>0</v>
      </c>
      <c r="BF189" s="220">
        <f>IF(N189="snížená",J189,0)</f>
        <v>0</v>
      </c>
      <c r="BG189" s="220">
        <f>IF(N189="zákl. přenesená",J189,0)</f>
        <v>0</v>
      </c>
      <c r="BH189" s="220">
        <f>IF(N189="sníž. přenesená",J189,0)</f>
        <v>0</v>
      </c>
      <c r="BI189" s="220">
        <f>IF(N189="nulová",J189,0)</f>
        <v>0</v>
      </c>
      <c r="BJ189" s="20" t="s">
        <v>83</v>
      </c>
      <c r="BK189" s="220">
        <f>ROUND(I189*H189,2)</f>
        <v>0</v>
      </c>
      <c r="BL189" s="20" t="s">
        <v>181</v>
      </c>
      <c r="BM189" s="219" t="s">
        <v>281</v>
      </c>
    </row>
    <row r="190" s="2" customFormat="1">
      <c r="A190" s="41"/>
      <c r="B190" s="42"/>
      <c r="C190" s="43"/>
      <c r="D190" s="221" t="s">
        <v>183</v>
      </c>
      <c r="E190" s="43"/>
      <c r="F190" s="222" t="s">
        <v>282</v>
      </c>
      <c r="G190" s="43"/>
      <c r="H190" s="43"/>
      <c r="I190" s="223"/>
      <c r="J190" s="43"/>
      <c r="K190" s="43"/>
      <c r="L190" s="47"/>
      <c r="M190" s="224"/>
      <c r="N190" s="225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20" t="s">
        <v>183</v>
      </c>
      <c r="AU190" s="20" t="s">
        <v>85</v>
      </c>
    </row>
    <row r="191" s="14" customFormat="1">
      <c r="A191" s="14"/>
      <c r="B191" s="237"/>
      <c r="C191" s="238"/>
      <c r="D191" s="228" t="s">
        <v>185</v>
      </c>
      <c r="E191" s="239" t="s">
        <v>19</v>
      </c>
      <c r="F191" s="240" t="s">
        <v>111</v>
      </c>
      <c r="G191" s="238"/>
      <c r="H191" s="241">
        <v>15.75</v>
      </c>
      <c r="I191" s="242"/>
      <c r="J191" s="238"/>
      <c r="K191" s="238"/>
      <c r="L191" s="243"/>
      <c r="M191" s="244"/>
      <c r="N191" s="245"/>
      <c r="O191" s="245"/>
      <c r="P191" s="245"/>
      <c r="Q191" s="245"/>
      <c r="R191" s="245"/>
      <c r="S191" s="245"/>
      <c r="T191" s="246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7" t="s">
        <v>185</v>
      </c>
      <c r="AU191" s="247" t="s">
        <v>85</v>
      </c>
      <c r="AV191" s="14" t="s">
        <v>85</v>
      </c>
      <c r="AW191" s="14" t="s">
        <v>35</v>
      </c>
      <c r="AX191" s="14" t="s">
        <v>75</v>
      </c>
      <c r="AY191" s="247" t="s">
        <v>175</v>
      </c>
    </row>
    <row r="192" s="15" customFormat="1">
      <c r="A192" s="15"/>
      <c r="B192" s="248"/>
      <c r="C192" s="249"/>
      <c r="D192" s="228" t="s">
        <v>185</v>
      </c>
      <c r="E192" s="250" t="s">
        <v>19</v>
      </c>
      <c r="F192" s="251" t="s">
        <v>187</v>
      </c>
      <c r="G192" s="249"/>
      <c r="H192" s="252">
        <v>15.75</v>
      </c>
      <c r="I192" s="253"/>
      <c r="J192" s="249"/>
      <c r="K192" s="249"/>
      <c r="L192" s="254"/>
      <c r="M192" s="255"/>
      <c r="N192" s="256"/>
      <c r="O192" s="256"/>
      <c r="P192" s="256"/>
      <c r="Q192" s="256"/>
      <c r="R192" s="256"/>
      <c r="S192" s="256"/>
      <c r="T192" s="257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58" t="s">
        <v>185</v>
      </c>
      <c r="AU192" s="258" t="s">
        <v>85</v>
      </c>
      <c r="AV192" s="15" t="s">
        <v>181</v>
      </c>
      <c r="AW192" s="15" t="s">
        <v>35</v>
      </c>
      <c r="AX192" s="15" t="s">
        <v>83</v>
      </c>
      <c r="AY192" s="258" t="s">
        <v>175</v>
      </c>
    </row>
    <row r="193" s="2" customFormat="1" ht="49.05" customHeight="1">
      <c r="A193" s="41"/>
      <c r="B193" s="42"/>
      <c r="C193" s="208" t="s">
        <v>283</v>
      </c>
      <c r="D193" s="208" t="s">
        <v>177</v>
      </c>
      <c r="E193" s="209" t="s">
        <v>284</v>
      </c>
      <c r="F193" s="210" t="s">
        <v>285</v>
      </c>
      <c r="G193" s="211" t="s">
        <v>120</v>
      </c>
      <c r="H193" s="212">
        <v>36.658000000000001</v>
      </c>
      <c r="I193" s="213"/>
      <c r="J193" s="214">
        <f>ROUND(I193*H193,2)</f>
        <v>0</v>
      </c>
      <c r="K193" s="210" t="s">
        <v>180</v>
      </c>
      <c r="L193" s="47"/>
      <c r="M193" s="215" t="s">
        <v>19</v>
      </c>
      <c r="N193" s="216" t="s">
        <v>46</v>
      </c>
      <c r="O193" s="87"/>
      <c r="P193" s="217">
        <f>O193*H193</f>
        <v>0</v>
      </c>
      <c r="Q193" s="217">
        <v>0</v>
      </c>
      <c r="R193" s="217">
        <f>Q193*H193</f>
        <v>0</v>
      </c>
      <c r="S193" s="217">
        <v>0</v>
      </c>
      <c r="T193" s="218">
        <f>S193*H193</f>
        <v>0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19" t="s">
        <v>181</v>
      </c>
      <c r="AT193" s="219" t="s">
        <v>177</v>
      </c>
      <c r="AU193" s="219" t="s">
        <v>85</v>
      </c>
      <c r="AY193" s="20" t="s">
        <v>175</v>
      </c>
      <c r="BE193" s="220">
        <f>IF(N193="základní",J193,0)</f>
        <v>0</v>
      </c>
      <c r="BF193" s="220">
        <f>IF(N193="snížená",J193,0)</f>
        <v>0</v>
      </c>
      <c r="BG193" s="220">
        <f>IF(N193="zákl. přenesená",J193,0)</f>
        <v>0</v>
      </c>
      <c r="BH193" s="220">
        <f>IF(N193="sníž. přenesená",J193,0)</f>
        <v>0</v>
      </c>
      <c r="BI193" s="220">
        <f>IF(N193="nulová",J193,0)</f>
        <v>0</v>
      </c>
      <c r="BJ193" s="20" t="s">
        <v>83</v>
      </c>
      <c r="BK193" s="220">
        <f>ROUND(I193*H193,2)</f>
        <v>0</v>
      </c>
      <c r="BL193" s="20" t="s">
        <v>181</v>
      </c>
      <c r="BM193" s="219" t="s">
        <v>286</v>
      </c>
    </row>
    <row r="194" s="2" customFormat="1">
      <c r="A194" s="41"/>
      <c r="B194" s="42"/>
      <c r="C194" s="43"/>
      <c r="D194" s="221" t="s">
        <v>183</v>
      </c>
      <c r="E194" s="43"/>
      <c r="F194" s="222" t="s">
        <v>287</v>
      </c>
      <c r="G194" s="43"/>
      <c r="H194" s="43"/>
      <c r="I194" s="223"/>
      <c r="J194" s="43"/>
      <c r="K194" s="43"/>
      <c r="L194" s="47"/>
      <c r="M194" s="224"/>
      <c r="N194" s="225"/>
      <c r="O194" s="87"/>
      <c r="P194" s="87"/>
      <c r="Q194" s="87"/>
      <c r="R194" s="87"/>
      <c r="S194" s="87"/>
      <c r="T194" s="88"/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T194" s="20" t="s">
        <v>183</v>
      </c>
      <c r="AU194" s="20" t="s">
        <v>85</v>
      </c>
    </row>
    <row r="195" s="13" customFormat="1">
      <c r="A195" s="13"/>
      <c r="B195" s="226"/>
      <c r="C195" s="227"/>
      <c r="D195" s="228" t="s">
        <v>185</v>
      </c>
      <c r="E195" s="229" t="s">
        <v>19</v>
      </c>
      <c r="F195" s="230" t="s">
        <v>192</v>
      </c>
      <c r="G195" s="227"/>
      <c r="H195" s="229" t="s">
        <v>19</v>
      </c>
      <c r="I195" s="231"/>
      <c r="J195" s="227"/>
      <c r="K195" s="227"/>
      <c r="L195" s="232"/>
      <c r="M195" s="233"/>
      <c r="N195" s="234"/>
      <c r="O195" s="234"/>
      <c r="P195" s="234"/>
      <c r="Q195" s="234"/>
      <c r="R195" s="234"/>
      <c r="S195" s="234"/>
      <c r="T195" s="23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6" t="s">
        <v>185</v>
      </c>
      <c r="AU195" s="236" t="s">
        <v>85</v>
      </c>
      <c r="AV195" s="13" t="s">
        <v>83</v>
      </c>
      <c r="AW195" s="13" t="s">
        <v>35</v>
      </c>
      <c r="AX195" s="13" t="s">
        <v>75</v>
      </c>
      <c r="AY195" s="236" t="s">
        <v>175</v>
      </c>
    </row>
    <row r="196" s="14" customFormat="1">
      <c r="A196" s="14"/>
      <c r="B196" s="237"/>
      <c r="C196" s="238"/>
      <c r="D196" s="228" t="s">
        <v>185</v>
      </c>
      <c r="E196" s="239" t="s">
        <v>19</v>
      </c>
      <c r="F196" s="240" t="s">
        <v>118</v>
      </c>
      <c r="G196" s="238"/>
      <c r="H196" s="241">
        <v>36.658000000000001</v>
      </c>
      <c r="I196" s="242"/>
      <c r="J196" s="238"/>
      <c r="K196" s="238"/>
      <c r="L196" s="243"/>
      <c r="M196" s="244"/>
      <c r="N196" s="245"/>
      <c r="O196" s="245"/>
      <c r="P196" s="245"/>
      <c r="Q196" s="245"/>
      <c r="R196" s="245"/>
      <c r="S196" s="245"/>
      <c r="T196" s="246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7" t="s">
        <v>185</v>
      </c>
      <c r="AU196" s="247" t="s">
        <v>85</v>
      </c>
      <c r="AV196" s="14" t="s">
        <v>85</v>
      </c>
      <c r="AW196" s="14" t="s">
        <v>35</v>
      </c>
      <c r="AX196" s="14" t="s">
        <v>75</v>
      </c>
      <c r="AY196" s="247" t="s">
        <v>175</v>
      </c>
    </row>
    <row r="197" s="15" customFormat="1">
      <c r="A197" s="15"/>
      <c r="B197" s="248"/>
      <c r="C197" s="249"/>
      <c r="D197" s="228" t="s">
        <v>185</v>
      </c>
      <c r="E197" s="250" t="s">
        <v>19</v>
      </c>
      <c r="F197" s="251" t="s">
        <v>187</v>
      </c>
      <c r="G197" s="249"/>
      <c r="H197" s="252">
        <v>36.658000000000001</v>
      </c>
      <c r="I197" s="253"/>
      <c r="J197" s="249"/>
      <c r="K197" s="249"/>
      <c r="L197" s="254"/>
      <c r="M197" s="255"/>
      <c r="N197" s="256"/>
      <c r="O197" s="256"/>
      <c r="P197" s="256"/>
      <c r="Q197" s="256"/>
      <c r="R197" s="256"/>
      <c r="S197" s="256"/>
      <c r="T197" s="257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58" t="s">
        <v>185</v>
      </c>
      <c r="AU197" s="258" t="s">
        <v>85</v>
      </c>
      <c r="AV197" s="15" t="s">
        <v>181</v>
      </c>
      <c r="AW197" s="15" t="s">
        <v>35</v>
      </c>
      <c r="AX197" s="15" t="s">
        <v>83</v>
      </c>
      <c r="AY197" s="258" t="s">
        <v>175</v>
      </c>
    </row>
    <row r="198" s="2" customFormat="1" ht="37.8" customHeight="1">
      <c r="A198" s="41"/>
      <c r="B198" s="42"/>
      <c r="C198" s="208" t="s">
        <v>288</v>
      </c>
      <c r="D198" s="208" t="s">
        <v>177</v>
      </c>
      <c r="E198" s="209" t="s">
        <v>289</v>
      </c>
      <c r="F198" s="210" t="s">
        <v>290</v>
      </c>
      <c r="G198" s="211" t="s">
        <v>120</v>
      </c>
      <c r="H198" s="212">
        <v>15.75</v>
      </c>
      <c r="I198" s="213"/>
      <c r="J198" s="214">
        <f>ROUND(I198*H198,2)</f>
        <v>0</v>
      </c>
      <c r="K198" s="210" t="s">
        <v>180</v>
      </c>
      <c r="L198" s="47"/>
      <c r="M198" s="215" t="s">
        <v>19</v>
      </c>
      <c r="N198" s="216" t="s">
        <v>46</v>
      </c>
      <c r="O198" s="87"/>
      <c r="P198" s="217">
        <f>O198*H198</f>
        <v>0</v>
      </c>
      <c r="Q198" s="217">
        <v>0</v>
      </c>
      <c r="R198" s="217">
        <f>Q198*H198</f>
        <v>0</v>
      </c>
      <c r="S198" s="217">
        <v>0</v>
      </c>
      <c r="T198" s="218">
        <f>S198*H198</f>
        <v>0</v>
      </c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R198" s="219" t="s">
        <v>181</v>
      </c>
      <c r="AT198" s="219" t="s">
        <v>177</v>
      </c>
      <c r="AU198" s="219" t="s">
        <v>85</v>
      </c>
      <c r="AY198" s="20" t="s">
        <v>175</v>
      </c>
      <c r="BE198" s="220">
        <f>IF(N198="základní",J198,0)</f>
        <v>0</v>
      </c>
      <c r="BF198" s="220">
        <f>IF(N198="snížená",J198,0)</f>
        <v>0</v>
      </c>
      <c r="BG198" s="220">
        <f>IF(N198="zákl. přenesená",J198,0)</f>
        <v>0</v>
      </c>
      <c r="BH198" s="220">
        <f>IF(N198="sníž. přenesená",J198,0)</f>
        <v>0</v>
      </c>
      <c r="BI198" s="220">
        <f>IF(N198="nulová",J198,0)</f>
        <v>0</v>
      </c>
      <c r="BJ198" s="20" t="s">
        <v>83</v>
      </c>
      <c r="BK198" s="220">
        <f>ROUND(I198*H198,2)</f>
        <v>0</v>
      </c>
      <c r="BL198" s="20" t="s">
        <v>181</v>
      </c>
      <c r="BM198" s="219" t="s">
        <v>291</v>
      </c>
    </row>
    <row r="199" s="2" customFormat="1">
      <c r="A199" s="41"/>
      <c r="B199" s="42"/>
      <c r="C199" s="43"/>
      <c r="D199" s="221" t="s">
        <v>183</v>
      </c>
      <c r="E199" s="43"/>
      <c r="F199" s="222" t="s">
        <v>292</v>
      </c>
      <c r="G199" s="43"/>
      <c r="H199" s="43"/>
      <c r="I199" s="223"/>
      <c r="J199" s="43"/>
      <c r="K199" s="43"/>
      <c r="L199" s="47"/>
      <c r="M199" s="224"/>
      <c r="N199" s="225"/>
      <c r="O199" s="87"/>
      <c r="P199" s="87"/>
      <c r="Q199" s="87"/>
      <c r="R199" s="87"/>
      <c r="S199" s="87"/>
      <c r="T199" s="88"/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T199" s="20" t="s">
        <v>183</v>
      </c>
      <c r="AU199" s="20" t="s">
        <v>85</v>
      </c>
    </row>
    <row r="200" s="14" customFormat="1">
      <c r="A200" s="14"/>
      <c r="B200" s="237"/>
      <c r="C200" s="238"/>
      <c r="D200" s="228" t="s">
        <v>185</v>
      </c>
      <c r="E200" s="239" t="s">
        <v>19</v>
      </c>
      <c r="F200" s="240" t="s">
        <v>111</v>
      </c>
      <c r="G200" s="238"/>
      <c r="H200" s="241">
        <v>15.75</v>
      </c>
      <c r="I200" s="242"/>
      <c r="J200" s="238"/>
      <c r="K200" s="238"/>
      <c r="L200" s="243"/>
      <c r="M200" s="244"/>
      <c r="N200" s="245"/>
      <c r="O200" s="245"/>
      <c r="P200" s="245"/>
      <c r="Q200" s="245"/>
      <c r="R200" s="245"/>
      <c r="S200" s="245"/>
      <c r="T200" s="246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7" t="s">
        <v>185</v>
      </c>
      <c r="AU200" s="247" t="s">
        <v>85</v>
      </c>
      <c r="AV200" s="14" t="s">
        <v>85</v>
      </c>
      <c r="AW200" s="14" t="s">
        <v>35</v>
      </c>
      <c r="AX200" s="14" t="s">
        <v>75</v>
      </c>
      <c r="AY200" s="247" t="s">
        <v>175</v>
      </c>
    </row>
    <row r="201" s="15" customFormat="1">
      <c r="A201" s="15"/>
      <c r="B201" s="248"/>
      <c r="C201" s="249"/>
      <c r="D201" s="228" t="s">
        <v>185</v>
      </c>
      <c r="E201" s="250" t="s">
        <v>19</v>
      </c>
      <c r="F201" s="251" t="s">
        <v>187</v>
      </c>
      <c r="G201" s="249"/>
      <c r="H201" s="252">
        <v>15.75</v>
      </c>
      <c r="I201" s="253"/>
      <c r="J201" s="249"/>
      <c r="K201" s="249"/>
      <c r="L201" s="254"/>
      <c r="M201" s="255"/>
      <c r="N201" s="256"/>
      <c r="O201" s="256"/>
      <c r="P201" s="256"/>
      <c r="Q201" s="256"/>
      <c r="R201" s="256"/>
      <c r="S201" s="256"/>
      <c r="T201" s="257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58" t="s">
        <v>185</v>
      </c>
      <c r="AU201" s="258" t="s">
        <v>85</v>
      </c>
      <c r="AV201" s="15" t="s">
        <v>181</v>
      </c>
      <c r="AW201" s="15" t="s">
        <v>35</v>
      </c>
      <c r="AX201" s="15" t="s">
        <v>83</v>
      </c>
      <c r="AY201" s="258" t="s">
        <v>175</v>
      </c>
    </row>
    <row r="202" s="12" customFormat="1" ht="22.8" customHeight="1">
      <c r="A202" s="12"/>
      <c r="B202" s="192"/>
      <c r="C202" s="193"/>
      <c r="D202" s="194" t="s">
        <v>74</v>
      </c>
      <c r="E202" s="206" t="s">
        <v>127</v>
      </c>
      <c r="F202" s="206" t="s">
        <v>293</v>
      </c>
      <c r="G202" s="193"/>
      <c r="H202" s="193"/>
      <c r="I202" s="196"/>
      <c r="J202" s="207">
        <f>BK202</f>
        <v>0</v>
      </c>
      <c r="K202" s="193"/>
      <c r="L202" s="198"/>
      <c r="M202" s="199"/>
      <c r="N202" s="200"/>
      <c r="O202" s="200"/>
      <c r="P202" s="201">
        <f>SUM(P203:P249)</f>
        <v>0</v>
      </c>
      <c r="Q202" s="200"/>
      <c r="R202" s="201">
        <f>SUM(R203:R249)</f>
        <v>0.32826154999999996</v>
      </c>
      <c r="S202" s="200"/>
      <c r="T202" s="202">
        <f>SUM(T203:T249)</f>
        <v>0.012235040000000001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03" t="s">
        <v>83</v>
      </c>
      <c r="AT202" s="204" t="s">
        <v>74</v>
      </c>
      <c r="AU202" s="204" t="s">
        <v>83</v>
      </c>
      <c r="AY202" s="203" t="s">
        <v>175</v>
      </c>
      <c r="BK202" s="205">
        <f>SUM(BK203:BK249)</f>
        <v>0</v>
      </c>
    </row>
    <row r="203" s="2" customFormat="1" ht="33" customHeight="1">
      <c r="A203" s="41"/>
      <c r="B203" s="42"/>
      <c r="C203" s="208" t="s">
        <v>294</v>
      </c>
      <c r="D203" s="208" t="s">
        <v>177</v>
      </c>
      <c r="E203" s="209" t="s">
        <v>295</v>
      </c>
      <c r="F203" s="210" t="s">
        <v>296</v>
      </c>
      <c r="G203" s="211" t="s">
        <v>297</v>
      </c>
      <c r="H203" s="212">
        <v>45.899999999999999</v>
      </c>
      <c r="I203" s="213"/>
      <c r="J203" s="214">
        <f>ROUND(I203*H203,2)</f>
        <v>0</v>
      </c>
      <c r="K203" s="210" t="s">
        <v>180</v>
      </c>
      <c r="L203" s="47"/>
      <c r="M203" s="215" t="s">
        <v>19</v>
      </c>
      <c r="N203" s="216" t="s">
        <v>46</v>
      </c>
      <c r="O203" s="87"/>
      <c r="P203" s="217">
        <f>O203*H203</f>
        <v>0</v>
      </c>
      <c r="Q203" s="217">
        <v>0.00029999999999999997</v>
      </c>
      <c r="R203" s="217">
        <f>Q203*H203</f>
        <v>0.013769999999999998</v>
      </c>
      <c r="S203" s="217">
        <v>4.0000000000000003E-05</v>
      </c>
      <c r="T203" s="218">
        <f>S203*H203</f>
        <v>0.0018360000000000002</v>
      </c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R203" s="219" t="s">
        <v>181</v>
      </c>
      <c r="AT203" s="219" t="s">
        <v>177</v>
      </c>
      <c r="AU203" s="219" t="s">
        <v>85</v>
      </c>
      <c r="AY203" s="20" t="s">
        <v>175</v>
      </c>
      <c r="BE203" s="220">
        <f>IF(N203="základní",J203,0)</f>
        <v>0</v>
      </c>
      <c r="BF203" s="220">
        <f>IF(N203="snížená",J203,0)</f>
        <v>0</v>
      </c>
      <c r="BG203" s="220">
        <f>IF(N203="zákl. přenesená",J203,0)</f>
        <v>0</v>
      </c>
      <c r="BH203" s="220">
        <f>IF(N203="sníž. přenesená",J203,0)</f>
        <v>0</v>
      </c>
      <c r="BI203" s="220">
        <f>IF(N203="nulová",J203,0)</f>
        <v>0</v>
      </c>
      <c r="BJ203" s="20" t="s">
        <v>83</v>
      </c>
      <c r="BK203" s="220">
        <f>ROUND(I203*H203,2)</f>
        <v>0</v>
      </c>
      <c r="BL203" s="20" t="s">
        <v>181</v>
      </c>
      <c r="BM203" s="219" t="s">
        <v>298</v>
      </c>
    </row>
    <row r="204" s="2" customFormat="1">
      <c r="A204" s="41"/>
      <c r="B204" s="42"/>
      <c r="C204" s="43"/>
      <c r="D204" s="221" t="s">
        <v>183</v>
      </c>
      <c r="E204" s="43"/>
      <c r="F204" s="222" t="s">
        <v>299</v>
      </c>
      <c r="G204" s="43"/>
      <c r="H204" s="43"/>
      <c r="I204" s="223"/>
      <c r="J204" s="43"/>
      <c r="K204" s="43"/>
      <c r="L204" s="47"/>
      <c r="M204" s="224"/>
      <c r="N204" s="225"/>
      <c r="O204" s="87"/>
      <c r="P204" s="87"/>
      <c r="Q204" s="87"/>
      <c r="R204" s="87"/>
      <c r="S204" s="87"/>
      <c r="T204" s="88"/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T204" s="20" t="s">
        <v>183</v>
      </c>
      <c r="AU204" s="20" t="s">
        <v>85</v>
      </c>
    </row>
    <row r="205" s="13" customFormat="1">
      <c r="A205" s="13"/>
      <c r="B205" s="226"/>
      <c r="C205" s="227"/>
      <c r="D205" s="228" t="s">
        <v>185</v>
      </c>
      <c r="E205" s="229" t="s">
        <v>19</v>
      </c>
      <c r="F205" s="230" t="s">
        <v>197</v>
      </c>
      <c r="G205" s="227"/>
      <c r="H205" s="229" t="s">
        <v>19</v>
      </c>
      <c r="I205" s="231"/>
      <c r="J205" s="227"/>
      <c r="K205" s="227"/>
      <c r="L205" s="232"/>
      <c r="M205" s="233"/>
      <c r="N205" s="234"/>
      <c r="O205" s="234"/>
      <c r="P205" s="234"/>
      <c r="Q205" s="234"/>
      <c r="R205" s="234"/>
      <c r="S205" s="234"/>
      <c r="T205" s="235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6" t="s">
        <v>185</v>
      </c>
      <c r="AU205" s="236" t="s">
        <v>85</v>
      </c>
      <c r="AV205" s="13" t="s">
        <v>83</v>
      </c>
      <c r="AW205" s="13" t="s">
        <v>35</v>
      </c>
      <c r="AX205" s="13" t="s">
        <v>75</v>
      </c>
      <c r="AY205" s="236" t="s">
        <v>175</v>
      </c>
    </row>
    <row r="206" s="14" customFormat="1">
      <c r="A206" s="14"/>
      <c r="B206" s="237"/>
      <c r="C206" s="238"/>
      <c r="D206" s="228" t="s">
        <v>185</v>
      </c>
      <c r="E206" s="239" t="s">
        <v>19</v>
      </c>
      <c r="F206" s="240" t="s">
        <v>300</v>
      </c>
      <c r="G206" s="238"/>
      <c r="H206" s="241">
        <v>28.710000000000001</v>
      </c>
      <c r="I206" s="242"/>
      <c r="J206" s="238"/>
      <c r="K206" s="238"/>
      <c r="L206" s="243"/>
      <c r="M206" s="244"/>
      <c r="N206" s="245"/>
      <c r="O206" s="245"/>
      <c r="P206" s="245"/>
      <c r="Q206" s="245"/>
      <c r="R206" s="245"/>
      <c r="S206" s="245"/>
      <c r="T206" s="246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7" t="s">
        <v>185</v>
      </c>
      <c r="AU206" s="247" t="s">
        <v>85</v>
      </c>
      <c r="AV206" s="14" t="s">
        <v>85</v>
      </c>
      <c r="AW206" s="14" t="s">
        <v>35</v>
      </c>
      <c r="AX206" s="14" t="s">
        <v>75</v>
      </c>
      <c r="AY206" s="247" t="s">
        <v>175</v>
      </c>
    </row>
    <row r="207" s="14" customFormat="1">
      <c r="A207" s="14"/>
      <c r="B207" s="237"/>
      <c r="C207" s="238"/>
      <c r="D207" s="228" t="s">
        <v>185</v>
      </c>
      <c r="E207" s="239" t="s">
        <v>19</v>
      </c>
      <c r="F207" s="240" t="s">
        <v>301</v>
      </c>
      <c r="G207" s="238"/>
      <c r="H207" s="241">
        <v>17.190000000000001</v>
      </c>
      <c r="I207" s="242"/>
      <c r="J207" s="238"/>
      <c r="K207" s="238"/>
      <c r="L207" s="243"/>
      <c r="M207" s="244"/>
      <c r="N207" s="245"/>
      <c r="O207" s="245"/>
      <c r="P207" s="245"/>
      <c r="Q207" s="245"/>
      <c r="R207" s="245"/>
      <c r="S207" s="245"/>
      <c r="T207" s="246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7" t="s">
        <v>185</v>
      </c>
      <c r="AU207" s="247" t="s">
        <v>85</v>
      </c>
      <c r="AV207" s="14" t="s">
        <v>85</v>
      </c>
      <c r="AW207" s="14" t="s">
        <v>35</v>
      </c>
      <c r="AX207" s="14" t="s">
        <v>75</v>
      </c>
      <c r="AY207" s="247" t="s">
        <v>175</v>
      </c>
    </row>
    <row r="208" s="15" customFormat="1">
      <c r="A208" s="15"/>
      <c r="B208" s="248"/>
      <c r="C208" s="249"/>
      <c r="D208" s="228" t="s">
        <v>185</v>
      </c>
      <c r="E208" s="250" t="s">
        <v>19</v>
      </c>
      <c r="F208" s="251" t="s">
        <v>187</v>
      </c>
      <c r="G208" s="249"/>
      <c r="H208" s="252">
        <v>45.899999999999999</v>
      </c>
      <c r="I208" s="253"/>
      <c r="J208" s="249"/>
      <c r="K208" s="249"/>
      <c r="L208" s="254"/>
      <c r="M208" s="255"/>
      <c r="N208" s="256"/>
      <c r="O208" s="256"/>
      <c r="P208" s="256"/>
      <c r="Q208" s="256"/>
      <c r="R208" s="256"/>
      <c r="S208" s="256"/>
      <c r="T208" s="257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58" t="s">
        <v>185</v>
      </c>
      <c r="AU208" s="258" t="s">
        <v>85</v>
      </c>
      <c r="AV208" s="15" t="s">
        <v>181</v>
      </c>
      <c r="AW208" s="15" t="s">
        <v>35</v>
      </c>
      <c r="AX208" s="15" t="s">
        <v>83</v>
      </c>
      <c r="AY208" s="258" t="s">
        <v>175</v>
      </c>
    </row>
    <row r="209" s="2" customFormat="1" ht="37.8" customHeight="1">
      <c r="A209" s="41"/>
      <c r="B209" s="42"/>
      <c r="C209" s="208" t="s">
        <v>302</v>
      </c>
      <c r="D209" s="208" t="s">
        <v>177</v>
      </c>
      <c r="E209" s="209" t="s">
        <v>303</v>
      </c>
      <c r="F209" s="210" t="s">
        <v>304</v>
      </c>
      <c r="G209" s="211" t="s">
        <v>297</v>
      </c>
      <c r="H209" s="212">
        <v>49.609999999999999</v>
      </c>
      <c r="I209" s="213"/>
      <c r="J209" s="214">
        <f>ROUND(I209*H209,2)</f>
        <v>0</v>
      </c>
      <c r="K209" s="210" t="s">
        <v>180</v>
      </c>
      <c r="L209" s="47"/>
      <c r="M209" s="215" t="s">
        <v>19</v>
      </c>
      <c r="N209" s="216" t="s">
        <v>46</v>
      </c>
      <c r="O209" s="87"/>
      <c r="P209" s="217">
        <f>O209*H209</f>
        <v>0</v>
      </c>
      <c r="Q209" s="217">
        <v>0.00059999999999999995</v>
      </c>
      <c r="R209" s="217">
        <f>Q209*H209</f>
        <v>0.029765999999999997</v>
      </c>
      <c r="S209" s="217">
        <v>4.0000000000000003E-05</v>
      </c>
      <c r="T209" s="218">
        <f>S209*H209</f>
        <v>0.0019844000000000003</v>
      </c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R209" s="219" t="s">
        <v>181</v>
      </c>
      <c r="AT209" s="219" t="s">
        <v>177</v>
      </c>
      <c r="AU209" s="219" t="s">
        <v>85</v>
      </c>
      <c r="AY209" s="20" t="s">
        <v>175</v>
      </c>
      <c r="BE209" s="220">
        <f>IF(N209="základní",J209,0)</f>
        <v>0</v>
      </c>
      <c r="BF209" s="220">
        <f>IF(N209="snížená",J209,0)</f>
        <v>0</v>
      </c>
      <c r="BG209" s="220">
        <f>IF(N209="zákl. přenesená",J209,0)</f>
        <v>0</v>
      </c>
      <c r="BH209" s="220">
        <f>IF(N209="sníž. přenesená",J209,0)</f>
        <v>0</v>
      </c>
      <c r="BI209" s="220">
        <f>IF(N209="nulová",J209,0)</f>
        <v>0</v>
      </c>
      <c r="BJ209" s="20" t="s">
        <v>83</v>
      </c>
      <c r="BK209" s="220">
        <f>ROUND(I209*H209,2)</f>
        <v>0</v>
      </c>
      <c r="BL209" s="20" t="s">
        <v>181</v>
      </c>
      <c r="BM209" s="219" t="s">
        <v>305</v>
      </c>
    </row>
    <row r="210" s="2" customFormat="1">
      <c r="A210" s="41"/>
      <c r="B210" s="42"/>
      <c r="C210" s="43"/>
      <c r="D210" s="221" t="s">
        <v>183</v>
      </c>
      <c r="E210" s="43"/>
      <c r="F210" s="222" t="s">
        <v>306</v>
      </c>
      <c r="G210" s="43"/>
      <c r="H210" s="43"/>
      <c r="I210" s="223"/>
      <c r="J210" s="43"/>
      <c r="K210" s="43"/>
      <c r="L210" s="47"/>
      <c r="M210" s="224"/>
      <c r="N210" s="225"/>
      <c r="O210" s="87"/>
      <c r="P210" s="87"/>
      <c r="Q210" s="87"/>
      <c r="R210" s="87"/>
      <c r="S210" s="87"/>
      <c r="T210" s="88"/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T210" s="20" t="s">
        <v>183</v>
      </c>
      <c r="AU210" s="20" t="s">
        <v>85</v>
      </c>
    </row>
    <row r="211" s="13" customFormat="1">
      <c r="A211" s="13"/>
      <c r="B211" s="226"/>
      <c r="C211" s="227"/>
      <c r="D211" s="228" t="s">
        <v>185</v>
      </c>
      <c r="E211" s="229" t="s">
        <v>19</v>
      </c>
      <c r="F211" s="230" t="s">
        <v>197</v>
      </c>
      <c r="G211" s="227"/>
      <c r="H211" s="229" t="s">
        <v>19</v>
      </c>
      <c r="I211" s="231"/>
      <c r="J211" s="227"/>
      <c r="K211" s="227"/>
      <c r="L211" s="232"/>
      <c r="M211" s="233"/>
      <c r="N211" s="234"/>
      <c r="O211" s="234"/>
      <c r="P211" s="234"/>
      <c r="Q211" s="234"/>
      <c r="R211" s="234"/>
      <c r="S211" s="234"/>
      <c r="T211" s="235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6" t="s">
        <v>185</v>
      </c>
      <c r="AU211" s="236" t="s">
        <v>85</v>
      </c>
      <c r="AV211" s="13" t="s">
        <v>83</v>
      </c>
      <c r="AW211" s="13" t="s">
        <v>35</v>
      </c>
      <c r="AX211" s="13" t="s">
        <v>75</v>
      </c>
      <c r="AY211" s="236" t="s">
        <v>175</v>
      </c>
    </row>
    <row r="212" s="14" customFormat="1">
      <c r="A212" s="14"/>
      <c r="B212" s="237"/>
      <c r="C212" s="238"/>
      <c r="D212" s="228" t="s">
        <v>185</v>
      </c>
      <c r="E212" s="239" t="s">
        <v>19</v>
      </c>
      <c r="F212" s="240" t="s">
        <v>307</v>
      </c>
      <c r="G212" s="238"/>
      <c r="H212" s="241">
        <v>33.670000000000002</v>
      </c>
      <c r="I212" s="242"/>
      <c r="J212" s="238"/>
      <c r="K212" s="238"/>
      <c r="L212" s="243"/>
      <c r="M212" s="244"/>
      <c r="N212" s="245"/>
      <c r="O212" s="245"/>
      <c r="P212" s="245"/>
      <c r="Q212" s="245"/>
      <c r="R212" s="245"/>
      <c r="S212" s="245"/>
      <c r="T212" s="246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7" t="s">
        <v>185</v>
      </c>
      <c r="AU212" s="247" t="s">
        <v>85</v>
      </c>
      <c r="AV212" s="14" t="s">
        <v>85</v>
      </c>
      <c r="AW212" s="14" t="s">
        <v>35</v>
      </c>
      <c r="AX212" s="14" t="s">
        <v>75</v>
      </c>
      <c r="AY212" s="247" t="s">
        <v>175</v>
      </c>
    </row>
    <row r="213" s="14" customFormat="1">
      <c r="A213" s="14"/>
      <c r="B213" s="237"/>
      <c r="C213" s="238"/>
      <c r="D213" s="228" t="s">
        <v>185</v>
      </c>
      <c r="E213" s="239" t="s">
        <v>19</v>
      </c>
      <c r="F213" s="240" t="s">
        <v>308</v>
      </c>
      <c r="G213" s="238"/>
      <c r="H213" s="241">
        <v>11.609999999999999</v>
      </c>
      <c r="I213" s="242"/>
      <c r="J213" s="238"/>
      <c r="K213" s="238"/>
      <c r="L213" s="243"/>
      <c r="M213" s="244"/>
      <c r="N213" s="245"/>
      <c r="O213" s="245"/>
      <c r="P213" s="245"/>
      <c r="Q213" s="245"/>
      <c r="R213" s="245"/>
      <c r="S213" s="245"/>
      <c r="T213" s="246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7" t="s">
        <v>185</v>
      </c>
      <c r="AU213" s="247" t="s">
        <v>85</v>
      </c>
      <c r="AV213" s="14" t="s">
        <v>85</v>
      </c>
      <c r="AW213" s="14" t="s">
        <v>35</v>
      </c>
      <c r="AX213" s="14" t="s">
        <v>75</v>
      </c>
      <c r="AY213" s="247" t="s">
        <v>175</v>
      </c>
    </row>
    <row r="214" s="13" customFormat="1">
      <c r="A214" s="13"/>
      <c r="B214" s="226"/>
      <c r="C214" s="227"/>
      <c r="D214" s="228" t="s">
        <v>185</v>
      </c>
      <c r="E214" s="229" t="s">
        <v>19</v>
      </c>
      <c r="F214" s="230" t="s">
        <v>309</v>
      </c>
      <c r="G214" s="227"/>
      <c r="H214" s="229" t="s">
        <v>19</v>
      </c>
      <c r="I214" s="231"/>
      <c r="J214" s="227"/>
      <c r="K214" s="227"/>
      <c r="L214" s="232"/>
      <c r="M214" s="233"/>
      <c r="N214" s="234"/>
      <c r="O214" s="234"/>
      <c r="P214" s="234"/>
      <c r="Q214" s="234"/>
      <c r="R214" s="234"/>
      <c r="S214" s="234"/>
      <c r="T214" s="235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6" t="s">
        <v>185</v>
      </c>
      <c r="AU214" s="236" t="s">
        <v>85</v>
      </c>
      <c r="AV214" s="13" t="s">
        <v>83</v>
      </c>
      <c r="AW214" s="13" t="s">
        <v>35</v>
      </c>
      <c r="AX214" s="13" t="s">
        <v>75</v>
      </c>
      <c r="AY214" s="236" t="s">
        <v>175</v>
      </c>
    </row>
    <row r="215" s="14" customFormat="1">
      <c r="A215" s="14"/>
      <c r="B215" s="237"/>
      <c r="C215" s="238"/>
      <c r="D215" s="228" t="s">
        <v>185</v>
      </c>
      <c r="E215" s="239" t="s">
        <v>19</v>
      </c>
      <c r="F215" s="240" t="s">
        <v>310</v>
      </c>
      <c r="G215" s="238"/>
      <c r="H215" s="241">
        <v>4.3300000000000001</v>
      </c>
      <c r="I215" s="242"/>
      <c r="J215" s="238"/>
      <c r="K215" s="238"/>
      <c r="L215" s="243"/>
      <c r="M215" s="244"/>
      <c r="N215" s="245"/>
      <c r="O215" s="245"/>
      <c r="P215" s="245"/>
      <c r="Q215" s="245"/>
      <c r="R215" s="245"/>
      <c r="S215" s="245"/>
      <c r="T215" s="246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7" t="s">
        <v>185</v>
      </c>
      <c r="AU215" s="247" t="s">
        <v>85</v>
      </c>
      <c r="AV215" s="14" t="s">
        <v>85</v>
      </c>
      <c r="AW215" s="14" t="s">
        <v>35</v>
      </c>
      <c r="AX215" s="14" t="s">
        <v>75</v>
      </c>
      <c r="AY215" s="247" t="s">
        <v>175</v>
      </c>
    </row>
    <row r="216" s="15" customFormat="1">
      <c r="A216" s="15"/>
      <c r="B216" s="248"/>
      <c r="C216" s="249"/>
      <c r="D216" s="228" t="s">
        <v>185</v>
      </c>
      <c r="E216" s="250" t="s">
        <v>19</v>
      </c>
      <c r="F216" s="251" t="s">
        <v>187</v>
      </c>
      <c r="G216" s="249"/>
      <c r="H216" s="252">
        <v>49.609999999999999</v>
      </c>
      <c r="I216" s="253"/>
      <c r="J216" s="249"/>
      <c r="K216" s="249"/>
      <c r="L216" s="254"/>
      <c r="M216" s="255"/>
      <c r="N216" s="256"/>
      <c r="O216" s="256"/>
      <c r="P216" s="256"/>
      <c r="Q216" s="256"/>
      <c r="R216" s="256"/>
      <c r="S216" s="256"/>
      <c r="T216" s="257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58" t="s">
        <v>185</v>
      </c>
      <c r="AU216" s="258" t="s">
        <v>85</v>
      </c>
      <c r="AV216" s="15" t="s">
        <v>181</v>
      </c>
      <c r="AW216" s="15" t="s">
        <v>35</v>
      </c>
      <c r="AX216" s="15" t="s">
        <v>83</v>
      </c>
      <c r="AY216" s="258" t="s">
        <v>175</v>
      </c>
    </row>
    <row r="217" s="2" customFormat="1" ht="37.8" customHeight="1">
      <c r="A217" s="41"/>
      <c r="B217" s="42"/>
      <c r="C217" s="208" t="s">
        <v>7</v>
      </c>
      <c r="D217" s="208" t="s">
        <v>177</v>
      </c>
      <c r="E217" s="209" t="s">
        <v>311</v>
      </c>
      <c r="F217" s="210" t="s">
        <v>312</v>
      </c>
      <c r="G217" s="211" t="s">
        <v>297</v>
      </c>
      <c r="H217" s="212">
        <v>53.695</v>
      </c>
      <c r="I217" s="213"/>
      <c r="J217" s="214">
        <f>ROUND(I217*H217,2)</f>
        <v>0</v>
      </c>
      <c r="K217" s="210" t="s">
        <v>180</v>
      </c>
      <c r="L217" s="47"/>
      <c r="M217" s="215" t="s">
        <v>19</v>
      </c>
      <c r="N217" s="216" t="s">
        <v>46</v>
      </c>
      <c r="O217" s="87"/>
      <c r="P217" s="217">
        <f>O217*H217</f>
        <v>0</v>
      </c>
      <c r="Q217" s="217">
        <v>0.00081999999999999998</v>
      </c>
      <c r="R217" s="217">
        <f>Q217*H217</f>
        <v>0.044029899999999997</v>
      </c>
      <c r="S217" s="217">
        <v>4.0000000000000003E-05</v>
      </c>
      <c r="T217" s="218">
        <f>S217*H217</f>
        <v>0.0021478000000000001</v>
      </c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R217" s="219" t="s">
        <v>181</v>
      </c>
      <c r="AT217" s="219" t="s">
        <v>177</v>
      </c>
      <c r="AU217" s="219" t="s">
        <v>85</v>
      </c>
      <c r="AY217" s="20" t="s">
        <v>175</v>
      </c>
      <c r="BE217" s="220">
        <f>IF(N217="základní",J217,0)</f>
        <v>0</v>
      </c>
      <c r="BF217" s="220">
        <f>IF(N217="snížená",J217,0)</f>
        <v>0</v>
      </c>
      <c r="BG217" s="220">
        <f>IF(N217="zákl. přenesená",J217,0)</f>
        <v>0</v>
      </c>
      <c r="BH217" s="220">
        <f>IF(N217="sníž. přenesená",J217,0)</f>
        <v>0</v>
      </c>
      <c r="BI217" s="220">
        <f>IF(N217="nulová",J217,0)</f>
        <v>0</v>
      </c>
      <c r="BJ217" s="20" t="s">
        <v>83</v>
      </c>
      <c r="BK217" s="220">
        <f>ROUND(I217*H217,2)</f>
        <v>0</v>
      </c>
      <c r="BL217" s="20" t="s">
        <v>181</v>
      </c>
      <c r="BM217" s="219" t="s">
        <v>313</v>
      </c>
    </row>
    <row r="218" s="2" customFormat="1">
      <c r="A218" s="41"/>
      <c r="B218" s="42"/>
      <c r="C218" s="43"/>
      <c r="D218" s="221" t="s">
        <v>183</v>
      </c>
      <c r="E218" s="43"/>
      <c r="F218" s="222" t="s">
        <v>314</v>
      </c>
      <c r="G218" s="43"/>
      <c r="H218" s="43"/>
      <c r="I218" s="223"/>
      <c r="J218" s="43"/>
      <c r="K218" s="43"/>
      <c r="L218" s="47"/>
      <c r="M218" s="224"/>
      <c r="N218" s="225"/>
      <c r="O218" s="87"/>
      <c r="P218" s="87"/>
      <c r="Q218" s="87"/>
      <c r="R218" s="87"/>
      <c r="S218" s="87"/>
      <c r="T218" s="88"/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T218" s="20" t="s">
        <v>183</v>
      </c>
      <c r="AU218" s="20" t="s">
        <v>85</v>
      </c>
    </row>
    <row r="219" s="13" customFormat="1">
      <c r="A219" s="13"/>
      <c r="B219" s="226"/>
      <c r="C219" s="227"/>
      <c r="D219" s="228" t="s">
        <v>185</v>
      </c>
      <c r="E219" s="229" t="s">
        <v>19</v>
      </c>
      <c r="F219" s="230" t="s">
        <v>197</v>
      </c>
      <c r="G219" s="227"/>
      <c r="H219" s="229" t="s">
        <v>19</v>
      </c>
      <c r="I219" s="231"/>
      <c r="J219" s="227"/>
      <c r="K219" s="227"/>
      <c r="L219" s="232"/>
      <c r="M219" s="233"/>
      <c r="N219" s="234"/>
      <c r="O219" s="234"/>
      <c r="P219" s="234"/>
      <c r="Q219" s="234"/>
      <c r="R219" s="234"/>
      <c r="S219" s="234"/>
      <c r="T219" s="235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6" t="s">
        <v>185</v>
      </c>
      <c r="AU219" s="236" t="s">
        <v>85</v>
      </c>
      <c r="AV219" s="13" t="s">
        <v>83</v>
      </c>
      <c r="AW219" s="13" t="s">
        <v>35</v>
      </c>
      <c r="AX219" s="13" t="s">
        <v>75</v>
      </c>
      <c r="AY219" s="236" t="s">
        <v>175</v>
      </c>
    </row>
    <row r="220" s="14" customFormat="1">
      <c r="A220" s="14"/>
      <c r="B220" s="237"/>
      <c r="C220" s="238"/>
      <c r="D220" s="228" t="s">
        <v>185</v>
      </c>
      <c r="E220" s="239" t="s">
        <v>19</v>
      </c>
      <c r="F220" s="240" t="s">
        <v>315</v>
      </c>
      <c r="G220" s="238"/>
      <c r="H220" s="241">
        <v>53.695</v>
      </c>
      <c r="I220" s="242"/>
      <c r="J220" s="238"/>
      <c r="K220" s="238"/>
      <c r="L220" s="243"/>
      <c r="M220" s="244"/>
      <c r="N220" s="245"/>
      <c r="O220" s="245"/>
      <c r="P220" s="245"/>
      <c r="Q220" s="245"/>
      <c r="R220" s="245"/>
      <c r="S220" s="245"/>
      <c r="T220" s="246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7" t="s">
        <v>185</v>
      </c>
      <c r="AU220" s="247" t="s">
        <v>85</v>
      </c>
      <c r="AV220" s="14" t="s">
        <v>85</v>
      </c>
      <c r="AW220" s="14" t="s">
        <v>35</v>
      </c>
      <c r="AX220" s="14" t="s">
        <v>75</v>
      </c>
      <c r="AY220" s="247" t="s">
        <v>175</v>
      </c>
    </row>
    <row r="221" s="15" customFormat="1">
      <c r="A221" s="15"/>
      <c r="B221" s="248"/>
      <c r="C221" s="249"/>
      <c r="D221" s="228" t="s">
        <v>185</v>
      </c>
      <c r="E221" s="250" t="s">
        <v>19</v>
      </c>
      <c r="F221" s="251" t="s">
        <v>187</v>
      </c>
      <c r="G221" s="249"/>
      <c r="H221" s="252">
        <v>53.695</v>
      </c>
      <c r="I221" s="253"/>
      <c r="J221" s="249"/>
      <c r="K221" s="249"/>
      <c r="L221" s="254"/>
      <c r="M221" s="255"/>
      <c r="N221" s="256"/>
      <c r="O221" s="256"/>
      <c r="P221" s="256"/>
      <c r="Q221" s="256"/>
      <c r="R221" s="256"/>
      <c r="S221" s="256"/>
      <c r="T221" s="257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58" t="s">
        <v>185</v>
      </c>
      <c r="AU221" s="258" t="s">
        <v>85</v>
      </c>
      <c r="AV221" s="15" t="s">
        <v>181</v>
      </c>
      <c r="AW221" s="15" t="s">
        <v>35</v>
      </c>
      <c r="AX221" s="15" t="s">
        <v>83</v>
      </c>
      <c r="AY221" s="258" t="s">
        <v>175</v>
      </c>
    </row>
    <row r="222" s="2" customFormat="1" ht="37.8" customHeight="1">
      <c r="A222" s="41"/>
      <c r="B222" s="42"/>
      <c r="C222" s="208" t="s">
        <v>316</v>
      </c>
      <c r="D222" s="208" t="s">
        <v>177</v>
      </c>
      <c r="E222" s="209" t="s">
        <v>317</v>
      </c>
      <c r="F222" s="210" t="s">
        <v>318</v>
      </c>
      <c r="G222" s="211" t="s">
        <v>297</v>
      </c>
      <c r="H222" s="212">
        <v>82.201999999999998</v>
      </c>
      <c r="I222" s="213"/>
      <c r="J222" s="214">
        <f>ROUND(I222*H222,2)</f>
        <v>0</v>
      </c>
      <c r="K222" s="210" t="s">
        <v>180</v>
      </c>
      <c r="L222" s="47"/>
      <c r="M222" s="215" t="s">
        <v>19</v>
      </c>
      <c r="N222" s="216" t="s">
        <v>46</v>
      </c>
      <c r="O222" s="87"/>
      <c r="P222" s="217">
        <f>O222*H222</f>
        <v>0</v>
      </c>
      <c r="Q222" s="217">
        <v>0.00122</v>
      </c>
      <c r="R222" s="217">
        <f>Q222*H222</f>
        <v>0.10028643999999999</v>
      </c>
      <c r="S222" s="217">
        <v>4.0000000000000003E-05</v>
      </c>
      <c r="T222" s="218">
        <f>S222*H222</f>
        <v>0.0032880800000000001</v>
      </c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R222" s="219" t="s">
        <v>181</v>
      </c>
      <c r="AT222" s="219" t="s">
        <v>177</v>
      </c>
      <c r="AU222" s="219" t="s">
        <v>85</v>
      </c>
      <c r="AY222" s="20" t="s">
        <v>175</v>
      </c>
      <c r="BE222" s="220">
        <f>IF(N222="základní",J222,0)</f>
        <v>0</v>
      </c>
      <c r="BF222" s="220">
        <f>IF(N222="snížená",J222,0)</f>
        <v>0</v>
      </c>
      <c r="BG222" s="220">
        <f>IF(N222="zákl. přenesená",J222,0)</f>
        <v>0</v>
      </c>
      <c r="BH222" s="220">
        <f>IF(N222="sníž. přenesená",J222,0)</f>
        <v>0</v>
      </c>
      <c r="BI222" s="220">
        <f>IF(N222="nulová",J222,0)</f>
        <v>0</v>
      </c>
      <c r="BJ222" s="20" t="s">
        <v>83</v>
      </c>
      <c r="BK222" s="220">
        <f>ROUND(I222*H222,2)</f>
        <v>0</v>
      </c>
      <c r="BL222" s="20" t="s">
        <v>181</v>
      </c>
      <c r="BM222" s="219" t="s">
        <v>319</v>
      </c>
    </row>
    <row r="223" s="2" customFormat="1">
      <c r="A223" s="41"/>
      <c r="B223" s="42"/>
      <c r="C223" s="43"/>
      <c r="D223" s="221" t="s">
        <v>183</v>
      </c>
      <c r="E223" s="43"/>
      <c r="F223" s="222" t="s">
        <v>320</v>
      </c>
      <c r="G223" s="43"/>
      <c r="H223" s="43"/>
      <c r="I223" s="223"/>
      <c r="J223" s="43"/>
      <c r="K223" s="43"/>
      <c r="L223" s="47"/>
      <c r="M223" s="224"/>
      <c r="N223" s="225"/>
      <c r="O223" s="87"/>
      <c r="P223" s="87"/>
      <c r="Q223" s="87"/>
      <c r="R223" s="87"/>
      <c r="S223" s="87"/>
      <c r="T223" s="88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T223" s="20" t="s">
        <v>183</v>
      </c>
      <c r="AU223" s="20" t="s">
        <v>85</v>
      </c>
    </row>
    <row r="224" s="13" customFormat="1">
      <c r="A224" s="13"/>
      <c r="B224" s="226"/>
      <c r="C224" s="227"/>
      <c r="D224" s="228" t="s">
        <v>185</v>
      </c>
      <c r="E224" s="229" t="s">
        <v>19</v>
      </c>
      <c r="F224" s="230" t="s">
        <v>197</v>
      </c>
      <c r="G224" s="227"/>
      <c r="H224" s="229" t="s">
        <v>19</v>
      </c>
      <c r="I224" s="231"/>
      <c r="J224" s="227"/>
      <c r="K224" s="227"/>
      <c r="L224" s="232"/>
      <c r="M224" s="233"/>
      <c r="N224" s="234"/>
      <c r="O224" s="234"/>
      <c r="P224" s="234"/>
      <c r="Q224" s="234"/>
      <c r="R224" s="234"/>
      <c r="S224" s="234"/>
      <c r="T224" s="235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6" t="s">
        <v>185</v>
      </c>
      <c r="AU224" s="236" t="s">
        <v>85</v>
      </c>
      <c r="AV224" s="13" t="s">
        <v>83</v>
      </c>
      <c r="AW224" s="13" t="s">
        <v>35</v>
      </c>
      <c r="AX224" s="13" t="s">
        <v>75</v>
      </c>
      <c r="AY224" s="236" t="s">
        <v>175</v>
      </c>
    </row>
    <row r="225" s="14" customFormat="1">
      <c r="A225" s="14"/>
      <c r="B225" s="237"/>
      <c r="C225" s="238"/>
      <c r="D225" s="228" t="s">
        <v>185</v>
      </c>
      <c r="E225" s="239" t="s">
        <v>19</v>
      </c>
      <c r="F225" s="240" t="s">
        <v>321</v>
      </c>
      <c r="G225" s="238"/>
      <c r="H225" s="241">
        <v>47.972000000000001</v>
      </c>
      <c r="I225" s="242"/>
      <c r="J225" s="238"/>
      <c r="K225" s="238"/>
      <c r="L225" s="243"/>
      <c r="M225" s="244"/>
      <c r="N225" s="245"/>
      <c r="O225" s="245"/>
      <c r="P225" s="245"/>
      <c r="Q225" s="245"/>
      <c r="R225" s="245"/>
      <c r="S225" s="245"/>
      <c r="T225" s="246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7" t="s">
        <v>185</v>
      </c>
      <c r="AU225" s="247" t="s">
        <v>85</v>
      </c>
      <c r="AV225" s="14" t="s">
        <v>85</v>
      </c>
      <c r="AW225" s="14" t="s">
        <v>35</v>
      </c>
      <c r="AX225" s="14" t="s">
        <v>75</v>
      </c>
      <c r="AY225" s="247" t="s">
        <v>175</v>
      </c>
    </row>
    <row r="226" s="14" customFormat="1">
      <c r="A226" s="14"/>
      <c r="B226" s="237"/>
      <c r="C226" s="238"/>
      <c r="D226" s="228" t="s">
        <v>185</v>
      </c>
      <c r="E226" s="239" t="s">
        <v>19</v>
      </c>
      <c r="F226" s="240" t="s">
        <v>322</v>
      </c>
      <c r="G226" s="238"/>
      <c r="H226" s="241">
        <v>34.229999999999997</v>
      </c>
      <c r="I226" s="242"/>
      <c r="J226" s="238"/>
      <c r="K226" s="238"/>
      <c r="L226" s="243"/>
      <c r="M226" s="244"/>
      <c r="N226" s="245"/>
      <c r="O226" s="245"/>
      <c r="P226" s="245"/>
      <c r="Q226" s="245"/>
      <c r="R226" s="245"/>
      <c r="S226" s="245"/>
      <c r="T226" s="246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7" t="s">
        <v>185</v>
      </c>
      <c r="AU226" s="247" t="s">
        <v>85</v>
      </c>
      <c r="AV226" s="14" t="s">
        <v>85</v>
      </c>
      <c r="AW226" s="14" t="s">
        <v>35</v>
      </c>
      <c r="AX226" s="14" t="s">
        <v>75</v>
      </c>
      <c r="AY226" s="247" t="s">
        <v>175</v>
      </c>
    </row>
    <row r="227" s="15" customFormat="1">
      <c r="A227" s="15"/>
      <c r="B227" s="248"/>
      <c r="C227" s="249"/>
      <c r="D227" s="228" t="s">
        <v>185</v>
      </c>
      <c r="E227" s="250" t="s">
        <v>19</v>
      </c>
      <c r="F227" s="251" t="s">
        <v>187</v>
      </c>
      <c r="G227" s="249"/>
      <c r="H227" s="252">
        <v>82.201999999999998</v>
      </c>
      <c r="I227" s="253"/>
      <c r="J227" s="249"/>
      <c r="K227" s="249"/>
      <c r="L227" s="254"/>
      <c r="M227" s="255"/>
      <c r="N227" s="256"/>
      <c r="O227" s="256"/>
      <c r="P227" s="256"/>
      <c r="Q227" s="256"/>
      <c r="R227" s="256"/>
      <c r="S227" s="256"/>
      <c r="T227" s="257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58" t="s">
        <v>185</v>
      </c>
      <c r="AU227" s="258" t="s">
        <v>85</v>
      </c>
      <c r="AV227" s="15" t="s">
        <v>181</v>
      </c>
      <c r="AW227" s="15" t="s">
        <v>35</v>
      </c>
      <c r="AX227" s="15" t="s">
        <v>83</v>
      </c>
      <c r="AY227" s="258" t="s">
        <v>175</v>
      </c>
    </row>
    <row r="228" s="2" customFormat="1" ht="37.8" customHeight="1">
      <c r="A228" s="41"/>
      <c r="B228" s="42"/>
      <c r="C228" s="208" t="s">
        <v>323</v>
      </c>
      <c r="D228" s="208" t="s">
        <v>177</v>
      </c>
      <c r="E228" s="209" t="s">
        <v>324</v>
      </c>
      <c r="F228" s="210" t="s">
        <v>325</v>
      </c>
      <c r="G228" s="211" t="s">
        <v>297</v>
      </c>
      <c r="H228" s="212">
        <v>66.593999999999994</v>
      </c>
      <c r="I228" s="213"/>
      <c r="J228" s="214">
        <f>ROUND(I228*H228,2)</f>
        <v>0</v>
      </c>
      <c r="K228" s="210" t="s">
        <v>180</v>
      </c>
      <c r="L228" s="47"/>
      <c r="M228" s="215" t="s">
        <v>19</v>
      </c>
      <c r="N228" s="216" t="s">
        <v>46</v>
      </c>
      <c r="O228" s="87"/>
      <c r="P228" s="217">
        <f>O228*H228</f>
        <v>0</v>
      </c>
      <c r="Q228" s="217">
        <v>0.0018400000000000001</v>
      </c>
      <c r="R228" s="217">
        <f>Q228*H228</f>
        <v>0.12253296</v>
      </c>
      <c r="S228" s="217">
        <v>4.0000000000000003E-05</v>
      </c>
      <c r="T228" s="218">
        <f>S228*H228</f>
        <v>0.0026637599999999998</v>
      </c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R228" s="219" t="s">
        <v>181</v>
      </c>
      <c r="AT228" s="219" t="s">
        <v>177</v>
      </c>
      <c r="AU228" s="219" t="s">
        <v>85</v>
      </c>
      <c r="AY228" s="20" t="s">
        <v>175</v>
      </c>
      <c r="BE228" s="220">
        <f>IF(N228="základní",J228,0)</f>
        <v>0</v>
      </c>
      <c r="BF228" s="220">
        <f>IF(N228="snížená",J228,0)</f>
        <v>0</v>
      </c>
      <c r="BG228" s="220">
        <f>IF(N228="zákl. přenesená",J228,0)</f>
        <v>0</v>
      </c>
      <c r="BH228" s="220">
        <f>IF(N228="sníž. přenesená",J228,0)</f>
        <v>0</v>
      </c>
      <c r="BI228" s="220">
        <f>IF(N228="nulová",J228,0)</f>
        <v>0</v>
      </c>
      <c r="BJ228" s="20" t="s">
        <v>83</v>
      </c>
      <c r="BK228" s="220">
        <f>ROUND(I228*H228,2)</f>
        <v>0</v>
      </c>
      <c r="BL228" s="20" t="s">
        <v>181</v>
      </c>
      <c r="BM228" s="219" t="s">
        <v>326</v>
      </c>
    </row>
    <row r="229" s="2" customFormat="1">
      <c r="A229" s="41"/>
      <c r="B229" s="42"/>
      <c r="C229" s="43"/>
      <c r="D229" s="221" t="s">
        <v>183</v>
      </c>
      <c r="E229" s="43"/>
      <c r="F229" s="222" t="s">
        <v>327</v>
      </c>
      <c r="G229" s="43"/>
      <c r="H229" s="43"/>
      <c r="I229" s="223"/>
      <c r="J229" s="43"/>
      <c r="K229" s="43"/>
      <c r="L229" s="47"/>
      <c r="M229" s="224"/>
      <c r="N229" s="225"/>
      <c r="O229" s="87"/>
      <c r="P229" s="87"/>
      <c r="Q229" s="87"/>
      <c r="R229" s="87"/>
      <c r="S229" s="87"/>
      <c r="T229" s="88"/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T229" s="20" t="s">
        <v>183</v>
      </c>
      <c r="AU229" s="20" t="s">
        <v>85</v>
      </c>
    </row>
    <row r="230" s="13" customFormat="1">
      <c r="A230" s="13"/>
      <c r="B230" s="226"/>
      <c r="C230" s="227"/>
      <c r="D230" s="228" t="s">
        <v>185</v>
      </c>
      <c r="E230" s="229" t="s">
        <v>19</v>
      </c>
      <c r="F230" s="230" t="s">
        <v>197</v>
      </c>
      <c r="G230" s="227"/>
      <c r="H230" s="229" t="s">
        <v>19</v>
      </c>
      <c r="I230" s="231"/>
      <c r="J230" s="227"/>
      <c r="K230" s="227"/>
      <c r="L230" s="232"/>
      <c r="M230" s="233"/>
      <c r="N230" s="234"/>
      <c r="O230" s="234"/>
      <c r="P230" s="234"/>
      <c r="Q230" s="234"/>
      <c r="R230" s="234"/>
      <c r="S230" s="234"/>
      <c r="T230" s="235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6" t="s">
        <v>185</v>
      </c>
      <c r="AU230" s="236" t="s">
        <v>85</v>
      </c>
      <c r="AV230" s="13" t="s">
        <v>83</v>
      </c>
      <c r="AW230" s="13" t="s">
        <v>35</v>
      </c>
      <c r="AX230" s="13" t="s">
        <v>75</v>
      </c>
      <c r="AY230" s="236" t="s">
        <v>175</v>
      </c>
    </row>
    <row r="231" s="14" customFormat="1">
      <c r="A231" s="14"/>
      <c r="B231" s="237"/>
      <c r="C231" s="238"/>
      <c r="D231" s="228" t="s">
        <v>185</v>
      </c>
      <c r="E231" s="239" t="s">
        <v>19</v>
      </c>
      <c r="F231" s="240" t="s">
        <v>328</v>
      </c>
      <c r="G231" s="238"/>
      <c r="H231" s="241">
        <v>66.593999999999994</v>
      </c>
      <c r="I231" s="242"/>
      <c r="J231" s="238"/>
      <c r="K231" s="238"/>
      <c r="L231" s="243"/>
      <c r="M231" s="244"/>
      <c r="N231" s="245"/>
      <c r="O231" s="245"/>
      <c r="P231" s="245"/>
      <c r="Q231" s="245"/>
      <c r="R231" s="245"/>
      <c r="S231" s="245"/>
      <c r="T231" s="246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7" t="s">
        <v>185</v>
      </c>
      <c r="AU231" s="247" t="s">
        <v>85</v>
      </c>
      <c r="AV231" s="14" t="s">
        <v>85</v>
      </c>
      <c r="AW231" s="14" t="s">
        <v>35</v>
      </c>
      <c r="AX231" s="14" t="s">
        <v>75</v>
      </c>
      <c r="AY231" s="247" t="s">
        <v>175</v>
      </c>
    </row>
    <row r="232" s="15" customFormat="1">
      <c r="A232" s="15"/>
      <c r="B232" s="248"/>
      <c r="C232" s="249"/>
      <c r="D232" s="228" t="s">
        <v>185</v>
      </c>
      <c r="E232" s="250" t="s">
        <v>19</v>
      </c>
      <c r="F232" s="251" t="s">
        <v>187</v>
      </c>
      <c r="G232" s="249"/>
      <c r="H232" s="252">
        <v>66.593999999999994</v>
      </c>
      <c r="I232" s="253"/>
      <c r="J232" s="249"/>
      <c r="K232" s="249"/>
      <c r="L232" s="254"/>
      <c r="M232" s="255"/>
      <c r="N232" s="256"/>
      <c r="O232" s="256"/>
      <c r="P232" s="256"/>
      <c r="Q232" s="256"/>
      <c r="R232" s="256"/>
      <c r="S232" s="256"/>
      <c r="T232" s="257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58" t="s">
        <v>185</v>
      </c>
      <c r="AU232" s="258" t="s">
        <v>85</v>
      </c>
      <c r="AV232" s="15" t="s">
        <v>181</v>
      </c>
      <c r="AW232" s="15" t="s">
        <v>35</v>
      </c>
      <c r="AX232" s="15" t="s">
        <v>83</v>
      </c>
      <c r="AY232" s="258" t="s">
        <v>175</v>
      </c>
    </row>
    <row r="233" s="2" customFormat="1" ht="37.8" customHeight="1">
      <c r="A233" s="41"/>
      <c r="B233" s="42"/>
      <c r="C233" s="208" t="s">
        <v>329</v>
      </c>
      <c r="D233" s="208" t="s">
        <v>177</v>
      </c>
      <c r="E233" s="209" t="s">
        <v>330</v>
      </c>
      <c r="F233" s="210" t="s">
        <v>331</v>
      </c>
      <c r="G233" s="211" t="s">
        <v>297</v>
      </c>
      <c r="H233" s="212">
        <v>7.875</v>
      </c>
      <c r="I233" s="213"/>
      <c r="J233" s="214">
        <f>ROUND(I233*H233,2)</f>
        <v>0</v>
      </c>
      <c r="K233" s="210" t="s">
        <v>180</v>
      </c>
      <c r="L233" s="47"/>
      <c r="M233" s="215" t="s">
        <v>19</v>
      </c>
      <c r="N233" s="216" t="s">
        <v>46</v>
      </c>
      <c r="O233" s="87"/>
      <c r="P233" s="217">
        <f>O233*H233</f>
        <v>0</v>
      </c>
      <c r="Q233" s="217">
        <v>0.0022699999999999999</v>
      </c>
      <c r="R233" s="217">
        <f>Q233*H233</f>
        <v>0.01787625</v>
      </c>
      <c r="S233" s="217">
        <v>4.0000000000000003E-05</v>
      </c>
      <c r="T233" s="218">
        <f>S233*H233</f>
        <v>0.00031500000000000001</v>
      </c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R233" s="219" t="s">
        <v>181</v>
      </c>
      <c r="AT233" s="219" t="s">
        <v>177</v>
      </c>
      <c r="AU233" s="219" t="s">
        <v>85</v>
      </c>
      <c r="AY233" s="20" t="s">
        <v>175</v>
      </c>
      <c r="BE233" s="220">
        <f>IF(N233="základní",J233,0)</f>
        <v>0</v>
      </c>
      <c r="BF233" s="220">
        <f>IF(N233="snížená",J233,0)</f>
        <v>0</v>
      </c>
      <c r="BG233" s="220">
        <f>IF(N233="zákl. přenesená",J233,0)</f>
        <v>0</v>
      </c>
      <c r="BH233" s="220">
        <f>IF(N233="sníž. přenesená",J233,0)</f>
        <v>0</v>
      </c>
      <c r="BI233" s="220">
        <f>IF(N233="nulová",J233,0)</f>
        <v>0</v>
      </c>
      <c r="BJ233" s="20" t="s">
        <v>83</v>
      </c>
      <c r="BK233" s="220">
        <f>ROUND(I233*H233,2)</f>
        <v>0</v>
      </c>
      <c r="BL233" s="20" t="s">
        <v>181</v>
      </c>
      <c r="BM233" s="219" t="s">
        <v>332</v>
      </c>
    </row>
    <row r="234" s="2" customFormat="1">
      <c r="A234" s="41"/>
      <c r="B234" s="42"/>
      <c r="C234" s="43"/>
      <c r="D234" s="221" t="s">
        <v>183</v>
      </c>
      <c r="E234" s="43"/>
      <c r="F234" s="222" t="s">
        <v>333</v>
      </c>
      <c r="G234" s="43"/>
      <c r="H234" s="43"/>
      <c r="I234" s="223"/>
      <c r="J234" s="43"/>
      <c r="K234" s="43"/>
      <c r="L234" s="47"/>
      <c r="M234" s="224"/>
      <c r="N234" s="225"/>
      <c r="O234" s="87"/>
      <c r="P234" s="87"/>
      <c r="Q234" s="87"/>
      <c r="R234" s="87"/>
      <c r="S234" s="87"/>
      <c r="T234" s="88"/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T234" s="20" t="s">
        <v>183</v>
      </c>
      <c r="AU234" s="20" t="s">
        <v>85</v>
      </c>
    </row>
    <row r="235" s="13" customFormat="1">
      <c r="A235" s="13"/>
      <c r="B235" s="226"/>
      <c r="C235" s="227"/>
      <c r="D235" s="228" t="s">
        <v>185</v>
      </c>
      <c r="E235" s="229" t="s">
        <v>19</v>
      </c>
      <c r="F235" s="230" t="s">
        <v>197</v>
      </c>
      <c r="G235" s="227"/>
      <c r="H235" s="229" t="s">
        <v>19</v>
      </c>
      <c r="I235" s="231"/>
      <c r="J235" s="227"/>
      <c r="K235" s="227"/>
      <c r="L235" s="232"/>
      <c r="M235" s="233"/>
      <c r="N235" s="234"/>
      <c r="O235" s="234"/>
      <c r="P235" s="234"/>
      <c r="Q235" s="234"/>
      <c r="R235" s="234"/>
      <c r="S235" s="234"/>
      <c r="T235" s="235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6" t="s">
        <v>185</v>
      </c>
      <c r="AU235" s="236" t="s">
        <v>85</v>
      </c>
      <c r="AV235" s="13" t="s">
        <v>83</v>
      </c>
      <c r="AW235" s="13" t="s">
        <v>35</v>
      </c>
      <c r="AX235" s="13" t="s">
        <v>75</v>
      </c>
      <c r="AY235" s="236" t="s">
        <v>175</v>
      </c>
    </row>
    <row r="236" s="14" customFormat="1">
      <c r="A236" s="14"/>
      <c r="B236" s="237"/>
      <c r="C236" s="238"/>
      <c r="D236" s="228" t="s">
        <v>185</v>
      </c>
      <c r="E236" s="239" t="s">
        <v>19</v>
      </c>
      <c r="F236" s="240" t="s">
        <v>334</v>
      </c>
      <c r="G236" s="238"/>
      <c r="H236" s="241">
        <v>7.875</v>
      </c>
      <c r="I236" s="242"/>
      <c r="J236" s="238"/>
      <c r="K236" s="238"/>
      <c r="L236" s="243"/>
      <c r="M236" s="244"/>
      <c r="N236" s="245"/>
      <c r="O236" s="245"/>
      <c r="P236" s="245"/>
      <c r="Q236" s="245"/>
      <c r="R236" s="245"/>
      <c r="S236" s="245"/>
      <c r="T236" s="246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7" t="s">
        <v>185</v>
      </c>
      <c r="AU236" s="247" t="s">
        <v>85</v>
      </c>
      <c r="AV236" s="14" t="s">
        <v>85</v>
      </c>
      <c r="AW236" s="14" t="s">
        <v>35</v>
      </c>
      <c r="AX236" s="14" t="s">
        <v>75</v>
      </c>
      <c r="AY236" s="247" t="s">
        <v>175</v>
      </c>
    </row>
    <row r="237" s="15" customFormat="1">
      <c r="A237" s="15"/>
      <c r="B237" s="248"/>
      <c r="C237" s="249"/>
      <c r="D237" s="228" t="s">
        <v>185</v>
      </c>
      <c r="E237" s="250" t="s">
        <v>19</v>
      </c>
      <c r="F237" s="251" t="s">
        <v>187</v>
      </c>
      <c r="G237" s="249"/>
      <c r="H237" s="252">
        <v>7.875</v>
      </c>
      <c r="I237" s="253"/>
      <c r="J237" s="249"/>
      <c r="K237" s="249"/>
      <c r="L237" s="254"/>
      <c r="M237" s="255"/>
      <c r="N237" s="256"/>
      <c r="O237" s="256"/>
      <c r="P237" s="256"/>
      <c r="Q237" s="256"/>
      <c r="R237" s="256"/>
      <c r="S237" s="256"/>
      <c r="T237" s="257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58" t="s">
        <v>185</v>
      </c>
      <c r="AU237" s="258" t="s">
        <v>85</v>
      </c>
      <c r="AV237" s="15" t="s">
        <v>181</v>
      </c>
      <c r="AW237" s="15" t="s">
        <v>35</v>
      </c>
      <c r="AX237" s="15" t="s">
        <v>83</v>
      </c>
      <c r="AY237" s="258" t="s">
        <v>175</v>
      </c>
    </row>
    <row r="238" s="2" customFormat="1" ht="24.15" customHeight="1">
      <c r="A238" s="41"/>
      <c r="B238" s="42"/>
      <c r="C238" s="208" t="s">
        <v>335</v>
      </c>
      <c r="D238" s="208" t="s">
        <v>177</v>
      </c>
      <c r="E238" s="209" t="s">
        <v>336</v>
      </c>
      <c r="F238" s="210" t="s">
        <v>337</v>
      </c>
      <c r="G238" s="211" t="s">
        <v>297</v>
      </c>
      <c r="H238" s="212">
        <v>65</v>
      </c>
      <c r="I238" s="213"/>
      <c r="J238" s="214">
        <f>ROUND(I238*H238,2)</f>
        <v>0</v>
      </c>
      <c r="K238" s="210" t="s">
        <v>180</v>
      </c>
      <c r="L238" s="47"/>
      <c r="M238" s="215" t="s">
        <v>19</v>
      </c>
      <c r="N238" s="216" t="s">
        <v>46</v>
      </c>
      <c r="O238" s="87"/>
      <c r="P238" s="217">
        <f>O238*H238</f>
        <v>0</v>
      </c>
      <c r="Q238" s="217">
        <v>0</v>
      </c>
      <c r="R238" s="217">
        <f>Q238*H238</f>
        <v>0</v>
      </c>
      <c r="S238" s="217">
        <v>0</v>
      </c>
      <c r="T238" s="218">
        <f>S238*H238</f>
        <v>0</v>
      </c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R238" s="219" t="s">
        <v>181</v>
      </c>
      <c r="AT238" s="219" t="s">
        <v>177</v>
      </c>
      <c r="AU238" s="219" t="s">
        <v>85</v>
      </c>
      <c r="AY238" s="20" t="s">
        <v>175</v>
      </c>
      <c r="BE238" s="220">
        <f>IF(N238="základní",J238,0)</f>
        <v>0</v>
      </c>
      <c r="BF238" s="220">
        <f>IF(N238="snížená",J238,0)</f>
        <v>0</v>
      </c>
      <c r="BG238" s="220">
        <f>IF(N238="zákl. přenesená",J238,0)</f>
        <v>0</v>
      </c>
      <c r="BH238" s="220">
        <f>IF(N238="sníž. přenesená",J238,0)</f>
        <v>0</v>
      </c>
      <c r="BI238" s="220">
        <f>IF(N238="nulová",J238,0)</f>
        <v>0</v>
      </c>
      <c r="BJ238" s="20" t="s">
        <v>83</v>
      </c>
      <c r="BK238" s="220">
        <f>ROUND(I238*H238,2)</f>
        <v>0</v>
      </c>
      <c r="BL238" s="20" t="s">
        <v>181</v>
      </c>
      <c r="BM238" s="219" t="s">
        <v>338</v>
      </c>
    </row>
    <row r="239" s="2" customFormat="1">
      <c r="A239" s="41"/>
      <c r="B239" s="42"/>
      <c r="C239" s="43"/>
      <c r="D239" s="221" t="s">
        <v>183</v>
      </c>
      <c r="E239" s="43"/>
      <c r="F239" s="222" t="s">
        <v>339</v>
      </c>
      <c r="G239" s="43"/>
      <c r="H239" s="43"/>
      <c r="I239" s="223"/>
      <c r="J239" s="43"/>
      <c r="K239" s="43"/>
      <c r="L239" s="47"/>
      <c r="M239" s="224"/>
      <c r="N239" s="225"/>
      <c r="O239" s="87"/>
      <c r="P239" s="87"/>
      <c r="Q239" s="87"/>
      <c r="R239" s="87"/>
      <c r="S239" s="87"/>
      <c r="T239" s="88"/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T239" s="20" t="s">
        <v>183</v>
      </c>
      <c r="AU239" s="20" t="s">
        <v>85</v>
      </c>
    </row>
    <row r="240" s="13" customFormat="1">
      <c r="A240" s="13"/>
      <c r="B240" s="226"/>
      <c r="C240" s="227"/>
      <c r="D240" s="228" t="s">
        <v>185</v>
      </c>
      <c r="E240" s="229" t="s">
        <v>19</v>
      </c>
      <c r="F240" s="230" t="s">
        <v>340</v>
      </c>
      <c r="G240" s="227"/>
      <c r="H240" s="229" t="s">
        <v>19</v>
      </c>
      <c r="I240" s="231"/>
      <c r="J240" s="227"/>
      <c r="K240" s="227"/>
      <c r="L240" s="232"/>
      <c r="M240" s="233"/>
      <c r="N240" s="234"/>
      <c r="O240" s="234"/>
      <c r="P240" s="234"/>
      <c r="Q240" s="234"/>
      <c r="R240" s="234"/>
      <c r="S240" s="234"/>
      <c r="T240" s="235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6" t="s">
        <v>185</v>
      </c>
      <c r="AU240" s="236" t="s">
        <v>85</v>
      </c>
      <c r="AV240" s="13" t="s">
        <v>83</v>
      </c>
      <c r="AW240" s="13" t="s">
        <v>35</v>
      </c>
      <c r="AX240" s="13" t="s">
        <v>75</v>
      </c>
      <c r="AY240" s="236" t="s">
        <v>175</v>
      </c>
    </row>
    <row r="241" s="13" customFormat="1">
      <c r="A241" s="13"/>
      <c r="B241" s="226"/>
      <c r="C241" s="227"/>
      <c r="D241" s="228" t="s">
        <v>185</v>
      </c>
      <c r="E241" s="229" t="s">
        <v>19</v>
      </c>
      <c r="F241" s="230" t="s">
        <v>341</v>
      </c>
      <c r="G241" s="227"/>
      <c r="H241" s="229" t="s">
        <v>19</v>
      </c>
      <c r="I241" s="231"/>
      <c r="J241" s="227"/>
      <c r="K241" s="227"/>
      <c r="L241" s="232"/>
      <c r="M241" s="233"/>
      <c r="N241" s="234"/>
      <c r="O241" s="234"/>
      <c r="P241" s="234"/>
      <c r="Q241" s="234"/>
      <c r="R241" s="234"/>
      <c r="S241" s="234"/>
      <c r="T241" s="235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6" t="s">
        <v>185</v>
      </c>
      <c r="AU241" s="236" t="s">
        <v>85</v>
      </c>
      <c r="AV241" s="13" t="s">
        <v>83</v>
      </c>
      <c r="AW241" s="13" t="s">
        <v>35</v>
      </c>
      <c r="AX241" s="13" t="s">
        <v>75</v>
      </c>
      <c r="AY241" s="236" t="s">
        <v>175</v>
      </c>
    </row>
    <row r="242" s="13" customFormat="1">
      <c r="A242" s="13"/>
      <c r="B242" s="226"/>
      <c r="C242" s="227"/>
      <c r="D242" s="228" t="s">
        <v>185</v>
      </c>
      <c r="E242" s="229" t="s">
        <v>19</v>
      </c>
      <c r="F242" s="230" t="s">
        <v>209</v>
      </c>
      <c r="G242" s="227"/>
      <c r="H242" s="229" t="s">
        <v>19</v>
      </c>
      <c r="I242" s="231"/>
      <c r="J242" s="227"/>
      <c r="K242" s="227"/>
      <c r="L242" s="232"/>
      <c r="M242" s="233"/>
      <c r="N242" s="234"/>
      <c r="O242" s="234"/>
      <c r="P242" s="234"/>
      <c r="Q242" s="234"/>
      <c r="R242" s="234"/>
      <c r="S242" s="234"/>
      <c r="T242" s="235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6" t="s">
        <v>185</v>
      </c>
      <c r="AU242" s="236" t="s">
        <v>85</v>
      </c>
      <c r="AV242" s="13" t="s">
        <v>83</v>
      </c>
      <c r="AW242" s="13" t="s">
        <v>35</v>
      </c>
      <c r="AX242" s="13" t="s">
        <v>75</v>
      </c>
      <c r="AY242" s="236" t="s">
        <v>175</v>
      </c>
    </row>
    <row r="243" s="13" customFormat="1">
      <c r="A243" s="13"/>
      <c r="B243" s="226"/>
      <c r="C243" s="227"/>
      <c r="D243" s="228" t="s">
        <v>185</v>
      </c>
      <c r="E243" s="229" t="s">
        <v>19</v>
      </c>
      <c r="F243" s="230" t="s">
        <v>342</v>
      </c>
      <c r="G243" s="227"/>
      <c r="H243" s="229" t="s">
        <v>19</v>
      </c>
      <c r="I243" s="231"/>
      <c r="J243" s="227"/>
      <c r="K243" s="227"/>
      <c r="L243" s="232"/>
      <c r="M243" s="233"/>
      <c r="N243" s="234"/>
      <c r="O243" s="234"/>
      <c r="P243" s="234"/>
      <c r="Q243" s="234"/>
      <c r="R243" s="234"/>
      <c r="S243" s="234"/>
      <c r="T243" s="235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6" t="s">
        <v>185</v>
      </c>
      <c r="AU243" s="236" t="s">
        <v>85</v>
      </c>
      <c r="AV243" s="13" t="s">
        <v>83</v>
      </c>
      <c r="AW243" s="13" t="s">
        <v>35</v>
      </c>
      <c r="AX243" s="13" t="s">
        <v>75</v>
      </c>
      <c r="AY243" s="236" t="s">
        <v>175</v>
      </c>
    </row>
    <row r="244" s="14" customFormat="1">
      <c r="A244" s="14"/>
      <c r="B244" s="237"/>
      <c r="C244" s="238"/>
      <c r="D244" s="228" t="s">
        <v>185</v>
      </c>
      <c r="E244" s="239" t="s">
        <v>19</v>
      </c>
      <c r="F244" s="240" t="s">
        <v>343</v>
      </c>
      <c r="G244" s="238"/>
      <c r="H244" s="241">
        <v>55</v>
      </c>
      <c r="I244" s="242"/>
      <c r="J244" s="238"/>
      <c r="K244" s="238"/>
      <c r="L244" s="243"/>
      <c r="M244" s="244"/>
      <c r="N244" s="245"/>
      <c r="O244" s="245"/>
      <c r="P244" s="245"/>
      <c r="Q244" s="245"/>
      <c r="R244" s="245"/>
      <c r="S244" s="245"/>
      <c r="T244" s="246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7" t="s">
        <v>185</v>
      </c>
      <c r="AU244" s="247" t="s">
        <v>85</v>
      </c>
      <c r="AV244" s="14" t="s">
        <v>85</v>
      </c>
      <c r="AW244" s="14" t="s">
        <v>35</v>
      </c>
      <c r="AX244" s="14" t="s">
        <v>75</v>
      </c>
      <c r="AY244" s="247" t="s">
        <v>175</v>
      </c>
    </row>
    <row r="245" s="13" customFormat="1">
      <c r="A245" s="13"/>
      <c r="B245" s="226"/>
      <c r="C245" s="227"/>
      <c r="D245" s="228" t="s">
        <v>185</v>
      </c>
      <c r="E245" s="229" t="s">
        <v>19</v>
      </c>
      <c r="F245" s="230" t="s">
        <v>344</v>
      </c>
      <c r="G245" s="227"/>
      <c r="H245" s="229" t="s">
        <v>19</v>
      </c>
      <c r="I245" s="231"/>
      <c r="J245" s="227"/>
      <c r="K245" s="227"/>
      <c r="L245" s="232"/>
      <c r="M245" s="233"/>
      <c r="N245" s="234"/>
      <c r="O245" s="234"/>
      <c r="P245" s="234"/>
      <c r="Q245" s="234"/>
      <c r="R245" s="234"/>
      <c r="S245" s="234"/>
      <c r="T245" s="235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6" t="s">
        <v>185</v>
      </c>
      <c r="AU245" s="236" t="s">
        <v>85</v>
      </c>
      <c r="AV245" s="13" t="s">
        <v>83</v>
      </c>
      <c r="AW245" s="13" t="s">
        <v>35</v>
      </c>
      <c r="AX245" s="13" t="s">
        <v>75</v>
      </c>
      <c r="AY245" s="236" t="s">
        <v>175</v>
      </c>
    </row>
    <row r="246" s="14" customFormat="1">
      <c r="A246" s="14"/>
      <c r="B246" s="237"/>
      <c r="C246" s="238"/>
      <c r="D246" s="228" t="s">
        <v>185</v>
      </c>
      <c r="E246" s="239" t="s">
        <v>19</v>
      </c>
      <c r="F246" s="240" t="s">
        <v>345</v>
      </c>
      <c r="G246" s="238"/>
      <c r="H246" s="241">
        <v>5</v>
      </c>
      <c r="I246" s="242"/>
      <c r="J246" s="238"/>
      <c r="K246" s="238"/>
      <c r="L246" s="243"/>
      <c r="M246" s="244"/>
      <c r="N246" s="245"/>
      <c r="O246" s="245"/>
      <c r="P246" s="245"/>
      <c r="Q246" s="245"/>
      <c r="R246" s="245"/>
      <c r="S246" s="245"/>
      <c r="T246" s="246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7" t="s">
        <v>185</v>
      </c>
      <c r="AU246" s="247" t="s">
        <v>85</v>
      </c>
      <c r="AV246" s="14" t="s">
        <v>85</v>
      </c>
      <c r="AW246" s="14" t="s">
        <v>35</v>
      </c>
      <c r="AX246" s="14" t="s">
        <v>75</v>
      </c>
      <c r="AY246" s="247" t="s">
        <v>175</v>
      </c>
    </row>
    <row r="247" s="13" customFormat="1">
      <c r="A247" s="13"/>
      <c r="B247" s="226"/>
      <c r="C247" s="227"/>
      <c r="D247" s="228" t="s">
        <v>185</v>
      </c>
      <c r="E247" s="229" t="s">
        <v>19</v>
      </c>
      <c r="F247" s="230" t="s">
        <v>344</v>
      </c>
      <c r="G247" s="227"/>
      <c r="H247" s="229" t="s">
        <v>19</v>
      </c>
      <c r="I247" s="231"/>
      <c r="J247" s="227"/>
      <c r="K247" s="227"/>
      <c r="L247" s="232"/>
      <c r="M247" s="233"/>
      <c r="N247" s="234"/>
      <c r="O247" s="234"/>
      <c r="P247" s="234"/>
      <c r="Q247" s="234"/>
      <c r="R247" s="234"/>
      <c r="S247" s="234"/>
      <c r="T247" s="235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6" t="s">
        <v>185</v>
      </c>
      <c r="AU247" s="236" t="s">
        <v>85</v>
      </c>
      <c r="AV247" s="13" t="s">
        <v>83</v>
      </c>
      <c r="AW247" s="13" t="s">
        <v>35</v>
      </c>
      <c r="AX247" s="13" t="s">
        <v>75</v>
      </c>
      <c r="AY247" s="236" t="s">
        <v>175</v>
      </c>
    </row>
    <row r="248" s="14" customFormat="1">
      <c r="A248" s="14"/>
      <c r="B248" s="237"/>
      <c r="C248" s="238"/>
      <c r="D248" s="228" t="s">
        <v>185</v>
      </c>
      <c r="E248" s="239" t="s">
        <v>19</v>
      </c>
      <c r="F248" s="240" t="s">
        <v>345</v>
      </c>
      <c r="G248" s="238"/>
      <c r="H248" s="241">
        <v>5</v>
      </c>
      <c r="I248" s="242"/>
      <c r="J248" s="238"/>
      <c r="K248" s="238"/>
      <c r="L248" s="243"/>
      <c r="M248" s="244"/>
      <c r="N248" s="245"/>
      <c r="O248" s="245"/>
      <c r="P248" s="245"/>
      <c r="Q248" s="245"/>
      <c r="R248" s="245"/>
      <c r="S248" s="245"/>
      <c r="T248" s="246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7" t="s">
        <v>185</v>
      </c>
      <c r="AU248" s="247" t="s">
        <v>85</v>
      </c>
      <c r="AV248" s="14" t="s">
        <v>85</v>
      </c>
      <c r="AW248" s="14" t="s">
        <v>35</v>
      </c>
      <c r="AX248" s="14" t="s">
        <v>75</v>
      </c>
      <c r="AY248" s="247" t="s">
        <v>175</v>
      </c>
    </row>
    <row r="249" s="15" customFormat="1">
      <c r="A249" s="15"/>
      <c r="B249" s="248"/>
      <c r="C249" s="249"/>
      <c r="D249" s="228" t="s">
        <v>185</v>
      </c>
      <c r="E249" s="250" t="s">
        <v>19</v>
      </c>
      <c r="F249" s="251" t="s">
        <v>187</v>
      </c>
      <c r="G249" s="249"/>
      <c r="H249" s="252">
        <v>65</v>
      </c>
      <c r="I249" s="253"/>
      <c r="J249" s="249"/>
      <c r="K249" s="249"/>
      <c r="L249" s="254"/>
      <c r="M249" s="255"/>
      <c r="N249" s="256"/>
      <c r="O249" s="256"/>
      <c r="P249" s="256"/>
      <c r="Q249" s="256"/>
      <c r="R249" s="256"/>
      <c r="S249" s="256"/>
      <c r="T249" s="257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58" t="s">
        <v>185</v>
      </c>
      <c r="AU249" s="258" t="s">
        <v>85</v>
      </c>
      <c r="AV249" s="15" t="s">
        <v>181</v>
      </c>
      <c r="AW249" s="15" t="s">
        <v>35</v>
      </c>
      <c r="AX249" s="15" t="s">
        <v>83</v>
      </c>
      <c r="AY249" s="258" t="s">
        <v>175</v>
      </c>
    </row>
    <row r="250" s="12" customFormat="1" ht="22.8" customHeight="1">
      <c r="A250" s="12"/>
      <c r="B250" s="192"/>
      <c r="C250" s="193"/>
      <c r="D250" s="194" t="s">
        <v>74</v>
      </c>
      <c r="E250" s="206" t="s">
        <v>204</v>
      </c>
      <c r="F250" s="206" t="s">
        <v>346</v>
      </c>
      <c r="G250" s="193"/>
      <c r="H250" s="193"/>
      <c r="I250" s="196"/>
      <c r="J250" s="207">
        <f>BK250</f>
        <v>0</v>
      </c>
      <c r="K250" s="193"/>
      <c r="L250" s="198"/>
      <c r="M250" s="199"/>
      <c r="N250" s="200"/>
      <c r="O250" s="200"/>
      <c r="P250" s="201">
        <f>SUM(P251:P288)</f>
        <v>0</v>
      </c>
      <c r="Q250" s="200"/>
      <c r="R250" s="201">
        <f>SUM(R251:R288)</f>
        <v>0.22031458000000001</v>
      </c>
      <c r="S250" s="200"/>
      <c r="T250" s="202">
        <f>SUM(T251:T288)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03" t="s">
        <v>83</v>
      </c>
      <c r="AT250" s="204" t="s">
        <v>74</v>
      </c>
      <c r="AU250" s="204" t="s">
        <v>83</v>
      </c>
      <c r="AY250" s="203" t="s">
        <v>175</v>
      </c>
      <c r="BK250" s="205">
        <f>SUM(BK251:BK288)</f>
        <v>0</v>
      </c>
    </row>
    <row r="251" s="2" customFormat="1" ht="33" customHeight="1">
      <c r="A251" s="41"/>
      <c r="B251" s="42"/>
      <c r="C251" s="208" t="s">
        <v>347</v>
      </c>
      <c r="D251" s="208" t="s">
        <v>177</v>
      </c>
      <c r="E251" s="209" t="s">
        <v>348</v>
      </c>
      <c r="F251" s="210" t="s">
        <v>349</v>
      </c>
      <c r="G251" s="211" t="s">
        <v>120</v>
      </c>
      <c r="H251" s="212">
        <v>73.316000000000002</v>
      </c>
      <c r="I251" s="213"/>
      <c r="J251" s="214">
        <f>ROUND(I251*H251,2)</f>
        <v>0</v>
      </c>
      <c r="K251" s="210" t="s">
        <v>180</v>
      </c>
      <c r="L251" s="47"/>
      <c r="M251" s="215" t="s">
        <v>19</v>
      </c>
      <c r="N251" s="216" t="s">
        <v>46</v>
      </c>
      <c r="O251" s="87"/>
      <c r="P251" s="217">
        <f>O251*H251</f>
        <v>0</v>
      </c>
      <c r="Q251" s="217">
        <v>0</v>
      </c>
      <c r="R251" s="217">
        <f>Q251*H251</f>
        <v>0</v>
      </c>
      <c r="S251" s="217">
        <v>0</v>
      </c>
      <c r="T251" s="218">
        <f>S251*H251</f>
        <v>0</v>
      </c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R251" s="219" t="s">
        <v>181</v>
      </c>
      <c r="AT251" s="219" t="s">
        <v>177</v>
      </c>
      <c r="AU251" s="219" t="s">
        <v>85</v>
      </c>
      <c r="AY251" s="20" t="s">
        <v>175</v>
      </c>
      <c r="BE251" s="220">
        <f>IF(N251="základní",J251,0)</f>
        <v>0</v>
      </c>
      <c r="BF251" s="220">
        <f>IF(N251="snížená",J251,0)</f>
        <v>0</v>
      </c>
      <c r="BG251" s="220">
        <f>IF(N251="zákl. přenesená",J251,0)</f>
        <v>0</v>
      </c>
      <c r="BH251" s="220">
        <f>IF(N251="sníž. přenesená",J251,0)</f>
        <v>0</v>
      </c>
      <c r="BI251" s="220">
        <f>IF(N251="nulová",J251,0)</f>
        <v>0</v>
      </c>
      <c r="BJ251" s="20" t="s">
        <v>83</v>
      </c>
      <c r="BK251" s="220">
        <f>ROUND(I251*H251,2)</f>
        <v>0</v>
      </c>
      <c r="BL251" s="20" t="s">
        <v>181</v>
      </c>
      <c r="BM251" s="219" t="s">
        <v>350</v>
      </c>
    </row>
    <row r="252" s="2" customFormat="1">
      <c r="A252" s="41"/>
      <c r="B252" s="42"/>
      <c r="C252" s="43"/>
      <c r="D252" s="221" t="s">
        <v>183</v>
      </c>
      <c r="E252" s="43"/>
      <c r="F252" s="222" t="s">
        <v>351</v>
      </c>
      <c r="G252" s="43"/>
      <c r="H252" s="43"/>
      <c r="I252" s="223"/>
      <c r="J252" s="43"/>
      <c r="K252" s="43"/>
      <c r="L252" s="47"/>
      <c r="M252" s="224"/>
      <c r="N252" s="225"/>
      <c r="O252" s="87"/>
      <c r="P252" s="87"/>
      <c r="Q252" s="87"/>
      <c r="R252" s="87"/>
      <c r="S252" s="87"/>
      <c r="T252" s="88"/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T252" s="20" t="s">
        <v>183</v>
      </c>
      <c r="AU252" s="20" t="s">
        <v>85</v>
      </c>
    </row>
    <row r="253" s="13" customFormat="1">
      <c r="A253" s="13"/>
      <c r="B253" s="226"/>
      <c r="C253" s="227"/>
      <c r="D253" s="228" t="s">
        <v>185</v>
      </c>
      <c r="E253" s="229" t="s">
        <v>19</v>
      </c>
      <c r="F253" s="230" t="s">
        <v>341</v>
      </c>
      <c r="G253" s="227"/>
      <c r="H253" s="229" t="s">
        <v>19</v>
      </c>
      <c r="I253" s="231"/>
      <c r="J253" s="227"/>
      <c r="K253" s="227"/>
      <c r="L253" s="232"/>
      <c r="M253" s="233"/>
      <c r="N253" s="234"/>
      <c r="O253" s="234"/>
      <c r="P253" s="234"/>
      <c r="Q253" s="234"/>
      <c r="R253" s="234"/>
      <c r="S253" s="234"/>
      <c r="T253" s="235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6" t="s">
        <v>185</v>
      </c>
      <c r="AU253" s="236" t="s">
        <v>85</v>
      </c>
      <c r="AV253" s="13" t="s">
        <v>83</v>
      </c>
      <c r="AW253" s="13" t="s">
        <v>35</v>
      </c>
      <c r="AX253" s="13" t="s">
        <v>75</v>
      </c>
      <c r="AY253" s="236" t="s">
        <v>175</v>
      </c>
    </row>
    <row r="254" s="13" customFormat="1">
      <c r="A254" s="13"/>
      <c r="B254" s="226"/>
      <c r="C254" s="227"/>
      <c r="D254" s="228" t="s">
        <v>185</v>
      </c>
      <c r="E254" s="229" t="s">
        <v>19</v>
      </c>
      <c r="F254" s="230" t="s">
        <v>209</v>
      </c>
      <c r="G254" s="227"/>
      <c r="H254" s="229" t="s">
        <v>19</v>
      </c>
      <c r="I254" s="231"/>
      <c r="J254" s="227"/>
      <c r="K254" s="227"/>
      <c r="L254" s="232"/>
      <c r="M254" s="233"/>
      <c r="N254" s="234"/>
      <c r="O254" s="234"/>
      <c r="P254" s="234"/>
      <c r="Q254" s="234"/>
      <c r="R254" s="234"/>
      <c r="S254" s="234"/>
      <c r="T254" s="235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6" t="s">
        <v>185</v>
      </c>
      <c r="AU254" s="236" t="s">
        <v>85</v>
      </c>
      <c r="AV254" s="13" t="s">
        <v>83</v>
      </c>
      <c r="AW254" s="13" t="s">
        <v>35</v>
      </c>
      <c r="AX254" s="13" t="s">
        <v>75</v>
      </c>
      <c r="AY254" s="236" t="s">
        <v>175</v>
      </c>
    </row>
    <row r="255" s="13" customFormat="1">
      <c r="A255" s="13"/>
      <c r="B255" s="226"/>
      <c r="C255" s="227"/>
      <c r="D255" s="228" t="s">
        <v>185</v>
      </c>
      <c r="E255" s="229" t="s">
        <v>19</v>
      </c>
      <c r="F255" s="230" t="s">
        <v>192</v>
      </c>
      <c r="G255" s="227"/>
      <c r="H255" s="229" t="s">
        <v>19</v>
      </c>
      <c r="I255" s="231"/>
      <c r="J255" s="227"/>
      <c r="K255" s="227"/>
      <c r="L255" s="232"/>
      <c r="M255" s="233"/>
      <c r="N255" s="234"/>
      <c r="O255" s="234"/>
      <c r="P255" s="234"/>
      <c r="Q255" s="234"/>
      <c r="R255" s="234"/>
      <c r="S255" s="234"/>
      <c r="T255" s="235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6" t="s">
        <v>185</v>
      </c>
      <c r="AU255" s="236" t="s">
        <v>85</v>
      </c>
      <c r="AV255" s="13" t="s">
        <v>83</v>
      </c>
      <c r="AW255" s="13" t="s">
        <v>35</v>
      </c>
      <c r="AX255" s="13" t="s">
        <v>75</v>
      </c>
      <c r="AY255" s="236" t="s">
        <v>175</v>
      </c>
    </row>
    <row r="256" s="13" customFormat="1">
      <c r="A256" s="13"/>
      <c r="B256" s="226"/>
      <c r="C256" s="227"/>
      <c r="D256" s="228" t="s">
        <v>185</v>
      </c>
      <c r="E256" s="229" t="s">
        <v>19</v>
      </c>
      <c r="F256" s="230" t="s">
        <v>352</v>
      </c>
      <c r="G256" s="227"/>
      <c r="H256" s="229" t="s">
        <v>19</v>
      </c>
      <c r="I256" s="231"/>
      <c r="J256" s="227"/>
      <c r="K256" s="227"/>
      <c r="L256" s="232"/>
      <c r="M256" s="233"/>
      <c r="N256" s="234"/>
      <c r="O256" s="234"/>
      <c r="P256" s="234"/>
      <c r="Q256" s="234"/>
      <c r="R256" s="234"/>
      <c r="S256" s="234"/>
      <c r="T256" s="235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6" t="s">
        <v>185</v>
      </c>
      <c r="AU256" s="236" t="s">
        <v>85</v>
      </c>
      <c r="AV256" s="13" t="s">
        <v>83</v>
      </c>
      <c r="AW256" s="13" t="s">
        <v>35</v>
      </c>
      <c r="AX256" s="13" t="s">
        <v>75</v>
      </c>
      <c r="AY256" s="236" t="s">
        <v>175</v>
      </c>
    </row>
    <row r="257" s="13" customFormat="1">
      <c r="A257" s="13"/>
      <c r="B257" s="226"/>
      <c r="C257" s="227"/>
      <c r="D257" s="228" t="s">
        <v>185</v>
      </c>
      <c r="E257" s="229" t="s">
        <v>19</v>
      </c>
      <c r="F257" s="230" t="s">
        <v>353</v>
      </c>
      <c r="G257" s="227"/>
      <c r="H257" s="229" t="s">
        <v>19</v>
      </c>
      <c r="I257" s="231"/>
      <c r="J257" s="227"/>
      <c r="K257" s="227"/>
      <c r="L257" s="232"/>
      <c r="M257" s="233"/>
      <c r="N257" s="234"/>
      <c r="O257" s="234"/>
      <c r="P257" s="234"/>
      <c r="Q257" s="234"/>
      <c r="R257" s="234"/>
      <c r="S257" s="234"/>
      <c r="T257" s="235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6" t="s">
        <v>185</v>
      </c>
      <c r="AU257" s="236" t="s">
        <v>85</v>
      </c>
      <c r="AV257" s="13" t="s">
        <v>83</v>
      </c>
      <c r="AW257" s="13" t="s">
        <v>35</v>
      </c>
      <c r="AX257" s="13" t="s">
        <v>75</v>
      </c>
      <c r="AY257" s="236" t="s">
        <v>175</v>
      </c>
    </row>
    <row r="258" s="14" customFormat="1">
      <c r="A258" s="14"/>
      <c r="B258" s="237"/>
      <c r="C258" s="238"/>
      <c r="D258" s="228" t="s">
        <v>185</v>
      </c>
      <c r="E258" s="239" t="s">
        <v>19</v>
      </c>
      <c r="F258" s="240" t="s">
        <v>354</v>
      </c>
      <c r="G258" s="238"/>
      <c r="H258" s="241">
        <v>73.316000000000002</v>
      </c>
      <c r="I258" s="242"/>
      <c r="J258" s="238"/>
      <c r="K258" s="238"/>
      <c r="L258" s="243"/>
      <c r="M258" s="244"/>
      <c r="N258" s="245"/>
      <c r="O258" s="245"/>
      <c r="P258" s="245"/>
      <c r="Q258" s="245"/>
      <c r="R258" s="245"/>
      <c r="S258" s="245"/>
      <c r="T258" s="246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7" t="s">
        <v>185</v>
      </c>
      <c r="AU258" s="247" t="s">
        <v>85</v>
      </c>
      <c r="AV258" s="14" t="s">
        <v>85</v>
      </c>
      <c r="AW258" s="14" t="s">
        <v>35</v>
      </c>
      <c r="AX258" s="14" t="s">
        <v>75</v>
      </c>
      <c r="AY258" s="247" t="s">
        <v>175</v>
      </c>
    </row>
    <row r="259" s="15" customFormat="1">
      <c r="A259" s="15"/>
      <c r="B259" s="248"/>
      <c r="C259" s="249"/>
      <c r="D259" s="228" t="s">
        <v>185</v>
      </c>
      <c r="E259" s="250" t="s">
        <v>19</v>
      </c>
      <c r="F259" s="251" t="s">
        <v>187</v>
      </c>
      <c r="G259" s="249"/>
      <c r="H259" s="252">
        <v>73.316000000000002</v>
      </c>
      <c r="I259" s="253"/>
      <c r="J259" s="249"/>
      <c r="K259" s="249"/>
      <c r="L259" s="254"/>
      <c r="M259" s="255"/>
      <c r="N259" s="256"/>
      <c r="O259" s="256"/>
      <c r="P259" s="256"/>
      <c r="Q259" s="256"/>
      <c r="R259" s="256"/>
      <c r="S259" s="256"/>
      <c r="T259" s="257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58" t="s">
        <v>185</v>
      </c>
      <c r="AU259" s="258" t="s">
        <v>85</v>
      </c>
      <c r="AV259" s="15" t="s">
        <v>181</v>
      </c>
      <c r="AW259" s="15" t="s">
        <v>35</v>
      </c>
      <c r="AX259" s="15" t="s">
        <v>83</v>
      </c>
      <c r="AY259" s="258" t="s">
        <v>175</v>
      </c>
    </row>
    <row r="260" s="2" customFormat="1" ht="49.05" customHeight="1">
      <c r="A260" s="41"/>
      <c r="B260" s="42"/>
      <c r="C260" s="208" t="s">
        <v>355</v>
      </c>
      <c r="D260" s="208" t="s">
        <v>177</v>
      </c>
      <c r="E260" s="209" t="s">
        <v>356</v>
      </c>
      <c r="F260" s="210" t="s">
        <v>357</v>
      </c>
      <c r="G260" s="211" t="s">
        <v>120</v>
      </c>
      <c r="H260" s="212">
        <v>36.658000000000001</v>
      </c>
      <c r="I260" s="213"/>
      <c r="J260" s="214">
        <f>ROUND(I260*H260,2)</f>
        <v>0</v>
      </c>
      <c r="K260" s="210" t="s">
        <v>180</v>
      </c>
      <c r="L260" s="47"/>
      <c r="M260" s="215" t="s">
        <v>19</v>
      </c>
      <c r="N260" s="216" t="s">
        <v>46</v>
      </c>
      <c r="O260" s="87"/>
      <c r="P260" s="217">
        <f>O260*H260</f>
        <v>0</v>
      </c>
      <c r="Q260" s="217">
        <v>0</v>
      </c>
      <c r="R260" s="217">
        <f>Q260*H260</f>
        <v>0</v>
      </c>
      <c r="S260" s="217">
        <v>0</v>
      </c>
      <c r="T260" s="218">
        <f>S260*H260</f>
        <v>0</v>
      </c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R260" s="219" t="s">
        <v>181</v>
      </c>
      <c r="AT260" s="219" t="s">
        <v>177</v>
      </c>
      <c r="AU260" s="219" t="s">
        <v>85</v>
      </c>
      <c r="AY260" s="20" t="s">
        <v>175</v>
      </c>
      <c r="BE260" s="220">
        <f>IF(N260="základní",J260,0)</f>
        <v>0</v>
      </c>
      <c r="BF260" s="220">
        <f>IF(N260="snížená",J260,0)</f>
        <v>0</v>
      </c>
      <c r="BG260" s="220">
        <f>IF(N260="zákl. přenesená",J260,0)</f>
        <v>0</v>
      </c>
      <c r="BH260" s="220">
        <f>IF(N260="sníž. přenesená",J260,0)</f>
        <v>0</v>
      </c>
      <c r="BI260" s="220">
        <f>IF(N260="nulová",J260,0)</f>
        <v>0</v>
      </c>
      <c r="BJ260" s="20" t="s">
        <v>83</v>
      </c>
      <c r="BK260" s="220">
        <f>ROUND(I260*H260,2)</f>
        <v>0</v>
      </c>
      <c r="BL260" s="20" t="s">
        <v>181</v>
      </c>
      <c r="BM260" s="219" t="s">
        <v>358</v>
      </c>
    </row>
    <row r="261" s="2" customFormat="1">
      <c r="A261" s="41"/>
      <c r="B261" s="42"/>
      <c r="C261" s="43"/>
      <c r="D261" s="221" t="s">
        <v>183</v>
      </c>
      <c r="E261" s="43"/>
      <c r="F261" s="222" t="s">
        <v>359</v>
      </c>
      <c r="G261" s="43"/>
      <c r="H261" s="43"/>
      <c r="I261" s="223"/>
      <c r="J261" s="43"/>
      <c r="K261" s="43"/>
      <c r="L261" s="47"/>
      <c r="M261" s="224"/>
      <c r="N261" s="225"/>
      <c r="O261" s="87"/>
      <c r="P261" s="87"/>
      <c r="Q261" s="87"/>
      <c r="R261" s="87"/>
      <c r="S261" s="87"/>
      <c r="T261" s="88"/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T261" s="20" t="s">
        <v>183</v>
      </c>
      <c r="AU261" s="20" t="s">
        <v>85</v>
      </c>
    </row>
    <row r="262" s="13" customFormat="1">
      <c r="A262" s="13"/>
      <c r="B262" s="226"/>
      <c r="C262" s="227"/>
      <c r="D262" s="228" t="s">
        <v>185</v>
      </c>
      <c r="E262" s="229" t="s">
        <v>19</v>
      </c>
      <c r="F262" s="230" t="s">
        <v>352</v>
      </c>
      <c r="G262" s="227"/>
      <c r="H262" s="229" t="s">
        <v>19</v>
      </c>
      <c r="I262" s="231"/>
      <c r="J262" s="227"/>
      <c r="K262" s="227"/>
      <c r="L262" s="232"/>
      <c r="M262" s="233"/>
      <c r="N262" s="234"/>
      <c r="O262" s="234"/>
      <c r="P262" s="234"/>
      <c r="Q262" s="234"/>
      <c r="R262" s="234"/>
      <c r="S262" s="234"/>
      <c r="T262" s="235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6" t="s">
        <v>185</v>
      </c>
      <c r="AU262" s="236" t="s">
        <v>85</v>
      </c>
      <c r="AV262" s="13" t="s">
        <v>83</v>
      </c>
      <c r="AW262" s="13" t="s">
        <v>35</v>
      </c>
      <c r="AX262" s="13" t="s">
        <v>75</v>
      </c>
      <c r="AY262" s="236" t="s">
        <v>175</v>
      </c>
    </row>
    <row r="263" s="14" customFormat="1">
      <c r="A263" s="14"/>
      <c r="B263" s="237"/>
      <c r="C263" s="238"/>
      <c r="D263" s="228" t="s">
        <v>185</v>
      </c>
      <c r="E263" s="239" t="s">
        <v>19</v>
      </c>
      <c r="F263" s="240" t="s">
        <v>118</v>
      </c>
      <c r="G263" s="238"/>
      <c r="H263" s="241">
        <v>36.658000000000001</v>
      </c>
      <c r="I263" s="242"/>
      <c r="J263" s="238"/>
      <c r="K263" s="238"/>
      <c r="L263" s="243"/>
      <c r="M263" s="244"/>
      <c r="N263" s="245"/>
      <c r="O263" s="245"/>
      <c r="P263" s="245"/>
      <c r="Q263" s="245"/>
      <c r="R263" s="245"/>
      <c r="S263" s="245"/>
      <c r="T263" s="246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7" t="s">
        <v>185</v>
      </c>
      <c r="AU263" s="247" t="s">
        <v>85</v>
      </c>
      <c r="AV263" s="14" t="s">
        <v>85</v>
      </c>
      <c r="AW263" s="14" t="s">
        <v>35</v>
      </c>
      <c r="AX263" s="14" t="s">
        <v>75</v>
      </c>
      <c r="AY263" s="247" t="s">
        <v>175</v>
      </c>
    </row>
    <row r="264" s="15" customFormat="1">
      <c r="A264" s="15"/>
      <c r="B264" s="248"/>
      <c r="C264" s="249"/>
      <c r="D264" s="228" t="s">
        <v>185</v>
      </c>
      <c r="E264" s="250" t="s">
        <v>19</v>
      </c>
      <c r="F264" s="251" t="s">
        <v>187</v>
      </c>
      <c r="G264" s="249"/>
      <c r="H264" s="252">
        <v>36.658000000000001</v>
      </c>
      <c r="I264" s="253"/>
      <c r="J264" s="249"/>
      <c r="K264" s="249"/>
      <c r="L264" s="254"/>
      <c r="M264" s="255"/>
      <c r="N264" s="256"/>
      <c r="O264" s="256"/>
      <c r="P264" s="256"/>
      <c r="Q264" s="256"/>
      <c r="R264" s="256"/>
      <c r="S264" s="256"/>
      <c r="T264" s="257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58" t="s">
        <v>185</v>
      </c>
      <c r="AU264" s="258" t="s">
        <v>85</v>
      </c>
      <c r="AV264" s="15" t="s">
        <v>181</v>
      </c>
      <c r="AW264" s="15" t="s">
        <v>35</v>
      </c>
      <c r="AX264" s="15" t="s">
        <v>83</v>
      </c>
      <c r="AY264" s="258" t="s">
        <v>175</v>
      </c>
    </row>
    <row r="265" s="2" customFormat="1" ht="37.8" customHeight="1">
      <c r="A265" s="41"/>
      <c r="B265" s="42"/>
      <c r="C265" s="208" t="s">
        <v>360</v>
      </c>
      <c r="D265" s="208" t="s">
        <v>177</v>
      </c>
      <c r="E265" s="209" t="s">
        <v>361</v>
      </c>
      <c r="F265" s="210" t="s">
        <v>362</v>
      </c>
      <c r="G265" s="211" t="s">
        <v>120</v>
      </c>
      <c r="H265" s="212">
        <v>36.658000000000001</v>
      </c>
      <c r="I265" s="213"/>
      <c r="J265" s="214">
        <f>ROUND(I265*H265,2)</f>
        <v>0</v>
      </c>
      <c r="K265" s="210" t="s">
        <v>180</v>
      </c>
      <c r="L265" s="47"/>
      <c r="M265" s="215" t="s">
        <v>19</v>
      </c>
      <c r="N265" s="216" t="s">
        <v>46</v>
      </c>
      <c r="O265" s="87"/>
      <c r="P265" s="217">
        <f>O265*H265</f>
        <v>0</v>
      </c>
      <c r="Q265" s="217">
        <v>0</v>
      </c>
      <c r="R265" s="217">
        <f>Q265*H265</f>
        <v>0</v>
      </c>
      <c r="S265" s="217">
        <v>0</v>
      </c>
      <c r="T265" s="218">
        <f>S265*H265</f>
        <v>0</v>
      </c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R265" s="219" t="s">
        <v>181</v>
      </c>
      <c r="AT265" s="219" t="s">
        <v>177</v>
      </c>
      <c r="AU265" s="219" t="s">
        <v>85</v>
      </c>
      <c r="AY265" s="20" t="s">
        <v>175</v>
      </c>
      <c r="BE265" s="220">
        <f>IF(N265="základní",J265,0)</f>
        <v>0</v>
      </c>
      <c r="BF265" s="220">
        <f>IF(N265="snížená",J265,0)</f>
        <v>0</v>
      </c>
      <c r="BG265" s="220">
        <f>IF(N265="zákl. přenesená",J265,0)</f>
        <v>0</v>
      </c>
      <c r="BH265" s="220">
        <f>IF(N265="sníž. přenesená",J265,0)</f>
        <v>0</v>
      </c>
      <c r="BI265" s="220">
        <f>IF(N265="nulová",J265,0)</f>
        <v>0</v>
      </c>
      <c r="BJ265" s="20" t="s">
        <v>83</v>
      </c>
      <c r="BK265" s="220">
        <f>ROUND(I265*H265,2)</f>
        <v>0</v>
      </c>
      <c r="BL265" s="20" t="s">
        <v>181</v>
      </c>
      <c r="BM265" s="219" t="s">
        <v>363</v>
      </c>
    </row>
    <row r="266" s="2" customFormat="1">
      <c r="A266" s="41"/>
      <c r="B266" s="42"/>
      <c r="C266" s="43"/>
      <c r="D266" s="221" t="s">
        <v>183</v>
      </c>
      <c r="E266" s="43"/>
      <c r="F266" s="222" t="s">
        <v>364</v>
      </c>
      <c r="G266" s="43"/>
      <c r="H266" s="43"/>
      <c r="I266" s="223"/>
      <c r="J266" s="43"/>
      <c r="K266" s="43"/>
      <c r="L266" s="47"/>
      <c r="M266" s="224"/>
      <c r="N266" s="225"/>
      <c r="O266" s="87"/>
      <c r="P266" s="87"/>
      <c r="Q266" s="87"/>
      <c r="R266" s="87"/>
      <c r="S266" s="87"/>
      <c r="T266" s="88"/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T266" s="20" t="s">
        <v>183</v>
      </c>
      <c r="AU266" s="20" t="s">
        <v>85</v>
      </c>
    </row>
    <row r="267" s="13" customFormat="1">
      <c r="A267" s="13"/>
      <c r="B267" s="226"/>
      <c r="C267" s="227"/>
      <c r="D267" s="228" t="s">
        <v>185</v>
      </c>
      <c r="E267" s="229" t="s">
        <v>19</v>
      </c>
      <c r="F267" s="230" t="s">
        <v>352</v>
      </c>
      <c r="G267" s="227"/>
      <c r="H267" s="229" t="s">
        <v>19</v>
      </c>
      <c r="I267" s="231"/>
      <c r="J267" s="227"/>
      <c r="K267" s="227"/>
      <c r="L267" s="232"/>
      <c r="M267" s="233"/>
      <c r="N267" s="234"/>
      <c r="O267" s="234"/>
      <c r="P267" s="234"/>
      <c r="Q267" s="234"/>
      <c r="R267" s="234"/>
      <c r="S267" s="234"/>
      <c r="T267" s="235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6" t="s">
        <v>185</v>
      </c>
      <c r="AU267" s="236" t="s">
        <v>85</v>
      </c>
      <c r="AV267" s="13" t="s">
        <v>83</v>
      </c>
      <c r="AW267" s="13" t="s">
        <v>35</v>
      </c>
      <c r="AX267" s="13" t="s">
        <v>75</v>
      </c>
      <c r="AY267" s="236" t="s">
        <v>175</v>
      </c>
    </row>
    <row r="268" s="14" customFormat="1">
      <c r="A268" s="14"/>
      <c r="B268" s="237"/>
      <c r="C268" s="238"/>
      <c r="D268" s="228" t="s">
        <v>185</v>
      </c>
      <c r="E268" s="239" t="s">
        <v>19</v>
      </c>
      <c r="F268" s="240" t="s">
        <v>118</v>
      </c>
      <c r="G268" s="238"/>
      <c r="H268" s="241">
        <v>36.658000000000001</v>
      </c>
      <c r="I268" s="242"/>
      <c r="J268" s="238"/>
      <c r="K268" s="238"/>
      <c r="L268" s="243"/>
      <c r="M268" s="244"/>
      <c r="N268" s="245"/>
      <c r="O268" s="245"/>
      <c r="P268" s="245"/>
      <c r="Q268" s="245"/>
      <c r="R268" s="245"/>
      <c r="S268" s="245"/>
      <c r="T268" s="246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7" t="s">
        <v>185</v>
      </c>
      <c r="AU268" s="247" t="s">
        <v>85</v>
      </c>
      <c r="AV268" s="14" t="s">
        <v>85</v>
      </c>
      <c r="AW268" s="14" t="s">
        <v>35</v>
      </c>
      <c r="AX268" s="14" t="s">
        <v>75</v>
      </c>
      <c r="AY268" s="247" t="s">
        <v>175</v>
      </c>
    </row>
    <row r="269" s="15" customFormat="1">
      <c r="A269" s="15"/>
      <c r="B269" s="248"/>
      <c r="C269" s="249"/>
      <c r="D269" s="228" t="s">
        <v>185</v>
      </c>
      <c r="E269" s="250" t="s">
        <v>19</v>
      </c>
      <c r="F269" s="251" t="s">
        <v>187</v>
      </c>
      <c r="G269" s="249"/>
      <c r="H269" s="252">
        <v>36.658000000000001</v>
      </c>
      <c r="I269" s="253"/>
      <c r="J269" s="249"/>
      <c r="K269" s="249"/>
      <c r="L269" s="254"/>
      <c r="M269" s="255"/>
      <c r="N269" s="256"/>
      <c r="O269" s="256"/>
      <c r="P269" s="256"/>
      <c r="Q269" s="256"/>
      <c r="R269" s="256"/>
      <c r="S269" s="256"/>
      <c r="T269" s="257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58" t="s">
        <v>185</v>
      </c>
      <c r="AU269" s="258" t="s">
        <v>85</v>
      </c>
      <c r="AV269" s="15" t="s">
        <v>181</v>
      </c>
      <c r="AW269" s="15" t="s">
        <v>35</v>
      </c>
      <c r="AX269" s="15" t="s">
        <v>83</v>
      </c>
      <c r="AY269" s="258" t="s">
        <v>175</v>
      </c>
    </row>
    <row r="270" s="2" customFormat="1" ht="24.15" customHeight="1">
      <c r="A270" s="41"/>
      <c r="B270" s="42"/>
      <c r="C270" s="208" t="s">
        <v>365</v>
      </c>
      <c r="D270" s="208" t="s">
        <v>177</v>
      </c>
      <c r="E270" s="209" t="s">
        <v>366</v>
      </c>
      <c r="F270" s="210" t="s">
        <v>367</v>
      </c>
      <c r="G270" s="211" t="s">
        <v>120</v>
      </c>
      <c r="H270" s="212">
        <v>36.658000000000001</v>
      </c>
      <c r="I270" s="213"/>
      <c r="J270" s="214">
        <f>ROUND(I270*H270,2)</f>
        <v>0</v>
      </c>
      <c r="K270" s="210" t="s">
        <v>180</v>
      </c>
      <c r="L270" s="47"/>
      <c r="M270" s="215" t="s">
        <v>19</v>
      </c>
      <c r="N270" s="216" t="s">
        <v>46</v>
      </c>
      <c r="O270" s="87"/>
      <c r="P270" s="217">
        <f>O270*H270</f>
        <v>0</v>
      </c>
      <c r="Q270" s="217">
        <v>0.0060099999999999997</v>
      </c>
      <c r="R270" s="217">
        <f>Q270*H270</f>
        <v>0.22031458000000001</v>
      </c>
      <c r="S270" s="217">
        <v>0</v>
      </c>
      <c r="T270" s="218">
        <f>S270*H270</f>
        <v>0</v>
      </c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R270" s="219" t="s">
        <v>181</v>
      </c>
      <c r="AT270" s="219" t="s">
        <v>177</v>
      </c>
      <c r="AU270" s="219" t="s">
        <v>85</v>
      </c>
      <c r="AY270" s="20" t="s">
        <v>175</v>
      </c>
      <c r="BE270" s="220">
        <f>IF(N270="základní",J270,0)</f>
        <v>0</v>
      </c>
      <c r="BF270" s="220">
        <f>IF(N270="snížená",J270,0)</f>
        <v>0</v>
      </c>
      <c r="BG270" s="220">
        <f>IF(N270="zákl. přenesená",J270,0)</f>
        <v>0</v>
      </c>
      <c r="BH270" s="220">
        <f>IF(N270="sníž. přenesená",J270,0)</f>
        <v>0</v>
      </c>
      <c r="BI270" s="220">
        <f>IF(N270="nulová",J270,0)</f>
        <v>0</v>
      </c>
      <c r="BJ270" s="20" t="s">
        <v>83</v>
      </c>
      <c r="BK270" s="220">
        <f>ROUND(I270*H270,2)</f>
        <v>0</v>
      </c>
      <c r="BL270" s="20" t="s">
        <v>181</v>
      </c>
      <c r="BM270" s="219" t="s">
        <v>368</v>
      </c>
    </row>
    <row r="271" s="2" customFormat="1">
      <c r="A271" s="41"/>
      <c r="B271" s="42"/>
      <c r="C271" s="43"/>
      <c r="D271" s="221" t="s">
        <v>183</v>
      </c>
      <c r="E271" s="43"/>
      <c r="F271" s="222" t="s">
        <v>369</v>
      </c>
      <c r="G271" s="43"/>
      <c r="H271" s="43"/>
      <c r="I271" s="223"/>
      <c r="J271" s="43"/>
      <c r="K271" s="43"/>
      <c r="L271" s="47"/>
      <c r="M271" s="224"/>
      <c r="N271" s="225"/>
      <c r="O271" s="87"/>
      <c r="P271" s="87"/>
      <c r="Q271" s="87"/>
      <c r="R271" s="87"/>
      <c r="S271" s="87"/>
      <c r="T271" s="88"/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T271" s="20" t="s">
        <v>183</v>
      </c>
      <c r="AU271" s="20" t="s">
        <v>85</v>
      </c>
    </row>
    <row r="272" s="13" customFormat="1">
      <c r="A272" s="13"/>
      <c r="B272" s="226"/>
      <c r="C272" s="227"/>
      <c r="D272" s="228" t="s">
        <v>185</v>
      </c>
      <c r="E272" s="229" t="s">
        <v>19</v>
      </c>
      <c r="F272" s="230" t="s">
        <v>352</v>
      </c>
      <c r="G272" s="227"/>
      <c r="H272" s="229" t="s">
        <v>19</v>
      </c>
      <c r="I272" s="231"/>
      <c r="J272" s="227"/>
      <c r="K272" s="227"/>
      <c r="L272" s="232"/>
      <c r="M272" s="233"/>
      <c r="N272" s="234"/>
      <c r="O272" s="234"/>
      <c r="P272" s="234"/>
      <c r="Q272" s="234"/>
      <c r="R272" s="234"/>
      <c r="S272" s="234"/>
      <c r="T272" s="235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6" t="s">
        <v>185</v>
      </c>
      <c r="AU272" s="236" t="s">
        <v>85</v>
      </c>
      <c r="AV272" s="13" t="s">
        <v>83</v>
      </c>
      <c r="AW272" s="13" t="s">
        <v>35</v>
      </c>
      <c r="AX272" s="13" t="s">
        <v>75</v>
      </c>
      <c r="AY272" s="236" t="s">
        <v>175</v>
      </c>
    </row>
    <row r="273" s="14" customFormat="1">
      <c r="A273" s="14"/>
      <c r="B273" s="237"/>
      <c r="C273" s="238"/>
      <c r="D273" s="228" t="s">
        <v>185</v>
      </c>
      <c r="E273" s="239" t="s">
        <v>19</v>
      </c>
      <c r="F273" s="240" t="s">
        <v>118</v>
      </c>
      <c r="G273" s="238"/>
      <c r="H273" s="241">
        <v>36.658000000000001</v>
      </c>
      <c r="I273" s="242"/>
      <c r="J273" s="238"/>
      <c r="K273" s="238"/>
      <c r="L273" s="243"/>
      <c r="M273" s="244"/>
      <c r="N273" s="245"/>
      <c r="O273" s="245"/>
      <c r="P273" s="245"/>
      <c r="Q273" s="245"/>
      <c r="R273" s="245"/>
      <c r="S273" s="245"/>
      <c r="T273" s="246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7" t="s">
        <v>185</v>
      </c>
      <c r="AU273" s="247" t="s">
        <v>85</v>
      </c>
      <c r="AV273" s="14" t="s">
        <v>85</v>
      </c>
      <c r="AW273" s="14" t="s">
        <v>35</v>
      </c>
      <c r="AX273" s="14" t="s">
        <v>75</v>
      </c>
      <c r="AY273" s="247" t="s">
        <v>175</v>
      </c>
    </row>
    <row r="274" s="15" customFormat="1">
      <c r="A274" s="15"/>
      <c r="B274" s="248"/>
      <c r="C274" s="249"/>
      <c r="D274" s="228" t="s">
        <v>185</v>
      </c>
      <c r="E274" s="250" t="s">
        <v>19</v>
      </c>
      <c r="F274" s="251" t="s">
        <v>187</v>
      </c>
      <c r="G274" s="249"/>
      <c r="H274" s="252">
        <v>36.658000000000001</v>
      </c>
      <c r="I274" s="253"/>
      <c r="J274" s="249"/>
      <c r="K274" s="249"/>
      <c r="L274" s="254"/>
      <c r="M274" s="255"/>
      <c r="N274" s="256"/>
      <c r="O274" s="256"/>
      <c r="P274" s="256"/>
      <c r="Q274" s="256"/>
      <c r="R274" s="256"/>
      <c r="S274" s="256"/>
      <c r="T274" s="257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58" t="s">
        <v>185</v>
      </c>
      <c r="AU274" s="258" t="s">
        <v>85</v>
      </c>
      <c r="AV274" s="15" t="s">
        <v>181</v>
      </c>
      <c r="AW274" s="15" t="s">
        <v>35</v>
      </c>
      <c r="AX274" s="15" t="s">
        <v>83</v>
      </c>
      <c r="AY274" s="258" t="s">
        <v>175</v>
      </c>
    </row>
    <row r="275" s="2" customFormat="1" ht="24.15" customHeight="1">
      <c r="A275" s="41"/>
      <c r="B275" s="42"/>
      <c r="C275" s="208" t="s">
        <v>370</v>
      </c>
      <c r="D275" s="208" t="s">
        <v>177</v>
      </c>
      <c r="E275" s="209" t="s">
        <v>371</v>
      </c>
      <c r="F275" s="210" t="s">
        <v>372</v>
      </c>
      <c r="G275" s="211" t="s">
        <v>120</v>
      </c>
      <c r="H275" s="212">
        <v>36.658000000000001</v>
      </c>
      <c r="I275" s="213"/>
      <c r="J275" s="214">
        <f>ROUND(I275*H275,2)</f>
        <v>0</v>
      </c>
      <c r="K275" s="210" t="s">
        <v>180</v>
      </c>
      <c r="L275" s="47"/>
      <c r="M275" s="215" t="s">
        <v>19</v>
      </c>
      <c r="N275" s="216" t="s">
        <v>46</v>
      </c>
      <c r="O275" s="87"/>
      <c r="P275" s="217">
        <f>O275*H275</f>
        <v>0</v>
      </c>
      <c r="Q275" s="217">
        <v>0</v>
      </c>
      <c r="R275" s="217">
        <f>Q275*H275</f>
        <v>0</v>
      </c>
      <c r="S275" s="217">
        <v>0</v>
      </c>
      <c r="T275" s="218">
        <f>S275*H275</f>
        <v>0</v>
      </c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R275" s="219" t="s">
        <v>181</v>
      </c>
      <c r="AT275" s="219" t="s">
        <v>177</v>
      </c>
      <c r="AU275" s="219" t="s">
        <v>85</v>
      </c>
      <c r="AY275" s="20" t="s">
        <v>175</v>
      </c>
      <c r="BE275" s="220">
        <f>IF(N275="základní",J275,0)</f>
        <v>0</v>
      </c>
      <c r="BF275" s="220">
        <f>IF(N275="snížená",J275,0)</f>
        <v>0</v>
      </c>
      <c r="BG275" s="220">
        <f>IF(N275="zákl. přenesená",J275,0)</f>
        <v>0</v>
      </c>
      <c r="BH275" s="220">
        <f>IF(N275="sníž. přenesená",J275,0)</f>
        <v>0</v>
      </c>
      <c r="BI275" s="220">
        <f>IF(N275="nulová",J275,0)</f>
        <v>0</v>
      </c>
      <c r="BJ275" s="20" t="s">
        <v>83</v>
      </c>
      <c r="BK275" s="220">
        <f>ROUND(I275*H275,2)</f>
        <v>0</v>
      </c>
      <c r="BL275" s="20" t="s">
        <v>181</v>
      </c>
      <c r="BM275" s="219" t="s">
        <v>373</v>
      </c>
    </row>
    <row r="276" s="2" customFormat="1">
      <c r="A276" s="41"/>
      <c r="B276" s="42"/>
      <c r="C276" s="43"/>
      <c r="D276" s="221" t="s">
        <v>183</v>
      </c>
      <c r="E276" s="43"/>
      <c r="F276" s="222" t="s">
        <v>374</v>
      </c>
      <c r="G276" s="43"/>
      <c r="H276" s="43"/>
      <c r="I276" s="223"/>
      <c r="J276" s="43"/>
      <c r="K276" s="43"/>
      <c r="L276" s="47"/>
      <c r="M276" s="224"/>
      <c r="N276" s="225"/>
      <c r="O276" s="87"/>
      <c r="P276" s="87"/>
      <c r="Q276" s="87"/>
      <c r="R276" s="87"/>
      <c r="S276" s="87"/>
      <c r="T276" s="88"/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T276" s="20" t="s">
        <v>183</v>
      </c>
      <c r="AU276" s="20" t="s">
        <v>85</v>
      </c>
    </row>
    <row r="277" s="13" customFormat="1">
      <c r="A277" s="13"/>
      <c r="B277" s="226"/>
      <c r="C277" s="227"/>
      <c r="D277" s="228" t="s">
        <v>185</v>
      </c>
      <c r="E277" s="229" t="s">
        <v>19</v>
      </c>
      <c r="F277" s="230" t="s">
        <v>352</v>
      </c>
      <c r="G277" s="227"/>
      <c r="H277" s="229" t="s">
        <v>19</v>
      </c>
      <c r="I277" s="231"/>
      <c r="J277" s="227"/>
      <c r="K277" s="227"/>
      <c r="L277" s="232"/>
      <c r="M277" s="233"/>
      <c r="N277" s="234"/>
      <c r="O277" s="234"/>
      <c r="P277" s="234"/>
      <c r="Q277" s="234"/>
      <c r="R277" s="234"/>
      <c r="S277" s="234"/>
      <c r="T277" s="235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6" t="s">
        <v>185</v>
      </c>
      <c r="AU277" s="236" t="s">
        <v>85</v>
      </c>
      <c r="AV277" s="13" t="s">
        <v>83</v>
      </c>
      <c r="AW277" s="13" t="s">
        <v>35</v>
      </c>
      <c r="AX277" s="13" t="s">
        <v>75</v>
      </c>
      <c r="AY277" s="236" t="s">
        <v>175</v>
      </c>
    </row>
    <row r="278" s="14" customFormat="1">
      <c r="A278" s="14"/>
      <c r="B278" s="237"/>
      <c r="C278" s="238"/>
      <c r="D278" s="228" t="s">
        <v>185</v>
      </c>
      <c r="E278" s="239" t="s">
        <v>19</v>
      </c>
      <c r="F278" s="240" t="s">
        <v>118</v>
      </c>
      <c r="G278" s="238"/>
      <c r="H278" s="241">
        <v>36.658000000000001</v>
      </c>
      <c r="I278" s="242"/>
      <c r="J278" s="238"/>
      <c r="K278" s="238"/>
      <c r="L278" s="243"/>
      <c r="M278" s="244"/>
      <c r="N278" s="245"/>
      <c r="O278" s="245"/>
      <c r="P278" s="245"/>
      <c r="Q278" s="245"/>
      <c r="R278" s="245"/>
      <c r="S278" s="245"/>
      <c r="T278" s="246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7" t="s">
        <v>185</v>
      </c>
      <c r="AU278" s="247" t="s">
        <v>85</v>
      </c>
      <c r="AV278" s="14" t="s">
        <v>85</v>
      </c>
      <c r="AW278" s="14" t="s">
        <v>35</v>
      </c>
      <c r="AX278" s="14" t="s">
        <v>75</v>
      </c>
      <c r="AY278" s="247" t="s">
        <v>175</v>
      </c>
    </row>
    <row r="279" s="15" customFormat="1">
      <c r="A279" s="15"/>
      <c r="B279" s="248"/>
      <c r="C279" s="249"/>
      <c r="D279" s="228" t="s">
        <v>185</v>
      </c>
      <c r="E279" s="250" t="s">
        <v>19</v>
      </c>
      <c r="F279" s="251" t="s">
        <v>187</v>
      </c>
      <c r="G279" s="249"/>
      <c r="H279" s="252">
        <v>36.658000000000001</v>
      </c>
      <c r="I279" s="253"/>
      <c r="J279" s="249"/>
      <c r="K279" s="249"/>
      <c r="L279" s="254"/>
      <c r="M279" s="255"/>
      <c r="N279" s="256"/>
      <c r="O279" s="256"/>
      <c r="P279" s="256"/>
      <c r="Q279" s="256"/>
      <c r="R279" s="256"/>
      <c r="S279" s="256"/>
      <c r="T279" s="257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58" t="s">
        <v>185</v>
      </c>
      <c r="AU279" s="258" t="s">
        <v>85</v>
      </c>
      <c r="AV279" s="15" t="s">
        <v>181</v>
      </c>
      <c r="AW279" s="15" t="s">
        <v>35</v>
      </c>
      <c r="AX279" s="15" t="s">
        <v>83</v>
      </c>
      <c r="AY279" s="258" t="s">
        <v>175</v>
      </c>
    </row>
    <row r="280" s="2" customFormat="1" ht="44.25" customHeight="1">
      <c r="A280" s="41"/>
      <c r="B280" s="42"/>
      <c r="C280" s="208" t="s">
        <v>375</v>
      </c>
      <c r="D280" s="208" t="s">
        <v>177</v>
      </c>
      <c r="E280" s="209" t="s">
        <v>376</v>
      </c>
      <c r="F280" s="210" t="s">
        <v>377</v>
      </c>
      <c r="G280" s="211" t="s">
        <v>120</v>
      </c>
      <c r="H280" s="212">
        <v>36.658000000000001</v>
      </c>
      <c r="I280" s="213"/>
      <c r="J280" s="214">
        <f>ROUND(I280*H280,2)</f>
        <v>0</v>
      </c>
      <c r="K280" s="210" t="s">
        <v>180</v>
      </c>
      <c r="L280" s="47"/>
      <c r="M280" s="215" t="s">
        <v>19</v>
      </c>
      <c r="N280" s="216" t="s">
        <v>46</v>
      </c>
      <c r="O280" s="87"/>
      <c r="P280" s="217">
        <f>O280*H280</f>
        <v>0</v>
      </c>
      <c r="Q280" s="217">
        <v>0</v>
      </c>
      <c r="R280" s="217">
        <f>Q280*H280</f>
        <v>0</v>
      </c>
      <c r="S280" s="217">
        <v>0</v>
      </c>
      <c r="T280" s="218">
        <f>S280*H280</f>
        <v>0</v>
      </c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R280" s="219" t="s">
        <v>181</v>
      </c>
      <c r="AT280" s="219" t="s">
        <v>177</v>
      </c>
      <c r="AU280" s="219" t="s">
        <v>85</v>
      </c>
      <c r="AY280" s="20" t="s">
        <v>175</v>
      </c>
      <c r="BE280" s="220">
        <f>IF(N280="základní",J280,0)</f>
        <v>0</v>
      </c>
      <c r="BF280" s="220">
        <f>IF(N280="snížená",J280,0)</f>
        <v>0</v>
      </c>
      <c r="BG280" s="220">
        <f>IF(N280="zákl. přenesená",J280,0)</f>
        <v>0</v>
      </c>
      <c r="BH280" s="220">
        <f>IF(N280="sníž. přenesená",J280,0)</f>
        <v>0</v>
      </c>
      <c r="BI280" s="220">
        <f>IF(N280="nulová",J280,0)</f>
        <v>0</v>
      </c>
      <c r="BJ280" s="20" t="s">
        <v>83</v>
      </c>
      <c r="BK280" s="220">
        <f>ROUND(I280*H280,2)</f>
        <v>0</v>
      </c>
      <c r="BL280" s="20" t="s">
        <v>181</v>
      </c>
      <c r="BM280" s="219" t="s">
        <v>378</v>
      </c>
    </row>
    <row r="281" s="2" customFormat="1">
      <c r="A281" s="41"/>
      <c r="B281" s="42"/>
      <c r="C281" s="43"/>
      <c r="D281" s="221" t="s">
        <v>183</v>
      </c>
      <c r="E281" s="43"/>
      <c r="F281" s="222" t="s">
        <v>379</v>
      </c>
      <c r="G281" s="43"/>
      <c r="H281" s="43"/>
      <c r="I281" s="223"/>
      <c r="J281" s="43"/>
      <c r="K281" s="43"/>
      <c r="L281" s="47"/>
      <c r="M281" s="224"/>
      <c r="N281" s="225"/>
      <c r="O281" s="87"/>
      <c r="P281" s="87"/>
      <c r="Q281" s="87"/>
      <c r="R281" s="87"/>
      <c r="S281" s="87"/>
      <c r="T281" s="88"/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T281" s="20" t="s">
        <v>183</v>
      </c>
      <c r="AU281" s="20" t="s">
        <v>85</v>
      </c>
    </row>
    <row r="282" s="13" customFormat="1">
      <c r="A282" s="13"/>
      <c r="B282" s="226"/>
      <c r="C282" s="227"/>
      <c r="D282" s="228" t="s">
        <v>185</v>
      </c>
      <c r="E282" s="229" t="s">
        <v>19</v>
      </c>
      <c r="F282" s="230" t="s">
        <v>341</v>
      </c>
      <c r="G282" s="227"/>
      <c r="H282" s="229" t="s">
        <v>19</v>
      </c>
      <c r="I282" s="231"/>
      <c r="J282" s="227"/>
      <c r="K282" s="227"/>
      <c r="L282" s="232"/>
      <c r="M282" s="233"/>
      <c r="N282" s="234"/>
      <c r="O282" s="234"/>
      <c r="P282" s="234"/>
      <c r="Q282" s="234"/>
      <c r="R282" s="234"/>
      <c r="S282" s="234"/>
      <c r="T282" s="235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6" t="s">
        <v>185</v>
      </c>
      <c r="AU282" s="236" t="s">
        <v>85</v>
      </c>
      <c r="AV282" s="13" t="s">
        <v>83</v>
      </c>
      <c r="AW282" s="13" t="s">
        <v>35</v>
      </c>
      <c r="AX282" s="13" t="s">
        <v>75</v>
      </c>
      <c r="AY282" s="236" t="s">
        <v>175</v>
      </c>
    </row>
    <row r="283" s="13" customFormat="1">
      <c r="A283" s="13"/>
      <c r="B283" s="226"/>
      <c r="C283" s="227"/>
      <c r="D283" s="228" t="s">
        <v>185</v>
      </c>
      <c r="E283" s="229" t="s">
        <v>19</v>
      </c>
      <c r="F283" s="230" t="s">
        <v>209</v>
      </c>
      <c r="G283" s="227"/>
      <c r="H283" s="229" t="s">
        <v>19</v>
      </c>
      <c r="I283" s="231"/>
      <c r="J283" s="227"/>
      <c r="K283" s="227"/>
      <c r="L283" s="232"/>
      <c r="M283" s="233"/>
      <c r="N283" s="234"/>
      <c r="O283" s="234"/>
      <c r="P283" s="234"/>
      <c r="Q283" s="234"/>
      <c r="R283" s="234"/>
      <c r="S283" s="234"/>
      <c r="T283" s="235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6" t="s">
        <v>185</v>
      </c>
      <c r="AU283" s="236" t="s">
        <v>85</v>
      </c>
      <c r="AV283" s="13" t="s">
        <v>83</v>
      </c>
      <c r="AW283" s="13" t="s">
        <v>35</v>
      </c>
      <c r="AX283" s="13" t="s">
        <v>75</v>
      </c>
      <c r="AY283" s="236" t="s">
        <v>175</v>
      </c>
    </row>
    <row r="284" s="13" customFormat="1">
      <c r="A284" s="13"/>
      <c r="B284" s="226"/>
      <c r="C284" s="227"/>
      <c r="D284" s="228" t="s">
        <v>185</v>
      </c>
      <c r="E284" s="229" t="s">
        <v>19</v>
      </c>
      <c r="F284" s="230" t="s">
        <v>192</v>
      </c>
      <c r="G284" s="227"/>
      <c r="H284" s="229" t="s">
        <v>19</v>
      </c>
      <c r="I284" s="231"/>
      <c r="J284" s="227"/>
      <c r="K284" s="227"/>
      <c r="L284" s="232"/>
      <c r="M284" s="233"/>
      <c r="N284" s="234"/>
      <c r="O284" s="234"/>
      <c r="P284" s="234"/>
      <c r="Q284" s="234"/>
      <c r="R284" s="234"/>
      <c r="S284" s="234"/>
      <c r="T284" s="235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6" t="s">
        <v>185</v>
      </c>
      <c r="AU284" s="236" t="s">
        <v>85</v>
      </c>
      <c r="AV284" s="13" t="s">
        <v>83</v>
      </c>
      <c r="AW284" s="13" t="s">
        <v>35</v>
      </c>
      <c r="AX284" s="13" t="s">
        <v>75</v>
      </c>
      <c r="AY284" s="236" t="s">
        <v>175</v>
      </c>
    </row>
    <row r="285" s="13" customFormat="1">
      <c r="A285" s="13"/>
      <c r="B285" s="226"/>
      <c r="C285" s="227"/>
      <c r="D285" s="228" t="s">
        <v>185</v>
      </c>
      <c r="E285" s="229" t="s">
        <v>19</v>
      </c>
      <c r="F285" s="230" t="s">
        <v>352</v>
      </c>
      <c r="G285" s="227"/>
      <c r="H285" s="229" t="s">
        <v>19</v>
      </c>
      <c r="I285" s="231"/>
      <c r="J285" s="227"/>
      <c r="K285" s="227"/>
      <c r="L285" s="232"/>
      <c r="M285" s="233"/>
      <c r="N285" s="234"/>
      <c r="O285" s="234"/>
      <c r="P285" s="234"/>
      <c r="Q285" s="234"/>
      <c r="R285" s="234"/>
      <c r="S285" s="234"/>
      <c r="T285" s="235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6" t="s">
        <v>185</v>
      </c>
      <c r="AU285" s="236" t="s">
        <v>85</v>
      </c>
      <c r="AV285" s="13" t="s">
        <v>83</v>
      </c>
      <c r="AW285" s="13" t="s">
        <v>35</v>
      </c>
      <c r="AX285" s="13" t="s">
        <v>75</v>
      </c>
      <c r="AY285" s="236" t="s">
        <v>175</v>
      </c>
    </row>
    <row r="286" s="14" customFormat="1">
      <c r="A286" s="14"/>
      <c r="B286" s="237"/>
      <c r="C286" s="238"/>
      <c r="D286" s="228" t="s">
        <v>185</v>
      </c>
      <c r="E286" s="239" t="s">
        <v>19</v>
      </c>
      <c r="F286" s="240" t="s">
        <v>380</v>
      </c>
      <c r="G286" s="238"/>
      <c r="H286" s="241">
        <v>36.658000000000001</v>
      </c>
      <c r="I286" s="242"/>
      <c r="J286" s="238"/>
      <c r="K286" s="238"/>
      <c r="L286" s="243"/>
      <c r="M286" s="244"/>
      <c r="N286" s="245"/>
      <c r="O286" s="245"/>
      <c r="P286" s="245"/>
      <c r="Q286" s="245"/>
      <c r="R286" s="245"/>
      <c r="S286" s="245"/>
      <c r="T286" s="246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7" t="s">
        <v>185</v>
      </c>
      <c r="AU286" s="247" t="s">
        <v>85</v>
      </c>
      <c r="AV286" s="14" t="s">
        <v>85</v>
      </c>
      <c r="AW286" s="14" t="s">
        <v>35</v>
      </c>
      <c r="AX286" s="14" t="s">
        <v>75</v>
      </c>
      <c r="AY286" s="247" t="s">
        <v>175</v>
      </c>
    </row>
    <row r="287" s="16" customFormat="1">
      <c r="A287" s="16"/>
      <c r="B287" s="259"/>
      <c r="C287" s="260"/>
      <c r="D287" s="228" t="s">
        <v>185</v>
      </c>
      <c r="E287" s="261" t="s">
        <v>118</v>
      </c>
      <c r="F287" s="262" t="s">
        <v>212</v>
      </c>
      <c r="G287" s="260"/>
      <c r="H287" s="263">
        <v>36.658000000000001</v>
      </c>
      <c r="I287" s="264"/>
      <c r="J287" s="260"/>
      <c r="K287" s="260"/>
      <c r="L287" s="265"/>
      <c r="M287" s="266"/>
      <c r="N287" s="267"/>
      <c r="O287" s="267"/>
      <c r="P287" s="267"/>
      <c r="Q287" s="267"/>
      <c r="R287" s="267"/>
      <c r="S287" s="267"/>
      <c r="T287" s="268"/>
      <c r="U287" s="16"/>
      <c r="V287" s="16"/>
      <c r="W287" s="16"/>
      <c r="X287" s="16"/>
      <c r="Y287" s="16"/>
      <c r="Z287" s="16"/>
      <c r="AA287" s="16"/>
      <c r="AB287" s="16"/>
      <c r="AC287" s="16"/>
      <c r="AD287" s="16"/>
      <c r="AE287" s="16"/>
      <c r="AT287" s="269" t="s">
        <v>185</v>
      </c>
      <c r="AU287" s="269" t="s">
        <v>85</v>
      </c>
      <c r="AV287" s="16" t="s">
        <v>127</v>
      </c>
      <c r="AW287" s="16" t="s">
        <v>35</v>
      </c>
      <c r="AX287" s="16" t="s">
        <v>75</v>
      </c>
      <c r="AY287" s="269" t="s">
        <v>175</v>
      </c>
    </row>
    <row r="288" s="15" customFormat="1">
      <c r="A288" s="15"/>
      <c r="B288" s="248"/>
      <c r="C288" s="249"/>
      <c r="D288" s="228" t="s">
        <v>185</v>
      </c>
      <c r="E288" s="250" t="s">
        <v>19</v>
      </c>
      <c r="F288" s="251" t="s">
        <v>187</v>
      </c>
      <c r="G288" s="249"/>
      <c r="H288" s="252">
        <v>36.658000000000001</v>
      </c>
      <c r="I288" s="253"/>
      <c r="J288" s="249"/>
      <c r="K288" s="249"/>
      <c r="L288" s="254"/>
      <c r="M288" s="255"/>
      <c r="N288" s="256"/>
      <c r="O288" s="256"/>
      <c r="P288" s="256"/>
      <c r="Q288" s="256"/>
      <c r="R288" s="256"/>
      <c r="S288" s="256"/>
      <c r="T288" s="257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58" t="s">
        <v>185</v>
      </c>
      <c r="AU288" s="258" t="s">
        <v>85</v>
      </c>
      <c r="AV288" s="15" t="s">
        <v>181</v>
      </c>
      <c r="AW288" s="15" t="s">
        <v>35</v>
      </c>
      <c r="AX288" s="15" t="s">
        <v>83</v>
      </c>
      <c r="AY288" s="258" t="s">
        <v>175</v>
      </c>
    </row>
    <row r="289" s="12" customFormat="1" ht="22.8" customHeight="1">
      <c r="A289" s="12"/>
      <c r="B289" s="192"/>
      <c r="C289" s="193"/>
      <c r="D289" s="194" t="s">
        <v>74</v>
      </c>
      <c r="E289" s="206" t="s">
        <v>213</v>
      </c>
      <c r="F289" s="206" t="s">
        <v>381</v>
      </c>
      <c r="G289" s="193"/>
      <c r="H289" s="193"/>
      <c r="I289" s="196"/>
      <c r="J289" s="207">
        <f>BK289</f>
        <v>0</v>
      </c>
      <c r="K289" s="193"/>
      <c r="L289" s="198"/>
      <c r="M289" s="199"/>
      <c r="N289" s="200"/>
      <c r="O289" s="200"/>
      <c r="P289" s="201">
        <f>SUM(P290:P501)</f>
        <v>0</v>
      </c>
      <c r="Q289" s="200"/>
      <c r="R289" s="201">
        <f>SUM(R290:R501)</f>
        <v>199.07093112999999</v>
      </c>
      <c r="S289" s="200"/>
      <c r="T289" s="202">
        <f>SUM(T290:T501)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203" t="s">
        <v>83</v>
      </c>
      <c r="AT289" s="204" t="s">
        <v>74</v>
      </c>
      <c r="AU289" s="204" t="s">
        <v>83</v>
      </c>
      <c r="AY289" s="203" t="s">
        <v>175</v>
      </c>
      <c r="BK289" s="205">
        <f>SUM(BK290:BK501)</f>
        <v>0</v>
      </c>
    </row>
    <row r="290" s="2" customFormat="1" ht="33" customHeight="1">
      <c r="A290" s="41"/>
      <c r="B290" s="42"/>
      <c r="C290" s="208" t="s">
        <v>382</v>
      </c>
      <c r="D290" s="208" t="s">
        <v>177</v>
      </c>
      <c r="E290" s="209" t="s">
        <v>383</v>
      </c>
      <c r="F290" s="210" t="s">
        <v>384</v>
      </c>
      <c r="G290" s="211" t="s">
        <v>120</v>
      </c>
      <c r="H290" s="212">
        <v>653.82600000000002</v>
      </c>
      <c r="I290" s="213"/>
      <c r="J290" s="214">
        <f>ROUND(I290*H290,2)</f>
        <v>0</v>
      </c>
      <c r="K290" s="210" t="s">
        <v>180</v>
      </c>
      <c r="L290" s="47"/>
      <c r="M290" s="215" t="s">
        <v>19</v>
      </c>
      <c r="N290" s="216" t="s">
        <v>46</v>
      </c>
      <c r="O290" s="87"/>
      <c r="P290" s="217">
        <f>O290*H290</f>
        <v>0</v>
      </c>
      <c r="Q290" s="217">
        <v>0.0080000000000000002</v>
      </c>
      <c r="R290" s="217">
        <f>Q290*H290</f>
        <v>5.2306080000000001</v>
      </c>
      <c r="S290" s="217">
        <v>0</v>
      </c>
      <c r="T290" s="218">
        <f>S290*H290</f>
        <v>0</v>
      </c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R290" s="219" t="s">
        <v>181</v>
      </c>
      <c r="AT290" s="219" t="s">
        <v>177</v>
      </c>
      <c r="AU290" s="219" t="s">
        <v>85</v>
      </c>
      <c r="AY290" s="20" t="s">
        <v>175</v>
      </c>
      <c r="BE290" s="220">
        <f>IF(N290="základní",J290,0)</f>
        <v>0</v>
      </c>
      <c r="BF290" s="220">
        <f>IF(N290="snížená",J290,0)</f>
        <v>0</v>
      </c>
      <c r="BG290" s="220">
        <f>IF(N290="zákl. přenesená",J290,0)</f>
        <v>0</v>
      </c>
      <c r="BH290" s="220">
        <f>IF(N290="sníž. přenesená",J290,0)</f>
        <v>0</v>
      </c>
      <c r="BI290" s="220">
        <f>IF(N290="nulová",J290,0)</f>
        <v>0</v>
      </c>
      <c r="BJ290" s="20" t="s">
        <v>83</v>
      </c>
      <c r="BK290" s="220">
        <f>ROUND(I290*H290,2)</f>
        <v>0</v>
      </c>
      <c r="BL290" s="20" t="s">
        <v>181</v>
      </c>
      <c r="BM290" s="219" t="s">
        <v>385</v>
      </c>
    </row>
    <row r="291" s="2" customFormat="1">
      <c r="A291" s="41"/>
      <c r="B291" s="42"/>
      <c r="C291" s="43"/>
      <c r="D291" s="221" t="s">
        <v>183</v>
      </c>
      <c r="E291" s="43"/>
      <c r="F291" s="222" t="s">
        <v>386</v>
      </c>
      <c r="G291" s="43"/>
      <c r="H291" s="43"/>
      <c r="I291" s="223"/>
      <c r="J291" s="43"/>
      <c r="K291" s="43"/>
      <c r="L291" s="47"/>
      <c r="M291" s="224"/>
      <c r="N291" s="225"/>
      <c r="O291" s="87"/>
      <c r="P291" s="87"/>
      <c r="Q291" s="87"/>
      <c r="R291" s="87"/>
      <c r="S291" s="87"/>
      <c r="T291" s="88"/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T291" s="20" t="s">
        <v>183</v>
      </c>
      <c r="AU291" s="20" t="s">
        <v>85</v>
      </c>
    </row>
    <row r="292" s="13" customFormat="1">
      <c r="A292" s="13"/>
      <c r="B292" s="226"/>
      <c r="C292" s="227"/>
      <c r="D292" s="228" t="s">
        <v>185</v>
      </c>
      <c r="E292" s="229" t="s">
        <v>19</v>
      </c>
      <c r="F292" s="230" t="s">
        <v>197</v>
      </c>
      <c r="G292" s="227"/>
      <c r="H292" s="229" t="s">
        <v>19</v>
      </c>
      <c r="I292" s="231"/>
      <c r="J292" s="227"/>
      <c r="K292" s="227"/>
      <c r="L292" s="232"/>
      <c r="M292" s="233"/>
      <c r="N292" s="234"/>
      <c r="O292" s="234"/>
      <c r="P292" s="234"/>
      <c r="Q292" s="234"/>
      <c r="R292" s="234"/>
      <c r="S292" s="234"/>
      <c r="T292" s="235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6" t="s">
        <v>185</v>
      </c>
      <c r="AU292" s="236" t="s">
        <v>85</v>
      </c>
      <c r="AV292" s="13" t="s">
        <v>83</v>
      </c>
      <c r="AW292" s="13" t="s">
        <v>35</v>
      </c>
      <c r="AX292" s="13" t="s">
        <v>75</v>
      </c>
      <c r="AY292" s="236" t="s">
        <v>175</v>
      </c>
    </row>
    <row r="293" s="13" customFormat="1">
      <c r="A293" s="13"/>
      <c r="B293" s="226"/>
      <c r="C293" s="227"/>
      <c r="D293" s="228" t="s">
        <v>185</v>
      </c>
      <c r="E293" s="229" t="s">
        <v>19</v>
      </c>
      <c r="F293" s="230" t="s">
        <v>198</v>
      </c>
      <c r="G293" s="227"/>
      <c r="H293" s="229" t="s">
        <v>19</v>
      </c>
      <c r="I293" s="231"/>
      <c r="J293" s="227"/>
      <c r="K293" s="227"/>
      <c r="L293" s="232"/>
      <c r="M293" s="233"/>
      <c r="N293" s="234"/>
      <c r="O293" s="234"/>
      <c r="P293" s="234"/>
      <c r="Q293" s="234"/>
      <c r="R293" s="234"/>
      <c r="S293" s="234"/>
      <c r="T293" s="235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6" t="s">
        <v>185</v>
      </c>
      <c r="AU293" s="236" t="s">
        <v>85</v>
      </c>
      <c r="AV293" s="13" t="s">
        <v>83</v>
      </c>
      <c r="AW293" s="13" t="s">
        <v>35</v>
      </c>
      <c r="AX293" s="13" t="s">
        <v>75</v>
      </c>
      <c r="AY293" s="236" t="s">
        <v>175</v>
      </c>
    </row>
    <row r="294" s="13" customFormat="1">
      <c r="A294" s="13"/>
      <c r="B294" s="226"/>
      <c r="C294" s="227"/>
      <c r="D294" s="228" t="s">
        <v>185</v>
      </c>
      <c r="E294" s="229" t="s">
        <v>19</v>
      </c>
      <c r="F294" s="230" t="s">
        <v>387</v>
      </c>
      <c r="G294" s="227"/>
      <c r="H294" s="229" t="s">
        <v>19</v>
      </c>
      <c r="I294" s="231"/>
      <c r="J294" s="227"/>
      <c r="K294" s="227"/>
      <c r="L294" s="232"/>
      <c r="M294" s="233"/>
      <c r="N294" s="234"/>
      <c r="O294" s="234"/>
      <c r="P294" s="234"/>
      <c r="Q294" s="234"/>
      <c r="R294" s="234"/>
      <c r="S294" s="234"/>
      <c r="T294" s="235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6" t="s">
        <v>185</v>
      </c>
      <c r="AU294" s="236" t="s">
        <v>85</v>
      </c>
      <c r="AV294" s="13" t="s">
        <v>83</v>
      </c>
      <c r="AW294" s="13" t="s">
        <v>35</v>
      </c>
      <c r="AX294" s="13" t="s">
        <v>75</v>
      </c>
      <c r="AY294" s="236" t="s">
        <v>175</v>
      </c>
    </row>
    <row r="295" s="14" customFormat="1">
      <c r="A295" s="14"/>
      <c r="B295" s="237"/>
      <c r="C295" s="238"/>
      <c r="D295" s="228" t="s">
        <v>185</v>
      </c>
      <c r="E295" s="239" t="s">
        <v>19</v>
      </c>
      <c r="F295" s="240" t="s">
        <v>103</v>
      </c>
      <c r="G295" s="238"/>
      <c r="H295" s="241">
        <v>653.82600000000002</v>
      </c>
      <c r="I295" s="242"/>
      <c r="J295" s="238"/>
      <c r="K295" s="238"/>
      <c r="L295" s="243"/>
      <c r="M295" s="244"/>
      <c r="N295" s="245"/>
      <c r="O295" s="245"/>
      <c r="P295" s="245"/>
      <c r="Q295" s="245"/>
      <c r="R295" s="245"/>
      <c r="S295" s="245"/>
      <c r="T295" s="246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47" t="s">
        <v>185</v>
      </c>
      <c r="AU295" s="247" t="s">
        <v>85</v>
      </c>
      <c r="AV295" s="14" t="s">
        <v>85</v>
      </c>
      <c r="AW295" s="14" t="s">
        <v>35</v>
      </c>
      <c r="AX295" s="14" t="s">
        <v>75</v>
      </c>
      <c r="AY295" s="247" t="s">
        <v>175</v>
      </c>
    </row>
    <row r="296" s="15" customFormat="1">
      <c r="A296" s="15"/>
      <c r="B296" s="248"/>
      <c r="C296" s="249"/>
      <c r="D296" s="228" t="s">
        <v>185</v>
      </c>
      <c r="E296" s="250" t="s">
        <v>19</v>
      </c>
      <c r="F296" s="251" t="s">
        <v>187</v>
      </c>
      <c r="G296" s="249"/>
      <c r="H296" s="252">
        <v>653.82600000000002</v>
      </c>
      <c r="I296" s="253"/>
      <c r="J296" s="249"/>
      <c r="K296" s="249"/>
      <c r="L296" s="254"/>
      <c r="M296" s="255"/>
      <c r="N296" s="256"/>
      <c r="O296" s="256"/>
      <c r="P296" s="256"/>
      <c r="Q296" s="256"/>
      <c r="R296" s="256"/>
      <c r="S296" s="256"/>
      <c r="T296" s="257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58" t="s">
        <v>185</v>
      </c>
      <c r="AU296" s="258" t="s">
        <v>85</v>
      </c>
      <c r="AV296" s="15" t="s">
        <v>181</v>
      </c>
      <c r="AW296" s="15" t="s">
        <v>35</v>
      </c>
      <c r="AX296" s="15" t="s">
        <v>83</v>
      </c>
      <c r="AY296" s="258" t="s">
        <v>175</v>
      </c>
    </row>
    <row r="297" s="2" customFormat="1" ht="37.8" customHeight="1">
      <c r="A297" s="41"/>
      <c r="B297" s="42"/>
      <c r="C297" s="208" t="s">
        <v>388</v>
      </c>
      <c r="D297" s="208" t="s">
        <v>177</v>
      </c>
      <c r="E297" s="209" t="s">
        <v>389</v>
      </c>
      <c r="F297" s="210" t="s">
        <v>390</v>
      </c>
      <c r="G297" s="211" t="s">
        <v>120</v>
      </c>
      <c r="H297" s="212">
        <v>575.48299999999995</v>
      </c>
      <c r="I297" s="213"/>
      <c r="J297" s="214">
        <f>ROUND(I297*H297,2)</f>
        <v>0</v>
      </c>
      <c r="K297" s="210" t="s">
        <v>180</v>
      </c>
      <c r="L297" s="47"/>
      <c r="M297" s="215" t="s">
        <v>19</v>
      </c>
      <c r="N297" s="216" t="s">
        <v>46</v>
      </c>
      <c r="O297" s="87"/>
      <c r="P297" s="217">
        <f>O297*H297</f>
        <v>0</v>
      </c>
      <c r="Q297" s="217">
        <v>0.0040499999999999998</v>
      </c>
      <c r="R297" s="217">
        <f>Q297*H297</f>
        <v>2.3307061499999997</v>
      </c>
      <c r="S297" s="217">
        <v>0</v>
      </c>
      <c r="T297" s="218">
        <f>S297*H297</f>
        <v>0</v>
      </c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R297" s="219" t="s">
        <v>181</v>
      </c>
      <c r="AT297" s="219" t="s">
        <v>177</v>
      </c>
      <c r="AU297" s="219" t="s">
        <v>85</v>
      </c>
      <c r="AY297" s="20" t="s">
        <v>175</v>
      </c>
      <c r="BE297" s="220">
        <f>IF(N297="základní",J297,0)</f>
        <v>0</v>
      </c>
      <c r="BF297" s="220">
        <f>IF(N297="snížená",J297,0)</f>
        <v>0</v>
      </c>
      <c r="BG297" s="220">
        <f>IF(N297="zákl. přenesená",J297,0)</f>
        <v>0</v>
      </c>
      <c r="BH297" s="220">
        <f>IF(N297="sníž. přenesená",J297,0)</f>
        <v>0</v>
      </c>
      <c r="BI297" s="220">
        <f>IF(N297="nulová",J297,0)</f>
        <v>0</v>
      </c>
      <c r="BJ297" s="20" t="s">
        <v>83</v>
      </c>
      <c r="BK297" s="220">
        <f>ROUND(I297*H297,2)</f>
        <v>0</v>
      </c>
      <c r="BL297" s="20" t="s">
        <v>181</v>
      </c>
      <c r="BM297" s="219" t="s">
        <v>391</v>
      </c>
    </row>
    <row r="298" s="2" customFormat="1">
      <c r="A298" s="41"/>
      <c r="B298" s="42"/>
      <c r="C298" s="43"/>
      <c r="D298" s="221" t="s">
        <v>183</v>
      </c>
      <c r="E298" s="43"/>
      <c r="F298" s="222" t="s">
        <v>392</v>
      </c>
      <c r="G298" s="43"/>
      <c r="H298" s="43"/>
      <c r="I298" s="223"/>
      <c r="J298" s="43"/>
      <c r="K298" s="43"/>
      <c r="L298" s="47"/>
      <c r="M298" s="224"/>
      <c r="N298" s="225"/>
      <c r="O298" s="87"/>
      <c r="P298" s="87"/>
      <c r="Q298" s="87"/>
      <c r="R298" s="87"/>
      <c r="S298" s="87"/>
      <c r="T298" s="88"/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T298" s="20" t="s">
        <v>183</v>
      </c>
      <c r="AU298" s="20" t="s">
        <v>85</v>
      </c>
    </row>
    <row r="299" s="13" customFormat="1">
      <c r="A299" s="13"/>
      <c r="B299" s="226"/>
      <c r="C299" s="227"/>
      <c r="D299" s="228" t="s">
        <v>185</v>
      </c>
      <c r="E299" s="229" t="s">
        <v>19</v>
      </c>
      <c r="F299" s="230" t="s">
        <v>197</v>
      </c>
      <c r="G299" s="227"/>
      <c r="H299" s="229" t="s">
        <v>19</v>
      </c>
      <c r="I299" s="231"/>
      <c r="J299" s="227"/>
      <c r="K299" s="227"/>
      <c r="L299" s="232"/>
      <c r="M299" s="233"/>
      <c r="N299" s="234"/>
      <c r="O299" s="234"/>
      <c r="P299" s="234"/>
      <c r="Q299" s="234"/>
      <c r="R299" s="234"/>
      <c r="S299" s="234"/>
      <c r="T299" s="235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6" t="s">
        <v>185</v>
      </c>
      <c r="AU299" s="236" t="s">
        <v>85</v>
      </c>
      <c r="AV299" s="13" t="s">
        <v>83</v>
      </c>
      <c r="AW299" s="13" t="s">
        <v>35</v>
      </c>
      <c r="AX299" s="13" t="s">
        <v>75</v>
      </c>
      <c r="AY299" s="236" t="s">
        <v>175</v>
      </c>
    </row>
    <row r="300" s="13" customFormat="1">
      <c r="A300" s="13"/>
      <c r="B300" s="226"/>
      <c r="C300" s="227"/>
      <c r="D300" s="228" t="s">
        <v>185</v>
      </c>
      <c r="E300" s="229" t="s">
        <v>19</v>
      </c>
      <c r="F300" s="230" t="s">
        <v>198</v>
      </c>
      <c r="G300" s="227"/>
      <c r="H300" s="229" t="s">
        <v>19</v>
      </c>
      <c r="I300" s="231"/>
      <c r="J300" s="227"/>
      <c r="K300" s="227"/>
      <c r="L300" s="232"/>
      <c r="M300" s="233"/>
      <c r="N300" s="234"/>
      <c r="O300" s="234"/>
      <c r="P300" s="234"/>
      <c r="Q300" s="234"/>
      <c r="R300" s="234"/>
      <c r="S300" s="234"/>
      <c r="T300" s="235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6" t="s">
        <v>185</v>
      </c>
      <c r="AU300" s="236" t="s">
        <v>85</v>
      </c>
      <c r="AV300" s="13" t="s">
        <v>83</v>
      </c>
      <c r="AW300" s="13" t="s">
        <v>35</v>
      </c>
      <c r="AX300" s="13" t="s">
        <v>75</v>
      </c>
      <c r="AY300" s="236" t="s">
        <v>175</v>
      </c>
    </row>
    <row r="301" s="13" customFormat="1">
      <c r="A301" s="13"/>
      <c r="B301" s="226"/>
      <c r="C301" s="227"/>
      <c r="D301" s="228" t="s">
        <v>185</v>
      </c>
      <c r="E301" s="229" t="s">
        <v>19</v>
      </c>
      <c r="F301" s="230" t="s">
        <v>393</v>
      </c>
      <c r="G301" s="227"/>
      <c r="H301" s="229" t="s">
        <v>19</v>
      </c>
      <c r="I301" s="231"/>
      <c r="J301" s="227"/>
      <c r="K301" s="227"/>
      <c r="L301" s="232"/>
      <c r="M301" s="233"/>
      <c r="N301" s="234"/>
      <c r="O301" s="234"/>
      <c r="P301" s="234"/>
      <c r="Q301" s="234"/>
      <c r="R301" s="234"/>
      <c r="S301" s="234"/>
      <c r="T301" s="235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6" t="s">
        <v>185</v>
      </c>
      <c r="AU301" s="236" t="s">
        <v>85</v>
      </c>
      <c r="AV301" s="13" t="s">
        <v>83</v>
      </c>
      <c r="AW301" s="13" t="s">
        <v>35</v>
      </c>
      <c r="AX301" s="13" t="s">
        <v>75</v>
      </c>
      <c r="AY301" s="236" t="s">
        <v>175</v>
      </c>
    </row>
    <row r="302" s="13" customFormat="1">
      <c r="A302" s="13"/>
      <c r="B302" s="226"/>
      <c r="C302" s="227"/>
      <c r="D302" s="228" t="s">
        <v>185</v>
      </c>
      <c r="E302" s="229" t="s">
        <v>19</v>
      </c>
      <c r="F302" s="230" t="s">
        <v>394</v>
      </c>
      <c r="G302" s="227"/>
      <c r="H302" s="229" t="s">
        <v>19</v>
      </c>
      <c r="I302" s="231"/>
      <c r="J302" s="227"/>
      <c r="K302" s="227"/>
      <c r="L302" s="232"/>
      <c r="M302" s="233"/>
      <c r="N302" s="234"/>
      <c r="O302" s="234"/>
      <c r="P302" s="234"/>
      <c r="Q302" s="234"/>
      <c r="R302" s="234"/>
      <c r="S302" s="234"/>
      <c r="T302" s="235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6" t="s">
        <v>185</v>
      </c>
      <c r="AU302" s="236" t="s">
        <v>85</v>
      </c>
      <c r="AV302" s="13" t="s">
        <v>83</v>
      </c>
      <c r="AW302" s="13" t="s">
        <v>35</v>
      </c>
      <c r="AX302" s="13" t="s">
        <v>75</v>
      </c>
      <c r="AY302" s="236" t="s">
        <v>175</v>
      </c>
    </row>
    <row r="303" s="14" customFormat="1">
      <c r="A303" s="14"/>
      <c r="B303" s="237"/>
      <c r="C303" s="238"/>
      <c r="D303" s="228" t="s">
        <v>185</v>
      </c>
      <c r="E303" s="239" t="s">
        <v>19</v>
      </c>
      <c r="F303" s="240" t="s">
        <v>395</v>
      </c>
      <c r="G303" s="238"/>
      <c r="H303" s="241">
        <v>10</v>
      </c>
      <c r="I303" s="242"/>
      <c r="J303" s="238"/>
      <c r="K303" s="238"/>
      <c r="L303" s="243"/>
      <c r="M303" s="244"/>
      <c r="N303" s="245"/>
      <c r="O303" s="245"/>
      <c r="P303" s="245"/>
      <c r="Q303" s="245"/>
      <c r="R303" s="245"/>
      <c r="S303" s="245"/>
      <c r="T303" s="246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47" t="s">
        <v>185</v>
      </c>
      <c r="AU303" s="247" t="s">
        <v>85</v>
      </c>
      <c r="AV303" s="14" t="s">
        <v>85</v>
      </c>
      <c r="AW303" s="14" t="s">
        <v>35</v>
      </c>
      <c r="AX303" s="14" t="s">
        <v>75</v>
      </c>
      <c r="AY303" s="247" t="s">
        <v>175</v>
      </c>
    </row>
    <row r="304" s="14" customFormat="1">
      <c r="A304" s="14"/>
      <c r="B304" s="237"/>
      <c r="C304" s="238"/>
      <c r="D304" s="228" t="s">
        <v>185</v>
      </c>
      <c r="E304" s="239" t="s">
        <v>19</v>
      </c>
      <c r="F304" s="240" t="s">
        <v>396</v>
      </c>
      <c r="G304" s="238"/>
      <c r="H304" s="241">
        <v>14.630000000000001</v>
      </c>
      <c r="I304" s="242"/>
      <c r="J304" s="238"/>
      <c r="K304" s="238"/>
      <c r="L304" s="243"/>
      <c r="M304" s="244"/>
      <c r="N304" s="245"/>
      <c r="O304" s="245"/>
      <c r="P304" s="245"/>
      <c r="Q304" s="245"/>
      <c r="R304" s="245"/>
      <c r="S304" s="245"/>
      <c r="T304" s="246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47" t="s">
        <v>185</v>
      </c>
      <c r="AU304" s="247" t="s">
        <v>85</v>
      </c>
      <c r="AV304" s="14" t="s">
        <v>85</v>
      </c>
      <c r="AW304" s="14" t="s">
        <v>35</v>
      </c>
      <c r="AX304" s="14" t="s">
        <v>75</v>
      </c>
      <c r="AY304" s="247" t="s">
        <v>175</v>
      </c>
    </row>
    <row r="305" s="14" customFormat="1">
      <c r="A305" s="14"/>
      <c r="B305" s="237"/>
      <c r="C305" s="238"/>
      <c r="D305" s="228" t="s">
        <v>185</v>
      </c>
      <c r="E305" s="239" t="s">
        <v>19</v>
      </c>
      <c r="F305" s="240" t="s">
        <v>397</v>
      </c>
      <c r="G305" s="238"/>
      <c r="H305" s="241">
        <v>13.746</v>
      </c>
      <c r="I305" s="242"/>
      <c r="J305" s="238"/>
      <c r="K305" s="238"/>
      <c r="L305" s="243"/>
      <c r="M305" s="244"/>
      <c r="N305" s="245"/>
      <c r="O305" s="245"/>
      <c r="P305" s="245"/>
      <c r="Q305" s="245"/>
      <c r="R305" s="245"/>
      <c r="S305" s="245"/>
      <c r="T305" s="246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7" t="s">
        <v>185</v>
      </c>
      <c r="AU305" s="247" t="s">
        <v>85</v>
      </c>
      <c r="AV305" s="14" t="s">
        <v>85</v>
      </c>
      <c r="AW305" s="14" t="s">
        <v>35</v>
      </c>
      <c r="AX305" s="14" t="s">
        <v>75</v>
      </c>
      <c r="AY305" s="247" t="s">
        <v>175</v>
      </c>
    </row>
    <row r="306" s="14" customFormat="1">
      <c r="A306" s="14"/>
      <c r="B306" s="237"/>
      <c r="C306" s="238"/>
      <c r="D306" s="228" t="s">
        <v>185</v>
      </c>
      <c r="E306" s="239" t="s">
        <v>19</v>
      </c>
      <c r="F306" s="240" t="s">
        <v>398</v>
      </c>
      <c r="G306" s="238"/>
      <c r="H306" s="241">
        <v>20.363</v>
      </c>
      <c r="I306" s="242"/>
      <c r="J306" s="238"/>
      <c r="K306" s="238"/>
      <c r="L306" s="243"/>
      <c r="M306" s="244"/>
      <c r="N306" s="245"/>
      <c r="O306" s="245"/>
      <c r="P306" s="245"/>
      <c r="Q306" s="245"/>
      <c r="R306" s="245"/>
      <c r="S306" s="245"/>
      <c r="T306" s="246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7" t="s">
        <v>185</v>
      </c>
      <c r="AU306" s="247" t="s">
        <v>85</v>
      </c>
      <c r="AV306" s="14" t="s">
        <v>85</v>
      </c>
      <c r="AW306" s="14" t="s">
        <v>35</v>
      </c>
      <c r="AX306" s="14" t="s">
        <v>75</v>
      </c>
      <c r="AY306" s="247" t="s">
        <v>175</v>
      </c>
    </row>
    <row r="307" s="14" customFormat="1">
      <c r="A307" s="14"/>
      <c r="B307" s="237"/>
      <c r="C307" s="238"/>
      <c r="D307" s="228" t="s">
        <v>185</v>
      </c>
      <c r="E307" s="239" t="s">
        <v>19</v>
      </c>
      <c r="F307" s="240" t="s">
        <v>399</v>
      </c>
      <c r="G307" s="238"/>
      <c r="H307" s="241">
        <v>22.988</v>
      </c>
      <c r="I307" s="242"/>
      <c r="J307" s="238"/>
      <c r="K307" s="238"/>
      <c r="L307" s="243"/>
      <c r="M307" s="244"/>
      <c r="N307" s="245"/>
      <c r="O307" s="245"/>
      <c r="P307" s="245"/>
      <c r="Q307" s="245"/>
      <c r="R307" s="245"/>
      <c r="S307" s="245"/>
      <c r="T307" s="246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47" t="s">
        <v>185</v>
      </c>
      <c r="AU307" s="247" t="s">
        <v>85</v>
      </c>
      <c r="AV307" s="14" t="s">
        <v>85</v>
      </c>
      <c r="AW307" s="14" t="s">
        <v>35</v>
      </c>
      <c r="AX307" s="14" t="s">
        <v>75</v>
      </c>
      <c r="AY307" s="247" t="s">
        <v>175</v>
      </c>
    </row>
    <row r="308" s="14" customFormat="1">
      <c r="A308" s="14"/>
      <c r="B308" s="237"/>
      <c r="C308" s="238"/>
      <c r="D308" s="228" t="s">
        <v>185</v>
      </c>
      <c r="E308" s="239" t="s">
        <v>19</v>
      </c>
      <c r="F308" s="240" t="s">
        <v>400</v>
      </c>
      <c r="G308" s="238"/>
      <c r="H308" s="241">
        <v>22.815000000000001</v>
      </c>
      <c r="I308" s="242"/>
      <c r="J308" s="238"/>
      <c r="K308" s="238"/>
      <c r="L308" s="243"/>
      <c r="M308" s="244"/>
      <c r="N308" s="245"/>
      <c r="O308" s="245"/>
      <c r="P308" s="245"/>
      <c r="Q308" s="245"/>
      <c r="R308" s="245"/>
      <c r="S308" s="245"/>
      <c r="T308" s="246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47" t="s">
        <v>185</v>
      </c>
      <c r="AU308" s="247" t="s">
        <v>85</v>
      </c>
      <c r="AV308" s="14" t="s">
        <v>85</v>
      </c>
      <c r="AW308" s="14" t="s">
        <v>35</v>
      </c>
      <c r="AX308" s="14" t="s">
        <v>75</v>
      </c>
      <c r="AY308" s="247" t="s">
        <v>175</v>
      </c>
    </row>
    <row r="309" s="14" customFormat="1">
      <c r="A309" s="14"/>
      <c r="B309" s="237"/>
      <c r="C309" s="238"/>
      <c r="D309" s="228" t="s">
        <v>185</v>
      </c>
      <c r="E309" s="239" t="s">
        <v>19</v>
      </c>
      <c r="F309" s="240" t="s">
        <v>401</v>
      </c>
      <c r="G309" s="238"/>
      <c r="H309" s="241">
        <v>29.34</v>
      </c>
      <c r="I309" s="242"/>
      <c r="J309" s="238"/>
      <c r="K309" s="238"/>
      <c r="L309" s="243"/>
      <c r="M309" s="244"/>
      <c r="N309" s="245"/>
      <c r="O309" s="245"/>
      <c r="P309" s="245"/>
      <c r="Q309" s="245"/>
      <c r="R309" s="245"/>
      <c r="S309" s="245"/>
      <c r="T309" s="246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47" t="s">
        <v>185</v>
      </c>
      <c r="AU309" s="247" t="s">
        <v>85</v>
      </c>
      <c r="AV309" s="14" t="s">
        <v>85</v>
      </c>
      <c r="AW309" s="14" t="s">
        <v>35</v>
      </c>
      <c r="AX309" s="14" t="s">
        <v>75</v>
      </c>
      <c r="AY309" s="247" t="s">
        <v>175</v>
      </c>
    </row>
    <row r="310" s="14" customFormat="1">
      <c r="A310" s="14"/>
      <c r="B310" s="237"/>
      <c r="C310" s="238"/>
      <c r="D310" s="228" t="s">
        <v>185</v>
      </c>
      <c r="E310" s="239" t="s">
        <v>19</v>
      </c>
      <c r="F310" s="240" t="s">
        <v>402</v>
      </c>
      <c r="G310" s="238"/>
      <c r="H310" s="241">
        <v>19.263000000000002</v>
      </c>
      <c r="I310" s="242"/>
      <c r="J310" s="238"/>
      <c r="K310" s="238"/>
      <c r="L310" s="243"/>
      <c r="M310" s="244"/>
      <c r="N310" s="245"/>
      <c r="O310" s="245"/>
      <c r="P310" s="245"/>
      <c r="Q310" s="245"/>
      <c r="R310" s="245"/>
      <c r="S310" s="245"/>
      <c r="T310" s="246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47" t="s">
        <v>185</v>
      </c>
      <c r="AU310" s="247" t="s">
        <v>85</v>
      </c>
      <c r="AV310" s="14" t="s">
        <v>85</v>
      </c>
      <c r="AW310" s="14" t="s">
        <v>35</v>
      </c>
      <c r="AX310" s="14" t="s">
        <v>75</v>
      </c>
      <c r="AY310" s="247" t="s">
        <v>175</v>
      </c>
    </row>
    <row r="311" s="14" customFormat="1">
      <c r="A311" s="14"/>
      <c r="B311" s="237"/>
      <c r="C311" s="238"/>
      <c r="D311" s="228" t="s">
        <v>185</v>
      </c>
      <c r="E311" s="239" t="s">
        <v>19</v>
      </c>
      <c r="F311" s="240" t="s">
        <v>403</v>
      </c>
      <c r="G311" s="238"/>
      <c r="H311" s="241">
        <v>20.870000000000001</v>
      </c>
      <c r="I311" s="242"/>
      <c r="J311" s="238"/>
      <c r="K311" s="238"/>
      <c r="L311" s="243"/>
      <c r="M311" s="244"/>
      <c r="N311" s="245"/>
      <c r="O311" s="245"/>
      <c r="P311" s="245"/>
      <c r="Q311" s="245"/>
      <c r="R311" s="245"/>
      <c r="S311" s="245"/>
      <c r="T311" s="246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7" t="s">
        <v>185</v>
      </c>
      <c r="AU311" s="247" t="s">
        <v>85</v>
      </c>
      <c r="AV311" s="14" t="s">
        <v>85</v>
      </c>
      <c r="AW311" s="14" t="s">
        <v>35</v>
      </c>
      <c r="AX311" s="14" t="s">
        <v>75</v>
      </c>
      <c r="AY311" s="247" t="s">
        <v>175</v>
      </c>
    </row>
    <row r="312" s="14" customFormat="1">
      <c r="A312" s="14"/>
      <c r="B312" s="237"/>
      <c r="C312" s="238"/>
      <c r="D312" s="228" t="s">
        <v>185</v>
      </c>
      <c r="E312" s="239" t="s">
        <v>19</v>
      </c>
      <c r="F312" s="240" t="s">
        <v>404</v>
      </c>
      <c r="G312" s="238"/>
      <c r="H312" s="241">
        <v>18.260000000000002</v>
      </c>
      <c r="I312" s="242"/>
      <c r="J312" s="238"/>
      <c r="K312" s="238"/>
      <c r="L312" s="243"/>
      <c r="M312" s="244"/>
      <c r="N312" s="245"/>
      <c r="O312" s="245"/>
      <c r="P312" s="245"/>
      <c r="Q312" s="245"/>
      <c r="R312" s="245"/>
      <c r="S312" s="245"/>
      <c r="T312" s="246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47" t="s">
        <v>185</v>
      </c>
      <c r="AU312" s="247" t="s">
        <v>85</v>
      </c>
      <c r="AV312" s="14" t="s">
        <v>85</v>
      </c>
      <c r="AW312" s="14" t="s">
        <v>35</v>
      </c>
      <c r="AX312" s="14" t="s">
        <v>75</v>
      </c>
      <c r="AY312" s="247" t="s">
        <v>175</v>
      </c>
    </row>
    <row r="313" s="14" customFormat="1">
      <c r="A313" s="14"/>
      <c r="B313" s="237"/>
      <c r="C313" s="238"/>
      <c r="D313" s="228" t="s">
        <v>185</v>
      </c>
      <c r="E313" s="239" t="s">
        <v>19</v>
      </c>
      <c r="F313" s="240" t="s">
        <v>405</v>
      </c>
      <c r="G313" s="238"/>
      <c r="H313" s="241">
        <v>12.733000000000001</v>
      </c>
      <c r="I313" s="242"/>
      <c r="J313" s="238"/>
      <c r="K313" s="238"/>
      <c r="L313" s="243"/>
      <c r="M313" s="244"/>
      <c r="N313" s="245"/>
      <c r="O313" s="245"/>
      <c r="P313" s="245"/>
      <c r="Q313" s="245"/>
      <c r="R313" s="245"/>
      <c r="S313" s="245"/>
      <c r="T313" s="246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47" t="s">
        <v>185</v>
      </c>
      <c r="AU313" s="247" t="s">
        <v>85</v>
      </c>
      <c r="AV313" s="14" t="s">
        <v>85</v>
      </c>
      <c r="AW313" s="14" t="s">
        <v>35</v>
      </c>
      <c r="AX313" s="14" t="s">
        <v>75</v>
      </c>
      <c r="AY313" s="247" t="s">
        <v>175</v>
      </c>
    </row>
    <row r="314" s="14" customFormat="1">
      <c r="A314" s="14"/>
      <c r="B314" s="237"/>
      <c r="C314" s="238"/>
      <c r="D314" s="228" t="s">
        <v>185</v>
      </c>
      <c r="E314" s="239" t="s">
        <v>19</v>
      </c>
      <c r="F314" s="240" t="s">
        <v>406</v>
      </c>
      <c r="G314" s="238"/>
      <c r="H314" s="241">
        <v>4.5300000000000002</v>
      </c>
      <c r="I314" s="242"/>
      <c r="J314" s="238"/>
      <c r="K314" s="238"/>
      <c r="L314" s="243"/>
      <c r="M314" s="244"/>
      <c r="N314" s="245"/>
      <c r="O314" s="245"/>
      <c r="P314" s="245"/>
      <c r="Q314" s="245"/>
      <c r="R314" s="245"/>
      <c r="S314" s="245"/>
      <c r="T314" s="246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47" t="s">
        <v>185</v>
      </c>
      <c r="AU314" s="247" t="s">
        <v>85</v>
      </c>
      <c r="AV314" s="14" t="s">
        <v>85</v>
      </c>
      <c r="AW314" s="14" t="s">
        <v>35</v>
      </c>
      <c r="AX314" s="14" t="s">
        <v>75</v>
      </c>
      <c r="AY314" s="247" t="s">
        <v>175</v>
      </c>
    </row>
    <row r="315" s="14" customFormat="1">
      <c r="A315" s="14"/>
      <c r="B315" s="237"/>
      <c r="C315" s="238"/>
      <c r="D315" s="228" t="s">
        <v>185</v>
      </c>
      <c r="E315" s="239" t="s">
        <v>19</v>
      </c>
      <c r="F315" s="240" t="s">
        <v>407</v>
      </c>
      <c r="G315" s="238"/>
      <c r="H315" s="241">
        <v>0</v>
      </c>
      <c r="I315" s="242"/>
      <c r="J315" s="238"/>
      <c r="K315" s="238"/>
      <c r="L315" s="243"/>
      <c r="M315" s="244"/>
      <c r="N315" s="245"/>
      <c r="O315" s="245"/>
      <c r="P315" s="245"/>
      <c r="Q315" s="245"/>
      <c r="R315" s="245"/>
      <c r="S315" s="245"/>
      <c r="T315" s="246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47" t="s">
        <v>185</v>
      </c>
      <c r="AU315" s="247" t="s">
        <v>85</v>
      </c>
      <c r="AV315" s="14" t="s">
        <v>85</v>
      </c>
      <c r="AW315" s="14" t="s">
        <v>35</v>
      </c>
      <c r="AX315" s="14" t="s">
        <v>75</v>
      </c>
      <c r="AY315" s="247" t="s">
        <v>175</v>
      </c>
    </row>
    <row r="316" s="14" customFormat="1">
      <c r="A316" s="14"/>
      <c r="B316" s="237"/>
      <c r="C316" s="238"/>
      <c r="D316" s="228" t="s">
        <v>185</v>
      </c>
      <c r="E316" s="239" t="s">
        <v>19</v>
      </c>
      <c r="F316" s="240" t="s">
        <v>408</v>
      </c>
      <c r="G316" s="238"/>
      <c r="H316" s="241">
        <v>16.161000000000001</v>
      </c>
      <c r="I316" s="242"/>
      <c r="J316" s="238"/>
      <c r="K316" s="238"/>
      <c r="L316" s="243"/>
      <c r="M316" s="244"/>
      <c r="N316" s="245"/>
      <c r="O316" s="245"/>
      <c r="P316" s="245"/>
      <c r="Q316" s="245"/>
      <c r="R316" s="245"/>
      <c r="S316" s="245"/>
      <c r="T316" s="246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47" t="s">
        <v>185</v>
      </c>
      <c r="AU316" s="247" t="s">
        <v>85</v>
      </c>
      <c r="AV316" s="14" t="s">
        <v>85</v>
      </c>
      <c r="AW316" s="14" t="s">
        <v>35</v>
      </c>
      <c r="AX316" s="14" t="s">
        <v>75</v>
      </c>
      <c r="AY316" s="247" t="s">
        <v>175</v>
      </c>
    </row>
    <row r="317" s="14" customFormat="1">
      <c r="A317" s="14"/>
      <c r="B317" s="237"/>
      <c r="C317" s="238"/>
      <c r="D317" s="228" t="s">
        <v>185</v>
      </c>
      <c r="E317" s="239" t="s">
        <v>19</v>
      </c>
      <c r="F317" s="240" t="s">
        <v>409</v>
      </c>
      <c r="G317" s="238"/>
      <c r="H317" s="241">
        <v>9.782</v>
      </c>
      <c r="I317" s="242"/>
      <c r="J317" s="238"/>
      <c r="K317" s="238"/>
      <c r="L317" s="243"/>
      <c r="M317" s="244"/>
      <c r="N317" s="245"/>
      <c r="O317" s="245"/>
      <c r="P317" s="245"/>
      <c r="Q317" s="245"/>
      <c r="R317" s="245"/>
      <c r="S317" s="245"/>
      <c r="T317" s="246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47" t="s">
        <v>185</v>
      </c>
      <c r="AU317" s="247" t="s">
        <v>85</v>
      </c>
      <c r="AV317" s="14" t="s">
        <v>85</v>
      </c>
      <c r="AW317" s="14" t="s">
        <v>35</v>
      </c>
      <c r="AX317" s="14" t="s">
        <v>75</v>
      </c>
      <c r="AY317" s="247" t="s">
        <v>175</v>
      </c>
    </row>
    <row r="318" s="14" customFormat="1">
      <c r="A318" s="14"/>
      <c r="B318" s="237"/>
      <c r="C318" s="238"/>
      <c r="D318" s="228" t="s">
        <v>185</v>
      </c>
      <c r="E318" s="239" t="s">
        <v>19</v>
      </c>
      <c r="F318" s="240" t="s">
        <v>410</v>
      </c>
      <c r="G318" s="238"/>
      <c r="H318" s="241">
        <v>25.664999999999999</v>
      </c>
      <c r="I318" s="242"/>
      <c r="J318" s="238"/>
      <c r="K318" s="238"/>
      <c r="L318" s="243"/>
      <c r="M318" s="244"/>
      <c r="N318" s="245"/>
      <c r="O318" s="245"/>
      <c r="P318" s="245"/>
      <c r="Q318" s="245"/>
      <c r="R318" s="245"/>
      <c r="S318" s="245"/>
      <c r="T318" s="246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47" t="s">
        <v>185</v>
      </c>
      <c r="AU318" s="247" t="s">
        <v>85</v>
      </c>
      <c r="AV318" s="14" t="s">
        <v>85</v>
      </c>
      <c r="AW318" s="14" t="s">
        <v>35</v>
      </c>
      <c r="AX318" s="14" t="s">
        <v>75</v>
      </c>
      <c r="AY318" s="247" t="s">
        <v>175</v>
      </c>
    </row>
    <row r="319" s="14" customFormat="1">
      <c r="A319" s="14"/>
      <c r="B319" s="237"/>
      <c r="C319" s="238"/>
      <c r="D319" s="228" t="s">
        <v>185</v>
      </c>
      <c r="E319" s="239" t="s">
        <v>19</v>
      </c>
      <c r="F319" s="240" t="s">
        <v>411</v>
      </c>
      <c r="G319" s="238"/>
      <c r="H319" s="241">
        <v>18.446000000000002</v>
      </c>
      <c r="I319" s="242"/>
      <c r="J319" s="238"/>
      <c r="K319" s="238"/>
      <c r="L319" s="243"/>
      <c r="M319" s="244"/>
      <c r="N319" s="245"/>
      <c r="O319" s="245"/>
      <c r="P319" s="245"/>
      <c r="Q319" s="245"/>
      <c r="R319" s="245"/>
      <c r="S319" s="245"/>
      <c r="T319" s="246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47" t="s">
        <v>185</v>
      </c>
      <c r="AU319" s="247" t="s">
        <v>85</v>
      </c>
      <c r="AV319" s="14" t="s">
        <v>85</v>
      </c>
      <c r="AW319" s="14" t="s">
        <v>35</v>
      </c>
      <c r="AX319" s="14" t="s">
        <v>75</v>
      </c>
      <c r="AY319" s="247" t="s">
        <v>175</v>
      </c>
    </row>
    <row r="320" s="14" customFormat="1">
      <c r="A320" s="14"/>
      <c r="B320" s="237"/>
      <c r="C320" s="238"/>
      <c r="D320" s="228" t="s">
        <v>185</v>
      </c>
      <c r="E320" s="239" t="s">
        <v>19</v>
      </c>
      <c r="F320" s="240" t="s">
        <v>412</v>
      </c>
      <c r="G320" s="238"/>
      <c r="H320" s="241">
        <v>0</v>
      </c>
      <c r="I320" s="242"/>
      <c r="J320" s="238"/>
      <c r="K320" s="238"/>
      <c r="L320" s="243"/>
      <c r="M320" s="244"/>
      <c r="N320" s="245"/>
      <c r="O320" s="245"/>
      <c r="P320" s="245"/>
      <c r="Q320" s="245"/>
      <c r="R320" s="245"/>
      <c r="S320" s="245"/>
      <c r="T320" s="246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47" t="s">
        <v>185</v>
      </c>
      <c r="AU320" s="247" t="s">
        <v>85</v>
      </c>
      <c r="AV320" s="14" t="s">
        <v>85</v>
      </c>
      <c r="AW320" s="14" t="s">
        <v>35</v>
      </c>
      <c r="AX320" s="14" t="s">
        <v>75</v>
      </c>
      <c r="AY320" s="247" t="s">
        <v>175</v>
      </c>
    </row>
    <row r="321" s="14" customFormat="1">
      <c r="A321" s="14"/>
      <c r="B321" s="237"/>
      <c r="C321" s="238"/>
      <c r="D321" s="228" t="s">
        <v>185</v>
      </c>
      <c r="E321" s="239" t="s">
        <v>19</v>
      </c>
      <c r="F321" s="240" t="s">
        <v>413</v>
      </c>
      <c r="G321" s="238"/>
      <c r="H321" s="241">
        <v>5.7060000000000004</v>
      </c>
      <c r="I321" s="242"/>
      <c r="J321" s="238"/>
      <c r="K321" s="238"/>
      <c r="L321" s="243"/>
      <c r="M321" s="244"/>
      <c r="N321" s="245"/>
      <c r="O321" s="245"/>
      <c r="P321" s="245"/>
      <c r="Q321" s="245"/>
      <c r="R321" s="245"/>
      <c r="S321" s="245"/>
      <c r="T321" s="246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47" t="s">
        <v>185</v>
      </c>
      <c r="AU321" s="247" t="s">
        <v>85</v>
      </c>
      <c r="AV321" s="14" t="s">
        <v>85</v>
      </c>
      <c r="AW321" s="14" t="s">
        <v>35</v>
      </c>
      <c r="AX321" s="14" t="s">
        <v>75</v>
      </c>
      <c r="AY321" s="247" t="s">
        <v>175</v>
      </c>
    </row>
    <row r="322" s="14" customFormat="1">
      <c r="A322" s="14"/>
      <c r="B322" s="237"/>
      <c r="C322" s="238"/>
      <c r="D322" s="228" t="s">
        <v>185</v>
      </c>
      <c r="E322" s="239" t="s">
        <v>19</v>
      </c>
      <c r="F322" s="240" t="s">
        <v>414</v>
      </c>
      <c r="G322" s="238"/>
      <c r="H322" s="241">
        <v>0</v>
      </c>
      <c r="I322" s="242"/>
      <c r="J322" s="238"/>
      <c r="K322" s="238"/>
      <c r="L322" s="243"/>
      <c r="M322" s="244"/>
      <c r="N322" s="245"/>
      <c r="O322" s="245"/>
      <c r="P322" s="245"/>
      <c r="Q322" s="245"/>
      <c r="R322" s="245"/>
      <c r="S322" s="245"/>
      <c r="T322" s="246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47" t="s">
        <v>185</v>
      </c>
      <c r="AU322" s="247" t="s">
        <v>85</v>
      </c>
      <c r="AV322" s="14" t="s">
        <v>85</v>
      </c>
      <c r="AW322" s="14" t="s">
        <v>35</v>
      </c>
      <c r="AX322" s="14" t="s">
        <v>75</v>
      </c>
      <c r="AY322" s="247" t="s">
        <v>175</v>
      </c>
    </row>
    <row r="323" s="14" customFormat="1">
      <c r="A323" s="14"/>
      <c r="B323" s="237"/>
      <c r="C323" s="238"/>
      <c r="D323" s="228" t="s">
        <v>185</v>
      </c>
      <c r="E323" s="239" t="s">
        <v>19</v>
      </c>
      <c r="F323" s="240" t="s">
        <v>412</v>
      </c>
      <c r="G323" s="238"/>
      <c r="H323" s="241">
        <v>0</v>
      </c>
      <c r="I323" s="242"/>
      <c r="J323" s="238"/>
      <c r="K323" s="238"/>
      <c r="L323" s="243"/>
      <c r="M323" s="244"/>
      <c r="N323" s="245"/>
      <c r="O323" s="245"/>
      <c r="P323" s="245"/>
      <c r="Q323" s="245"/>
      <c r="R323" s="245"/>
      <c r="S323" s="245"/>
      <c r="T323" s="246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47" t="s">
        <v>185</v>
      </c>
      <c r="AU323" s="247" t="s">
        <v>85</v>
      </c>
      <c r="AV323" s="14" t="s">
        <v>85</v>
      </c>
      <c r="AW323" s="14" t="s">
        <v>35</v>
      </c>
      <c r="AX323" s="14" t="s">
        <v>75</v>
      </c>
      <c r="AY323" s="247" t="s">
        <v>175</v>
      </c>
    </row>
    <row r="324" s="14" customFormat="1">
      <c r="A324" s="14"/>
      <c r="B324" s="237"/>
      <c r="C324" s="238"/>
      <c r="D324" s="228" t="s">
        <v>185</v>
      </c>
      <c r="E324" s="239" t="s">
        <v>19</v>
      </c>
      <c r="F324" s="240" t="s">
        <v>415</v>
      </c>
      <c r="G324" s="238"/>
      <c r="H324" s="241">
        <v>22.23</v>
      </c>
      <c r="I324" s="242"/>
      <c r="J324" s="238"/>
      <c r="K324" s="238"/>
      <c r="L324" s="243"/>
      <c r="M324" s="244"/>
      <c r="N324" s="245"/>
      <c r="O324" s="245"/>
      <c r="P324" s="245"/>
      <c r="Q324" s="245"/>
      <c r="R324" s="245"/>
      <c r="S324" s="245"/>
      <c r="T324" s="246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47" t="s">
        <v>185</v>
      </c>
      <c r="AU324" s="247" t="s">
        <v>85</v>
      </c>
      <c r="AV324" s="14" t="s">
        <v>85</v>
      </c>
      <c r="AW324" s="14" t="s">
        <v>35</v>
      </c>
      <c r="AX324" s="14" t="s">
        <v>75</v>
      </c>
      <c r="AY324" s="247" t="s">
        <v>175</v>
      </c>
    </row>
    <row r="325" s="14" customFormat="1">
      <c r="A325" s="14"/>
      <c r="B325" s="237"/>
      <c r="C325" s="238"/>
      <c r="D325" s="228" t="s">
        <v>185</v>
      </c>
      <c r="E325" s="239" t="s">
        <v>19</v>
      </c>
      <c r="F325" s="240" t="s">
        <v>416</v>
      </c>
      <c r="G325" s="238"/>
      <c r="H325" s="241">
        <v>3.4500000000000002</v>
      </c>
      <c r="I325" s="242"/>
      <c r="J325" s="238"/>
      <c r="K325" s="238"/>
      <c r="L325" s="243"/>
      <c r="M325" s="244"/>
      <c r="N325" s="245"/>
      <c r="O325" s="245"/>
      <c r="P325" s="245"/>
      <c r="Q325" s="245"/>
      <c r="R325" s="245"/>
      <c r="S325" s="245"/>
      <c r="T325" s="246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47" t="s">
        <v>185</v>
      </c>
      <c r="AU325" s="247" t="s">
        <v>85</v>
      </c>
      <c r="AV325" s="14" t="s">
        <v>85</v>
      </c>
      <c r="AW325" s="14" t="s">
        <v>35</v>
      </c>
      <c r="AX325" s="14" t="s">
        <v>75</v>
      </c>
      <c r="AY325" s="247" t="s">
        <v>175</v>
      </c>
    </row>
    <row r="326" s="14" customFormat="1">
      <c r="A326" s="14"/>
      <c r="B326" s="237"/>
      <c r="C326" s="238"/>
      <c r="D326" s="228" t="s">
        <v>185</v>
      </c>
      <c r="E326" s="239" t="s">
        <v>19</v>
      </c>
      <c r="F326" s="240" t="s">
        <v>417</v>
      </c>
      <c r="G326" s="238"/>
      <c r="H326" s="241">
        <v>4.8099999999999996</v>
      </c>
      <c r="I326" s="242"/>
      <c r="J326" s="238"/>
      <c r="K326" s="238"/>
      <c r="L326" s="243"/>
      <c r="M326" s="244"/>
      <c r="N326" s="245"/>
      <c r="O326" s="245"/>
      <c r="P326" s="245"/>
      <c r="Q326" s="245"/>
      <c r="R326" s="245"/>
      <c r="S326" s="245"/>
      <c r="T326" s="246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47" t="s">
        <v>185</v>
      </c>
      <c r="AU326" s="247" t="s">
        <v>85</v>
      </c>
      <c r="AV326" s="14" t="s">
        <v>85</v>
      </c>
      <c r="AW326" s="14" t="s">
        <v>35</v>
      </c>
      <c r="AX326" s="14" t="s">
        <v>75</v>
      </c>
      <c r="AY326" s="247" t="s">
        <v>175</v>
      </c>
    </row>
    <row r="327" s="14" customFormat="1">
      <c r="A327" s="14"/>
      <c r="B327" s="237"/>
      <c r="C327" s="238"/>
      <c r="D327" s="228" t="s">
        <v>185</v>
      </c>
      <c r="E327" s="239" t="s">
        <v>19</v>
      </c>
      <c r="F327" s="240" t="s">
        <v>418</v>
      </c>
      <c r="G327" s="238"/>
      <c r="H327" s="241">
        <v>33.825000000000003</v>
      </c>
      <c r="I327" s="242"/>
      <c r="J327" s="238"/>
      <c r="K327" s="238"/>
      <c r="L327" s="243"/>
      <c r="M327" s="244"/>
      <c r="N327" s="245"/>
      <c r="O327" s="245"/>
      <c r="P327" s="245"/>
      <c r="Q327" s="245"/>
      <c r="R327" s="245"/>
      <c r="S327" s="245"/>
      <c r="T327" s="246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47" t="s">
        <v>185</v>
      </c>
      <c r="AU327" s="247" t="s">
        <v>85</v>
      </c>
      <c r="AV327" s="14" t="s">
        <v>85</v>
      </c>
      <c r="AW327" s="14" t="s">
        <v>35</v>
      </c>
      <c r="AX327" s="14" t="s">
        <v>75</v>
      </c>
      <c r="AY327" s="247" t="s">
        <v>175</v>
      </c>
    </row>
    <row r="328" s="14" customFormat="1">
      <c r="A328" s="14"/>
      <c r="B328" s="237"/>
      <c r="C328" s="238"/>
      <c r="D328" s="228" t="s">
        <v>185</v>
      </c>
      <c r="E328" s="239" t="s">
        <v>19</v>
      </c>
      <c r="F328" s="240" t="s">
        <v>419</v>
      </c>
      <c r="G328" s="238"/>
      <c r="H328" s="241">
        <v>18.300000000000001</v>
      </c>
      <c r="I328" s="242"/>
      <c r="J328" s="238"/>
      <c r="K328" s="238"/>
      <c r="L328" s="243"/>
      <c r="M328" s="244"/>
      <c r="N328" s="245"/>
      <c r="O328" s="245"/>
      <c r="P328" s="245"/>
      <c r="Q328" s="245"/>
      <c r="R328" s="245"/>
      <c r="S328" s="245"/>
      <c r="T328" s="246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47" t="s">
        <v>185</v>
      </c>
      <c r="AU328" s="247" t="s">
        <v>85</v>
      </c>
      <c r="AV328" s="14" t="s">
        <v>85</v>
      </c>
      <c r="AW328" s="14" t="s">
        <v>35</v>
      </c>
      <c r="AX328" s="14" t="s">
        <v>75</v>
      </c>
      <c r="AY328" s="247" t="s">
        <v>175</v>
      </c>
    </row>
    <row r="329" s="14" customFormat="1">
      <c r="A329" s="14"/>
      <c r="B329" s="237"/>
      <c r="C329" s="238"/>
      <c r="D329" s="228" t="s">
        <v>185</v>
      </c>
      <c r="E329" s="239" t="s">
        <v>19</v>
      </c>
      <c r="F329" s="240" t="s">
        <v>420</v>
      </c>
      <c r="G329" s="238"/>
      <c r="H329" s="241">
        <v>9.8499999999999996</v>
      </c>
      <c r="I329" s="242"/>
      <c r="J329" s="238"/>
      <c r="K329" s="238"/>
      <c r="L329" s="243"/>
      <c r="M329" s="244"/>
      <c r="N329" s="245"/>
      <c r="O329" s="245"/>
      <c r="P329" s="245"/>
      <c r="Q329" s="245"/>
      <c r="R329" s="245"/>
      <c r="S329" s="245"/>
      <c r="T329" s="246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47" t="s">
        <v>185</v>
      </c>
      <c r="AU329" s="247" t="s">
        <v>85</v>
      </c>
      <c r="AV329" s="14" t="s">
        <v>85</v>
      </c>
      <c r="AW329" s="14" t="s">
        <v>35</v>
      </c>
      <c r="AX329" s="14" t="s">
        <v>75</v>
      </c>
      <c r="AY329" s="247" t="s">
        <v>175</v>
      </c>
    </row>
    <row r="330" s="14" customFormat="1">
      <c r="A330" s="14"/>
      <c r="B330" s="237"/>
      <c r="C330" s="238"/>
      <c r="D330" s="228" t="s">
        <v>185</v>
      </c>
      <c r="E330" s="239" t="s">
        <v>19</v>
      </c>
      <c r="F330" s="240" t="s">
        <v>421</v>
      </c>
      <c r="G330" s="238"/>
      <c r="H330" s="241">
        <v>2.3519999999999999</v>
      </c>
      <c r="I330" s="242"/>
      <c r="J330" s="238"/>
      <c r="K330" s="238"/>
      <c r="L330" s="243"/>
      <c r="M330" s="244"/>
      <c r="N330" s="245"/>
      <c r="O330" s="245"/>
      <c r="P330" s="245"/>
      <c r="Q330" s="245"/>
      <c r="R330" s="245"/>
      <c r="S330" s="245"/>
      <c r="T330" s="246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47" t="s">
        <v>185</v>
      </c>
      <c r="AU330" s="247" t="s">
        <v>85</v>
      </c>
      <c r="AV330" s="14" t="s">
        <v>85</v>
      </c>
      <c r="AW330" s="14" t="s">
        <v>35</v>
      </c>
      <c r="AX330" s="14" t="s">
        <v>75</v>
      </c>
      <c r="AY330" s="247" t="s">
        <v>175</v>
      </c>
    </row>
    <row r="331" s="14" customFormat="1">
      <c r="A331" s="14"/>
      <c r="B331" s="237"/>
      <c r="C331" s="238"/>
      <c r="D331" s="228" t="s">
        <v>185</v>
      </c>
      <c r="E331" s="239" t="s">
        <v>19</v>
      </c>
      <c r="F331" s="240" t="s">
        <v>422</v>
      </c>
      <c r="G331" s="238"/>
      <c r="H331" s="241">
        <v>8.9350000000000005</v>
      </c>
      <c r="I331" s="242"/>
      <c r="J331" s="238"/>
      <c r="K331" s="238"/>
      <c r="L331" s="243"/>
      <c r="M331" s="244"/>
      <c r="N331" s="245"/>
      <c r="O331" s="245"/>
      <c r="P331" s="245"/>
      <c r="Q331" s="245"/>
      <c r="R331" s="245"/>
      <c r="S331" s="245"/>
      <c r="T331" s="246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47" t="s">
        <v>185</v>
      </c>
      <c r="AU331" s="247" t="s">
        <v>85</v>
      </c>
      <c r="AV331" s="14" t="s">
        <v>85</v>
      </c>
      <c r="AW331" s="14" t="s">
        <v>35</v>
      </c>
      <c r="AX331" s="14" t="s">
        <v>75</v>
      </c>
      <c r="AY331" s="247" t="s">
        <v>175</v>
      </c>
    </row>
    <row r="332" s="14" customFormat="1">
      <c r="A332" s="14"/>
      <c r="B332" s="237"/>
      <c r="C332" s="238"/>
      <c r="D332" s="228" t="s">
        <v>185</v>
      </c>
      <c r="E332" s="239" t="s">
        <v>19</v>
      </c>
      <c r="F332" s="240" t="s">
        <v>423</v>
      </c>
      <c r="G332" s="238"/>
      <c r="H332" s="241">
        <v>25.48</v>
      </c>
      <c r="I332" s="242"/>
      <c r="J332" s="238"/>
      <c r="K332" s="238"/>
      <c r="L332" s="243"/>
      <c r="M332" s="244"/>
      <c r="N332" s="245"/>
      <c r="O332" s="245"/>
      <c r="P332" s="245"/>
      <c r="Q332" s="245"/>
      <c r="R332" s="245"/>
      <c r="S332" s="245"/>
      <c r="T332" s="246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47" t="s">
        <v>185</v>
      </c>
      <c r="AU332" s="247" t="s">
        <v>85</v>
      </c>
      <c r="AV332" s="14" t="s">
        <v>85</v>
      </c>
      <c r="AW332" s="14" t="s">
        <v>35</v>
      </c>
      <c r="AX332" s="14" t="s">
        <v>75</v>
      </c>
      <c r="AY332" s="247" t="s">
        <v>175</v>
      </c>
    </row>
    <row r="333" s="14" customFormat="1">
      <c r="A333" s="14"/>
      <c r="B333" s="237"/>
      <c r="C333" s="238"/>
      <c r="D333" s="228" t="s">
        <v>185</v>
      </c>
      <c r="E333" s="239" t="s">
        <v>19</v>
      </c>
      <c r="F333" s="240" t="s">
        <v>424</v>
      </c>
      <c r="G333" s="238"/>
      <c r="H333" s="241">
        <v>15.855</v>
      </c>
      <c r="I333" s="242"/>
      <c r="J333" s="238"/>
      <c r="K333" s="238"/>
      <c r="L333" s="243"/>
      <c r="M333" s="244"/>
      <c r="N333" s="245"/>
      <c r="O333" s="245"/>
      <c r="P333" s="245"/>
      <c r="Q333" s="245"/>
      <c r="R333" s="245"/>
      <c r="S333" s="245"/>
      <c r="T333" s="246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47" t="s">
        <v>185</v>
      </c>
      <c r="AU333" s="247" t="s">
        <v>85</v>
      </c>
      <c r="AV333" s="14" t="s">
        <v>85</v>
      </c>
      <c r="AW333" s="14" t="s">
        <v>35</v>
      </c>
      <c r="AX333" s="14" t="s">
        <v>75</v>
      </c>
      <c r="AY333" s="247" t="s">
        <v>175</v>
      </c>
    </row>
    <row r="334" s="14" customFormat="1">
      <c r="A334" s="14"/>
      <c r="B334" s="237"/>
      <c r="C334" s="238"/>
      <c r="D334" s="228" t="s">
        <v>185</v>
      </c>
      <c r="E334" s="239" t="s">
        <v>19</v>
      </c>
      <c r="F334" s="240" t="s">
        <v>425</v>
      </c>
      <c r="G334" s="238"/>
      <c r="H334" s="241">
        <v>0</v>
      </c>
      <c r="I334" s="242"/>
      <c r="J334" s="238"/>
      <c r="K334" s="238"/>
      <c r="L334" s="243"/>
      <c r="M334" s="244"/>
      <c r="N334" s="245"/>
      <c r="O334" s="245"/>
      <c r="P334" s="245"/>
      <c r="Q334" s="245"/>
      <c r="R334" s="245"/>
      <c r="S334" s="245"/>
      <c r="T334" s="246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47" t="s">
        <v>185</v>
      </c>
      <c r="AU334" s="247" t="s">
        <v>85</v>
      </c>
      <c r="AV334" s="14" t="s">
        <v>85</v>
      </c>
      <c r="AW334" s="14" t="s">
        <v>35</v>
      </c>
      <c r="AX334" s="14" t="s">
        <v>75</v>
      </c>
      <c r="AY334" s="247" t="s">
        <v>175</v>
      </c>
    </row>
    <row r="335" s="14" customFormat="1">
      <c r="A335" s="14"/>
      <c r="B335" s="237"/>
      <c r="C335" s="238"/>
      <c r="D335" s="228" t="s">
        <v>185</v>
      </c>
      <c r="E335" s="239" t="s">
        <v>19</v>
      </c>
      <c r="F335" s="240" t="s">
        <v>426</v>
      </c>
      <c r="G335" s="238"/>
      <c r="H335" s="241">
        <v>7.6950000000000003</v>
      </c>
      <c r="I335" s="242"/>
      <c r="J335" s="238"/>
      <c r="K335" s="238"/>
      <c r="L335" s="243"/>
      <c r="M335" s="244"/>
      <c r="N335" s="245"/>
      <c r="O335" s="245"/>
      <c r="P335" s="245"/>
      <c r="Q335" s="245"/>
      <c r="R335" s="245"/>
      <c r="S335" s="245"/>
      <c r="T335" s="246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47" t="s">
        <v>185</v>
      </c>
      <c r="AU335" s="247" t="s">
        <v>85</v>
      </c>
      <c r="AV335" s="14" t="s">
        <v>85</v>
      </c>
      <c r="AW335" s="14" t="s">
        <v>35</v>
      </c>
      <c r="AX335" s="14" t="s">
        <v>75</v>
      </c>
      <c r="AY335" s="247" t="s">
        <v>175</v>
      </c>
    </row>
    <row r="336" s="14" customFormat="1">
      <c r="A336" s="14"/>
      <c r="B336" s="237"/>
      <c r="C336" s="238"/>
      <c r="D336" s="228" t="s">
        <v>185</v>
      </c>
      <c r="E336" s="239" t="s">
        <v>19</v>
      </c>
      <c r="F336" s="240" t="s">
        <v>427</v>
      </c>
      <c r="G336" s="238"/>
      <c r="H336" s="241">
        <v>0</v>
      </c>
      <c r="I336" s="242"/>
      <c r="J336" s="238"/>
      <c r="K336" s="238"/>
      <c r="L336" s="243"/>
      <c r="M336" s="244"/>
      <c r="N336" s="245"/>
      <c r="O336" s="245"/>
      <c r="P336" s="245"/>
      <c r="Q336" s="245"/>
      <c r="R336" s="245"/>
      <c r="S336" s="245"/>
      <c r="T336" s="246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47" t="s">
        <v>185</v>
      </c>
      <c r="AU336" s="247" t="s">
        <v>85</v>
      </c>
      <c r="AV336" s="14" t="s">
        <v>85</v>
      </c>
      <c r="AW336" s="14" t="s">
        <v>35</v>
      </c>
      <c r="AX336" s="14" t="s">
        <v>75</v>
      </c>
      <c r="AY336" s="247" t="s">
        <v>175</v>
      </c>
    </row>
    <row r="337" s="14" customFormat="1">
      <c r="A337" s="14"/>
      <c r="B337" s="237"/>
      <c r="C337" s="238"/>
      <c r="D337" s="228" t="s">
        <v>185</v>
      </c>
      <c r="E337" s="239" t="s">
        <v>19</v>
      </c>
      <c r="F337" s="240" t="s">
        <v>428</v>
      </c>
      <c r="G337" s="238"/>
      <c r="H337" s="241">
        <v>27.408000000000001</v>
      </c>
      <c r="I337" s="242"/>
      <c r="J337" s="238"/>
      <c r="K337" s="238"/>
      <c r="L337" s="243"/>
      <c r="M337" s="244"/>
      <c r="N337" s="245"/>
      <c r="O337" s="245"/>
      <c r="P337" s="245"/>
      <c r="Q337" s="245"/>
      <c r="R337" s="245"/>
      <c r="S337" s="245"/>
      <c r="T337" s="246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47" t="s">
        <v>185</v>
      </c>
      <c r="AU337" s="247" t="s">
        <v>85</v>
      </c>
      <c r="AV337" s="14" t="s">
        <v>85</v>
      </c>
      <c r="AW337" s="14" t="s">
        <v>35</v>
      </c>
      <c r="AX337" s="14" t="s">
        <v>75</v>
      </c>
      <c r="AY337" s="247" t="s">
        <v>175</v>
      </c>
    </row>
    <row r="338" s="14" customFormat="1">
      <c r="A338" s="14"/>
      <c r="B338" s="237"/>
      <c r="C338" s="238"/>
      <c r="D338" s="228" t="s">
        <v>185</v>
      </c>
      <c r="E338" s="239" t="s">
        <v>19</v>
      </c>
      <c r="F338" s="240" t="s">
        <v>429</v>
      </c>
      <c r="G338" s="238"/>
      <c r="H338" s="241">
        <v>19.698</v>
      </c>
      <c r="I338" s="242"/>
      <c r="J338" s="238"/>
      <c r="K338" s="238"/>
      <c r="L338" s="243"/>
      <c r="M338" s="244"/>
      <c r="N338" s="245"/>
      <c r="O338" s="245"/>
      <c r="P338" s="245"/>
      <c r="Q338" s="245"/>
      <c r="R338" s="245"/>
      <c r="S338" s="245"/>
      <c r="T338" s="246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47" t="s">
        <v>185</v>
      </c>
      <c r="AU338" s="247" t="s">
        <v>85</v>
      </c>
      <c r="AV338" s="14" t="s">
        <v>85</v>
      </c>
      <c r="AW338" s="14" t="s">
        <v>35</v>
      </c>
      <c r="AX338" s="14" t="s">
        <v>75</v>
      </c>
      <c r="AY338" s="247" t="s">
        <v>175</v>
      </c>
    </row>
    <row r="339" s="14" customFormat="1">
      <c r="A339" s="14"/>
      <c r="B339" s="237"/>
      <c r="C339" s="238"/>
      <c r="D339" s="228" t="s">
        <v>185</v>
      </c>
      <c r="E339" s="239" t="s">
        <v>19</v>
      </c>
      <c r="F339" s="240" t="s">
        <v>430</v>
      </c>
      <c r="G339" s="238"/>
      <c r="H339" s="241">
        <v>2.8559999999999999</v>
      </c>
      <c r="I339" s="242"/>
      <c r="J339" s="238"/>
      <c r="K339" s="238"/>
      <c r="L339" s="243"/>
      <c r="M339" s="244"/>
      <c r="N339" s="245"/>
      <c r="O339" s="245"/>
      <c r="P339" s="245"/>
      <c r="Q339" s="245"/>
      <c r="R339" s="245"/>
      <c r="S339" s="245"/>
      <c r="T339" s="246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47" t="s">
        <v>185</v>
      </c>
      <c r="AU339" s="247" t="s">
        <v>85</v>
      </c>
      <c r="AV339" s="14" t="s">
        <v>85</v>
      </c>
      <c r="AW339" s="14" t="s">
        <v>35</v>
      </c>
      <c r="AX339" s="14" t="s">
        <v>75</v>
      </c>
      <c r="AY339" s="247" t="s">
        <v>175</v>
      </c>
    </row>
    <row r="340" s="14" customFormat="1">
      <c r="A340" s="14"/>
      <c r="B340" s="237"/>
      <c r="C340" s="238"/>
      <c r="D340" s="228" t="s">
        <v>185</v>
      </c>
      <c r="E340" s="239" t="s">
        <v>19</v>
      </c>
      <c r="F340" s="240" t="s">
        <v>431</v>
      </c>
      <c r="G340" s="238"/>
      <c r="H340" s="241">
        <v>5.6799999999999997</v>
      </c>
      <c r="I340" s="242"/>
      <c r="J340" s="238"/>
      <c r="K340" s="238"/>
      <c r="L340" s="243"/>
      <c r="M340" s="244"/>
      <c r="N340" s="245"/>
      <c r="O340" s="245"/>
      <c r="P340" s="245"/>
      <c r="Q340" s="245"/>
      <c r="R340" s="245"/>
      <c r="S340" s="245"/>
      <c r="T340" s="246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47" t="s">
        <v>185</v>
      </c>
      <c r="AU340" s="247" t="s">
        <v>85</v>
      </c>
      <c r="AV340" s="14" t="s">
        <v>85</v>
      </c>
      <c r="AW340" s="14" t="s">
        <v>35</v>
      </c>
      <c r="AX340" s="14" t="s">
        <v>75</v>
      </c>
      <c r="AY340" s="247" t="s">
        <v>175</v>
      </c>
    </row>
    <row r="341" s="14" customFormat="1">
      <c r="A341" s="14"/>
      <c r="B341" s="237"/>
      <c r="C341" s="238"/>
      <c r="D341" s="228" t="s">
        <v>185</v>
      </c>
      <c r="E341" s="239" t="s">
        <v>19</v>
      </c>
      <c r="F341" s="240" t="s">
        <v>432</v>
      </c>
      <c r="G341" s="238"/>
      <c r="H341" s="241">
        <v>16.253</v>
      </c>
      <c r="I341" s="242"/>
      <c r="J341" s="238"/>
      <c r="K341" s="238"/>
      <c r="L341" s="243"/>
      <c r="M341" s="244"/>
      <c r="N341" s="245"/>
      <c r="O341" s="245"/>
      <c r="P341" s="245"/>
      <c r="Q341" s="245"/>
      <c r="R341" s="245"/>
      <c r="S341" s="245"/>
      <c r="T341" s="246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47" t="s">
        <v>185</v>
      </c>
      <c r="AU341" s="247" t="s">
        <v>85</v>
      </c>
      <c r="AV341" s="14" t="s">
        <v>85</v>
      </c>
      <c r="AW341" s="14" t="s">
        <v>35</v>
      </c>
      <c r="AX341" s="14" t="s">
        <v>75</v>
      </c>
      <c r="AY341" s="247" t="s">
        <v>175</v>
      </c>
    </row>
    <row r="342" s="14" customFormat="1">
      <c r="A342" s="14"/>
      <c r="B342" s="237"/>
      <c r="C342" s="238"/>
      <c r="D342" s="228" t="s">
        <v>185</v>
      </c>
      <c r="E342" s="239" t="s">
        <v>19</v>
      </c>
      <c r="F342" s="240" t="s">
        <v>433</v>
      </c>
      <c r="G342" s="238"/>
      <c r="H342" s="241">
        <v>42.075000000000003</v>
      </c>
      <c r="I342" s="242"/>
      <c r="J342" s="238"/>
      <c r="K342" s="238"/>
      <c r="L342" s="243"/>
      <c r="M342" s="244"/>
      <c r="N342" s="245"/>
      <c r="O342" s="245"/>
      <c r="P342" s="245"/>
      <c r="Q342" s="245"/>
      <c r="R342" s="245"/>
      <c r="S342" s="245"/>
      <c r="T342" s="246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47" t="s">
        <v>185</v>
      </c>
      <c r="AU342" s="247" t="s">
        <v>85</v>
      </c>
      <c r="AV342" s="14" t="s">
        <v>85</v>
      </c>
      <c r="AW342" s="14" t="s">
        <v>35</v>
      </c>
      <c r="AX342" s="14" t="s">
        <v>75</v>
      </c>
      <c r="AY342" s="247" t="s">
        <v>175</v>
      </c>
    </row>
    <row r="343" s="14" customFormat="1">
      <c r="A343" s="14"/>
      <c r="B343" s="237"/>
      <c r="C343" s="238"/>
      <c r="D343" s="228" t="s">
        <v>185</v>
      </c>
      <c r="E343" s="239" t="s">
        <v>19</v>
      </c>
      <c r="F343" s="240" t="s">
        <v>434</v>
      </c>
      <c r="G343" s="238"/>
      <c r="H343" s="241">
        <v>9.0999999999999996</v>
      </c>
      <c r="I343" s="242"/>
      <c r="J343" s="238"/>
      <c r="K343" s="238"/>
      <c r="L343" s="243"/>
      <c r="M343" s="244"/>
      <c r="N343" s="245"/>
      <c r="O343" s="245"/>
      <c r="P343" s="245"/>
      <c r="Q343" s="245"/>
      <c r="R343" s="245"/>
      <c r="S343" s="245"/>
      <c r="T343" s="246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47" t="s">
        <v>185</v>
      </c>
      <c r="AU343" s="247" t="s">
        <v>85</v>
      </c>
      <c r="AV343" s="14" t="s">
        <v>85</v>
      </c>
      <c r="AW343" s="14" t="s">
        <v>35</v>
      </c>
      <c r="AX343" s="14" t="s">
        <v>75</v>
      </c>
      <c r="AY343" s="247" t="s">
        <v>175</v>
      </c>
    </row>
    <row r="344" s="14" customFormat="1">
      <c r="A344" s="14"/>
      <c r="B344" s="237"/>
      <c r="C344" s="238"/>
      <c r="D344" s="228" t="s">
        <v>185</v>
      </c>
      <c r="E344" s="239" t="s">
        <v>19</v>
      </c>
      <c r="F344" s="240" t="s">
        <v>435</v>
      </c>
      <c r="G344" s="238"/>
      <c r="H344" s="241">
        <v>10.497999999999999</v>
      </c>
      <c r="I344" s="242"/>
      <c r="J344" s="238"/>
      <c r="K344" s="238"/>
      <c r="L344" s="243"/>
      <c r="M344" s="244"/>
      <c r="N344" s="245"/>
      <c r="O344" s="245"/>
      <c r="P344" s="245"/>
      <c r="Q344" s="245"/>
      <c r="R344" s="245"/>
      <c r="S344" s="245"/>
      <c r="T344" s="246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47" t="s">
        <v>185</v>
      </c>
      <c r="AU344" s="247" t="s">
        <v>85</v>
      </c>
      <c r="AV344" s="14" t="s">
        <v>85</v>
      </c>
      <c r="AW344" s="14" t="s">
        <v>35</v>
      </c>
      <c r="AX344" s="14" t="s">
        <v>75</v>
      </c>
      <c r="AY344" s="247" t="s">
        <v>175</v>
      </c>
    </row>
    <row r="345" s="14" customFormat="1">
      <c r="A345" s="14"/>
      <c r="B345" s="237"/>
      <c r="C345" s="238"/>
      <c r="D345" s="228" t="s">
        <v>185</v>
      </c>
      <c r="E345" s="239" t="s">
        <v>19</v>
      </c>
      <c r="F345" s="240" t="s">
        <v>436</v>
      </c>
      <c r="G345" s="238"/>
      <c r="H345" s="241">
        <v>0</v>
      </c>
      <c r="I345" s="242"/>
      <c r="J345" s="238"/>
      <c r="K345" s="238"/>
      <c r="L345" s="243"/>
      <c r="M345" s="244"/>
      <c r="N345" s="245"/>
      <c r="O345" s="245"/>
      <c r="P345" s="245"/>
      <c r="Q345" s="245"/>
      <c r="R345" s="245"/>
      <c r="S345" s="245"/>
      <c r="T345" s="246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47" t="s">
        <v>185</v>
      </c>
      <c r="AU345" s="247" t="s">
        <v>85</v>
      </c>
      <c r="AV345" s="14" t="s">
        <v>85</v>
      </c>
      <c r="AW345" s="14" t="s">
        <v>35</v>
      </c>
      <c r="AX345" s="14" t="s">
        <v>75</v>
      </c>
      <c r="AY345" s="247" t="s">
        <v>175</v>
      </c>
    </row>
    <row r="346" s="14" customFormat="1">
      <c r="A346" s="14"/>
      <c r="B346" s="237"/>
      <c r="C346" s="238"/>
      <c r="D346" s="228" t="s">
        <v>185</v>
      </c>
      <c r="E346" s="239" t="s">
        <v>19</v>
      </c>
      <c r="F346" s="240" t="s">
        <v>437</v>
      </c>
      <c r="G346" s="238"/>
      <c r="H346" s="241">
        <v>3.835</v>
      </c>
      <c r="I346" s="242"/>
      <c r="J346" s="238"/>
      <c r="K346" s="238"/>
      <c r="L346" s="243"/>
      <c r="M346" s="244"/>
      <c r="N346" s="245"/>
      <c r="O346" s="245"/>
      <c r="P346" s="245"/>
      <c r="Q346" s="245"/>
      <c r="R346" s="245"/>
      <c r="S346" s="245"/>
      <c r="T346" s="246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47" t="s">
        <v>185</v>
      </c>
      <c r="AU346" s="247" t="s">
        <v>85</v>
      </c>
      <c r="AV346" s="14" t="s">
        <v>85</v>
      </c>
      <c r="AW346" s="14" t="s">
        <v>35</v>
      </c>
      <c r="AX346" s="14" t="s">
        <v>75</v>
      </c>
      <c r="AY346" s="247" t="s">
        <v>175</v>
      </c>
    </row>
    <row r="347" s="14" customFormat="1">
      <c r="A347" s="14"/>
      <c r="B347" s="237"/>
      <c r="C347" s="238"/>
      <c r="D347" s="228" t="s">
        <v>185</v>
      </c>
      <c r="E347" s="239" t="s">
        <v>19</v>
      </c>
      <c r="F347" s="240" t="s">
        <v>438</v>
      </c>
      <c r="G347" s="238"/>
      <c r="H347" s="241">
        <v>0</v>
      </c>
      <c r="I347" s="242"/>
      <c r="J347" s="238"/>
      <c r="K347" s="238"/>
      <c r="L347" s="243"/>
      <c r="M347" s="244"/>
      <c r="N347" s="245"/>
      <c r="O347" s="245"/>
      <c r="P347" s="245"/>
      <c r="Q347" s="245"/>
      <c r="R347" s="245"/>
      <c r="S347" s="245"/>
      <c r="T347" s="246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7" t="s">
        <v>185</v>
      </c>
      <c r="AU347" s="247" t="s">
        <v>85</v>
      </c>
      <c r="AV347" s="14" t="s">
        <v>85</v>
      </c>
      <c r="AW347" s="14" t="s">
        <v>35</v>
      </c>
      <c r="AX347" s="14" t="s">
        <v>75</v>
      </c>
      <c r="AY347" s="247" t="s">
        <v>175</v>
      </c>
    </row>
    <row r="348" s="16" customFormat="1">
      <c r="A348" s="16"/>
      <c r="B348" s="259"/>
      <c r="C348" s="260"/>
      <c r="D348" s="228" t="s">
        <v>185</v>
      </c>
      <c r="E348" s="261" t="s">
        <v>101</v>
      </c>
      <c r="F348" s="262" t="s">
        <v>212</v>
      </c>
      <c r="G348" s="260"/>
      <c r="H348" s="263">
        <v>575.48299999999995</v>
      </c>
      <c r="I348" s="264"/>
      <c r="J348" s="260"/>
      <c r="K348" s="260"/>
      <c r="L348" s="265"/>
      <c r="M348" s="266"/>
      <c r="N348" s="267"/>
      <c r="O348" s="267"/>
      <c r="P348" s="267"/>
      <c r="Q348" s="267"/>
      <c r="R348" s="267"/>
      <c r="S348" s="267"/>
      <c r="T348" s="268"/>
      <c r="U348" s="16"/>
      <c r="V348" s="16"/>
      <c r="W348" s="16"/>
      <c r="X348" s="16"/>
      <c r="Y348" s="16"/>
      <c r="Z348" s="16"/>
      <c r="AA348" s="16"/>
      <c r="AB348" s="16"/>
      <c r="AC348" s="16"/>
      <c r="AD348" s="16"/>
      <c r="AE348" s="16"/>
      <c r="AT348" s="269" t="s">
        <v>185</v>
      </c>
      <c r="AU348" s="269" t="s">
        <v>85</v>
      </c>
      <c r="AV348" s="16" t="s">
        <v>127</v>
      </c>
      <c r="AW348" s="16" t="s">
        <v>35</v>
      </c>
      <c r="AX348" s="16" t="s">
        <v>75</v>
      </c>
      <c r="AY348" s="269" t="s">
        <v>175</v>
      </c>
    </row>
    <row r="349" s="15" customFormat="1">
      <c r="A349" s="15"/>
      <c r="B349" s="248"/>
      <c r="C349" s="249"/>
      <c r="D349" s="228" t="s">
        <v>185</v>
      </c>
      <c r="E349" s="250" t="s">
        <v>19</v>
      </c>
      <c r="F349" s="251" t="s">
        <v>187</v>
      </c>
      <c r="G349" s="249"/>
      <c r="H349" s="252">
        <v>575.48299999999995</v>
      </c>
      <c r="I349" s="253"/>
      <c r="J349" s="249"/>
      <c r="K349" s="249"/>
      <c r="L349" s="254"/>
      <c r="M349" s="255"/>
      <c r="N349" s="256"/>
      <c r="O349" s="256"/>
      <c r="P349" s="256"/>
      <c r="Q349" s="256"/>
      <c r="R349" s="256"/>
      <c r="S349" s="256"/>
      <c r="T349" s="257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258" t="s">
        <v>185</v>
      </c>
      <c r="AU349" s="258" t="s">
        <v>85</v>
      </c>
      <c r="AV349" s="15" t="s">
        <v>181</v>
      </c>
      <c r="AW349" s="15" t="s">
        <v>35</v>
      </c>
      <c r="AX349" s="15" t="s">
        <v>83</v>
      </c>
      <c r="AY349" s="258" t="s">
        <v>175</v>
      </c>
    </row>
    <row r="350" s="2" customFormat="1" ht="37.8" customHeight="1">
      <c r="A350" s="41"/>
      <c r="B350" s="42"/>
      <c r="C350" s="208" t="s">
        <v>439</v>
      </c>
      <c r="D350" s="208" t="s">
        <v>177</v>
      </c>
      <c r="E350" s="209" t="s">
        <v>440</v>
      </c>
      <c r="F350" s="210" t="s">
        <v>441</v>
      </c>
      <c r="G350" s="211" t="s">
        <v>120</v>
      </c>
      <c r="H350" s="212">
        <v>1229.309</v>
      </c>
      <c r="I350" s="213"/>
      <c r="J350" s="214">
        <f>ROUND(I350*H350,2)</f>
        <v>0</v>
      </c>
      <c r="K350" s="210" t="s">
        <v>180</v>
      </c>
      <c r="L350" s="47"/>
      <c r="M350" s="215" t="s">
        <v>19</v>
      </c>
      <c r="N350" s="216" t="s">
        <v>46</v>
      </c>
      <c r="O350" s="87"/>
      <c r="P350" s="217">
        <f>O350*H350</f>
        <v>0</v>
      </c>
      <c r="Q350" s="217">
        <v>0.012</v>
      </c>
      <c r="R350" s="217">
        <f>Q350*H350</f>
        <v>14.751708000000001</v>
      </c>
      <c r="S350" s="217">
        <v>0</v>
      </c>
      <c r="T350" s="218">
        <f>S350*H350</f>
        <v>0</v>
      </c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R350" s="219" t="s">
        <v>181</v>
      </c>
      <c r="AT350" s="219" t="s">
        <v>177</v>
      </c>
      <c r="AU350" s="219" t="s">
        <v>85</v>
      </c>
      <c r="AY350" s="20" t="s">
        <v>175</v>
      </c>
      <c r="BE350" s="220">
        <f>IF(N350="základní",J350,0)</f>
        <v>0</v>
      </c>
      <c r="BF350" s="220">
        <f>IF(N350="snížená",J350,0)</f>
        <v>0</v>
      </c>
      <c r="BG350" s="220">
        <f>IF(N350="zákl. přenesená",J350,0)</f>
        <v>0</v>
      </c>
      <c r="BH350" s="220">
        <f>IF(N350="sníž. přenesená",J350,0)</f>
        <v>0</v>
      </c>
      <c r="BI350" s="220">
        <f>IF(N350="nulová",J350,0)</f>
        <v>0</v>
      </c>
      <c r="BJ350" s="20" t="s">
        <v>83</v>
      </c>
      <c r="BK350" s="220">
        <f>ROUND(I350*H350,2)</f>
        <v>0</v>
      </c>
      <c r="BL350" s="20" t="s">
        <v>181</v>
      </c>
      <c r="BM350" s="219" t="s">
        <v>442</v>
      </c>
    </row>
    <row r="351" s="2" customFormat="1">
      <c r="A351" s="41"/>
      <c r="B351" s="42"/>
      <c r="C351" s="43"/>
      <c r="D351" s="221" t="s">
        <v>183</v>
      </c>
      <c r="E351" s="43"/>
      <c r="F351" s="222" t="s">
        <v>443</v>
      </c>
      <c r="G351" s="43"/>
      <c r="H351" s="43"/>
      <c r="I351" s="223"/>
      <c r="J351" s="43"/>
      <c r="K351" s="43"/>
      <c r="L351" s="47"/>
      <c r="M351" s="224"/>
      <c r="N351" s="225"/>
      <c r="O351" s="87"/>
      <c r="P351" s="87"/>
      <c r="Q351" s="87"/>
      <c r="R351" s="87"/>
      <c r="S351" s="87"/>
      <c r="T351" s="88"/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T351" s="20" t="s">
        <v>183</v>
      </c>
      <c r="AU351" s="20" t="s">
        <v>85</v>
      </c>
    </row>
    <row r="352" s="14" customFormat="1">
      <c r="A352" s="14"/>
      <c r="B352" s="237"/>
      <c r="C352" s="238"/>
      <c r="D352" s="228" t="s">
        <v>185</v>
      </c>
      <c r="E352" s="239" t="s">
        <v>19</v>
      </c>
      <c r="F352" s="240" t="s">
        <v>103</v>
      </c>
      <c r="G352" s="238"/>
      <c r="H352" s="241">
        <v>653.82600000000002</v>
      </c>
      <c r="I352" s="242"/>
      <c r="J352" s="238"/>
      <c r="K352" s="238"/>
      <c r="L352" s="243"/>
      <c r="M352" s="244"/>
      <c r="N352" s="245"/>
      <c r="O352" s="245"/>
      <c r="P352" s="245"/>
      <c r="Q352" s="245"/>
      <c r="R352" s="245"/>
      <c r="S352" s="245"/>
      <c r="T352" s="246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47" t="s">
        <v>185</v>
      </c>
      <c r="AU352" s="247" t="s">
        <v>85</v>
      </c>
      <c r="AV352" s="14" t="s">
        <v>85</v>
      </c>
      <c r="AW352" s="14" t="s">
        <v>35</v>
      </c>
      <c r="AX352" s="14" t="s">
        <v>75</v>
      </c>
      <c r="AY352" s="247" t="s">
        <v>175</v>
      </c>
    </row>
    <row r="353" s="14" customFormat="1">
      <c r="A353" s="14"/>
      <c r="B353" s="237"/>
      <c r="C353" s="238"/>
      <c r="D353" s="228" t="s">
        <v>185</v>
      </c>
      <c r="E353" s="239" t="s">
        <v>19</v>
      </c>
      <c r="F353" s="240" t="s">
        <v>101</v>
      </c>
      <c r="G353" s="238"/>
      <c r="H353" s="241">
        <v>575.48299999999995</v>
      </c>
      <c r="I353" s="242"/>
      <c r="J353" s="238"/>
      <c r="K353" s="238"/>
      <c r="L353" s="243"/>
      <c r="M353" s="244"/>
      <c r="N353" s="245"/>
      <c r="O353" s="245"/>
      <c r="P353" s="245"/>
      <c r="Q353" s="245"/>
      <c r="R353" s="245"/>
      <c r="S353" s="245"/>
      <c r="T353" s="246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47" t="s">
        <v>185</v>
      </c>
      <c r="AU353" s="247" t="s">
        <v>85</v>
      </c>
      <c r="AV353" s="14" t="s">
        <v>85</v>
      </c>
      <c r="AW353" s="14" t="s">
        <v>35</v>
      </c>
      <c r="AX353" s="14" t="s">
        <v>75</v>
      </c>
      <c r="AY353" s="247" t="s">
        <v>175</v>
      </c>
    </row>
    <row r="354" s="15" customFormat="1">
      <c r="A354" s="15"/>
      <c r="B354" s="248"/>
      <c r="C354" s="249"/>
      <c r="D354" s="228" t="s">
        <v>185</v>
      </c>
      <c r="E354" s="250" t="s">
        <v>19</v>
      </c>
      <c r="F354" s="251" t="s">
        <v>187</v>
      </c>
      <c r="G354" s="249"/>
      <c r="H354" s="252">
        <v>1229.309</v>
      </c>
      <c r="I354" s="253"/>
      <c r="J354" s="249"/>
      <c r="K354" s="249"/>
      <c r="L354" s="254"/>
      <c r="M354" s="255"/>
      <c r="N354" s="256"/>
      <c r="O354" s="256"/>
      <c r="P354" s="256"/>
      <c r="Q354" s="256"/>
      <c r="R354" s="256"/>
      <c r="S354" s="256"/>
      <c r="T354" s="257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T354" s="258" t="s">
        <v>185</v>
      </c>
      <c r="AU354" s="258" t="s">
        <v>85</v>
      </c>
      <c r="AV354" s="15" t="s">
        <v>181</v>
      </c>
      <c r="AW354" s="15" t="s">
        <v>35</v>
      </c>
      <c r="AX354" s="15" t="s">
        <v>83</v>
      </c>
      <c r="AY354" s="258" t="s">
        <v>175</v>
      </c>
    </row>
    <row r="355" s="2" customFormat="1" ht="55.5" customHeight="1">
      <c r="A355" s="41"/>
      <c r="B355" s="42"/>
      <c r="C355" s="208" t="s">
        <v>444</v>
      </c>
      <c r="D355" s="208" t="s">
        <v>177</v>
      </c>
      <c r="E355" s="209" t="s">
        <v>445</v>
      </c>
      <c r="F355" s="210" t="s">
        <v>446</v>
      </c>
      <c r="G355" s="211" t="s">
        <v>120</v>
      </c>
      <c r="H355" s="212">
        <v>3609.5839999999998</v>
      </c>
      <c r="I355" s="213"/>
      <c r="J355" s="214">
        <f>ROUND(I355*H355,2)</f>
        <v>0</v>
      </c>
      <c r="K355" s="210" t="s">
        <v>180</v>
      </c>
      <c r="L355" s="47"/>
      <c r="M355" s="215" t="s">
        <v>19</v>
      </c>
      <c r="N355" s="216" t="s">
        <v>46</v>
      </c>
      <c r="O355" s="87"/>
      <c r="P355" s="217">
        <f>O355*H355</f>
        <v>0</v>
      </c>
      <c r="Q355" s="217">
        <v>0.0060000000000000001</v>
      </c>
      <c r="R355" s="217">
        <f>Q355*H355</f>
        <v>21.657503999999999</v>
      </c>
      <c r="S355" s="217">
        <v>0</v>
      </c>
      <c r="T355" s="218">
        <f>S355*H355</f>
        <v>0</v>
      </c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41"/>
      <c r="AR355" s="219" t="s">
        <v>181</v>
      </c>
      <c r="AT355" s="219" t="s">
        <v>177</v>
      </c>
      <c r="AU355" s="219" t="s">
        <v>85</v>
      </c>
      <c r="AY355" s="20" t="s">
        <v>175</v>
      </c>
      <c r="BE355" s="220">
        <f>IF(N355="základní",J355,0)</f>
        <v>0</v>
      </c>
      <c r="BF355" s="220">
        <f>IF(N355="snížená",J355,0)</f>
        <v>0</v>
      </c>
      <c r="BG355" s="220">
        <f>IF(N355="zákl. přenesená",J355,0)</f>
        <v>0</v>
      </c>
      <c r="BH355" s="220">
        <f>IF(N355="sníž. přenesená",J355,0)</f>
        <v>0</v>
      </c>
      <c r="BI355" s="220">
        <f>IF(N355="nulová",J355,0)</f>
        <v>0</v>
      </c>
      <c r="BJ355" s="20" t="s">
        <v>83</v>
      </c>
      <c r="BK355" s="220">
        <f>ROUND(I355*H355,2)</f>
        <v>0</v>
      </c>
      <c r="BL355" s="20" t="s">
        <v>181</v>
      </c>
      <c r="BM355" s="219" t="s">
        <v>447</v>
      </c>
    </row>
    <row r="356" s="2" customFormat="1">
      <c r="A356" s="41"/>
      <c r="B356" s="42"/>
      <c r="C356" s="43"/>
      <c r="D356" s="221" t="s">
        <v>183</v>
      </c>
      <c r="E356" s="43"/>
      <c r="F356" s="222" t="s">
        <v>448</v>
      </c>
      <c r="G356" s="43"/>
      <c r="H356" s="43"/>
      <c r="I356" s="223"/>
      <c r="J356" s="43"/>
      <c r="K356" s="43"/>
      <c r="L356" s="47"/>
      <c r="M356" s="224"/>
      <c r="N356" s="225"/>
      <c r="O356" s="87"/>
      <c r="P356" s="87"/>
      <c r="Q356" s="87"/>
      <c r="R356" s="87"/>
      <c r="S356" s="87"/>
      <c r="T356" s="88"/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  <c r="AT356" s="20" t="s">
        <v>183</v>
      </c>
      <c r="AU356" s="20" t="s">
        <v>85</v>
      </c>
    </row>
    <row r="357" s="13" customFormat="1">
      <c r="A357" s="13"/>
      <c r="B357" s="226"/>
      <c r="C357" s="227"/>
      <c r="D357" s="228" t="s">
        <v>185</v>
      </c>
      <c r="E357" s="229" t="s">
        <v>19</v>
      </c>
      <c r="F357" s="230" t="s">
        <v>449</v>
      </c>
      <c r="G357" s="227"/>
      <c r="H357" s="229" t="s">
        <v>19</v>
      </c>
      <c r="I357" s="231"/>
      <c r="J357" s="227"/>
      <c r="K357" s="227"/>
      <c r="L357" s="232"/>
      <c r="M357" s="233"/>
      <c r="N357" s="234"/>
      <c r="O357" s="234"/>
      <c r="P357" s="234"/>
      <c r="Q357" s="234"/>
      <c r="R357" s="234"/>
      <c r="S357" s="234"/>
      <c r="T357" s="235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6" t="s">
        <v>185</v>
      </c>
      <c r="AU357" s="236" t="s">
        <v>85</v>
      </c>
      <c r="AV357" s="13" t="s">
        <v>83</v>
      </c>
      <c r="AW357" s="13" t="s">
        <v>35</v>
      </c>
      <c r="AX357" s="13" t="s">
        <v>75</v>
      </c>
      <c r="AY357" s="236" t="s">
        <v>175</v>
      </c>
    </row>
    <row r="358" s="14" customFormat="1">
      <c r="A358" s="14"/>
      <c r="B358" s="237"/>
      <c r="C358" s="238"/>
      <c r="D358" s="228" t="s">
        <v>185</v>
      </c>
      <c r="E358" s="239" t="s">
        <v>19</v>
      </c>
      <c r="F358" s="240" t="s">
        <v>450</v>
      </c>
      <c r="G358" s="238"/>
      <c r="H358" s="241">
        <v>1307.652</v>
      </c>
      <c r="I358" s="242"/>
      <c r="J358" s="238"/>
      <c r="K358" s="238"/>
      <c r="L358" s="243"/>
      <c r="M358" s="244"/>
      <c r="N358" s="245"/>
      <c r="O358" s="245"/>
      <c r="P358" s="245"/>
      <c r="Q358" s="245"/>
      <c r="R358" s="245"/>
      <c r="S358" s="245"/>
      <c r="T358" s="246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47" t="s">
        <v>185</v>
      </c>
      <c r="AU358" s="247" t="s">
        <v>85</v>
      </c>
      <c r="AV358" s="14" t="s">
        <v>85</v>
      </c>
      <c r="AW358" s="14" t="s">
        <v>35</v>
      </c>
      <c r="AX358" s="14" t="s">
        <v>75</v>
      </c>
      <c r="AY358" s="247" t="s">
        <v>175</v>
      </c>
    </row>
    <row r="359" s="13" customFormat="1">
      <c r="A359" s="13"/>
      <c r="B359" s="226"/>
      <c r="C359" s="227"/>
      <c r="D359" s="228" t="s">
        <v>185</v>
      </c>
      <c r="E359" s="229" t="s">
        <v>19</v>
      </c>
      <c r="F359" s="230" t="s">
        <v>451</v>
      </c>
      <c r="G359" s="227"/>
      <c r="H359" s="229" t="s">
        <v>19</v>
      </c>
      <c r="I359" s="231"/>
      <c r="J359" s="227"/>
      <c r="K359" s="227"/>
      <c r="L359" s="232"/>
      <c r="M359" s="233"/>
      <c r="N359" s="234"/>
      <c r="O359" s="234"/>
      <c r="P359" s="234"/>
      <c r="Q359" s="234"/>
      <c r="R359" s="234"/>
      <c r="S359" s="234"/>
      <c r="T359" s="235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36" t="s">
        <v>185</v>
      </c>
      <c r="AU359" s="236" t="s">
        <v>85</v>
      </c>
      <c r="AV359" s="13" t="s">
        <v>83</v>
      </c>
      <c r="AW359" s="13" t="s">
        <v>35</v>
      </c>
      <c r="AX359" s="13" t="s">
        <v>75</v>
      </c>
      <c r="AY359" s="236" t="s">
        <v>175</v>
      </c>
    </row>
    <row r="360" s="14" customFormat="1">
      <c r="A360" s="14"/>
      <c r="B360" s="237"/>
      <c r="C360" s="238"/>
      <c r="D360" s="228" t="s">
        <v>185</v>
      </c>
      <c r="E360" s="239" t="s">
        <v>19</v>
      </c>
      <c r="F360" s="240" t="s">
        <v>452</v>
      </c>
      <c r="G360" s="238"/>
      <c r="H360" s="241">
        <v>2301.9319999999998</v>
      </c>
      <c r="I360" s="242"/>
      <c r="J360" s="238"/>
      <c r="K360" s="238"/>
      <c r="L360" s="243"/>
      <c r="M360" s="244"/>
      <c r="N360" s="245"/>
      <c r="O360" s="245"/>
      <c r="P360" s="245"/>
      <c r="Q360" s="245"/>
      <c r="R360" s="245"/>
      <c r="S360" s="245"/>
      <c r="T360" s="246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47" t="s">
        <v>185</v>
      </c>
      <c r="AU360" s="247" t="s">
        <v>85</v>
      </c>
      <c r="AV360" s="14" t="s">
        <v>85</v>
      </c>
      <c r="AW360" s="14" t="s">
        <v>35</v>
      </c>
      <c r="AX360" s="14" t="s">
        <v>75</v>
      </c>
      <c r="AY360" s="247" t="s">
        <v>175</v>
      </c>
    </row>
    <row r="361" s="15" customFormat="1">
      <c r="A361" s="15"/>
      <c r="B361" s="248"/>
      <c r="C361" s="249"/>
      <c r="D361" s="228" t="s">
        <v>185</v>
      </c>
      <c r="E361" s="250" t="s">
        <v>19</v>
      </c>
      <c r="F361" s="251" t="s">
        <v>187</v>
      </c>
      <c r="G361" s="249"/>
      <c r="H361" s="252">
        <v>3609.5839999999998</v>
      </c>
      <c r="I361" s="253"/>
      <c r="J361" s="249"/>
      <c r="K361" s="249"/>
      <c r="L361" s="254"/>
      <c r="M361" s="255"/>
      <c r="N361" s="256"/>
      <c r="O361" s="256"/>
      <c r="P361" s="256"/>
      <c r="Q361" s="256"/>
      <c r="R361" s="256"/>
      <c r="S361" s="256"/>
      <c r="T361" s="257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258" t="s">
        <v>185</v>
      </c>
      <c r="AU361" s="258" t="s">
        <v>85</v>
      </c>
      <c r="AV361" s="15" t="s">
        <v>181</v>
      </c>
      <c r="AW361" s="15" t="s">
        <v>35</v>
      </c>
      <c r="AX361" s="15" t="s">
        <v>83</v>
      </c>
      <c r="AY361" s="258" t="s">
        <v>175</v>
      </c>
    </row>
    <row r="362" s="2" customFormat="1" ht="33" customHeight="1">
      <c r="A362" s="41"/>
      <c r="B362" s="42"/>
      <c r="C362" s="208" t="s">
        <v>453</v>
      </c>
      <c r="D362" s="208" t="s">
        <v>177</v>
      </c>
      <c r="E362" s="209" t="s">
        <v>454</v>
      </c>
      <c r="F362" s="210" t="s">
        <v>455</v>
      </c>
      <c r="G362" s="211" t="s">
        <v>120</v>
      </c>
      <c r="H362" s="212">
        <v>1229.309</v>
      </c>
      <c r="I362" s="213"/>
      <c r="J362" s="214">
        <f>ROUND(I362*H362,2)</f>
        <v>0</v>
      </c>
      <c r="K362" s="210" t="s">
        <v>180</v>
      </c>
      <c r="L362" s="47"/>
      <c r="M362" s="215" t="s">
        <v>19</v>
      </c>
      <c r="N362" s="216" t="s">
        <v>46</v>
      </c>
      <c r="O362" s="87"/>
      <c r="P362" s="217">
        <f>O362*H362</f>
        <v>0</v>
      </c>
      <c r="Q362" s="217">
        <v>0.016199999999999999</v>
      </c>
      <c r="R362" s="217">
        <f>Q362*H362</f>
        <v>19.9148058</v>
      </c>
      <c r="S362" s="217">
        <v>0</v>
      </c>
      <c r="T362" s="218">
        <f>S362*H362</f>
        <v>0</v>
      </c>
      <c r="U362" s="41"/>
      <c r="V362" s="41"/>
      <c r="W362" s="41"/>
      <c r="X362" s="41"/>
      <c r="Y362" s="41"/>
      <c r="Z362" s="41"/>
      <c r="AA362" s="41"/>
      <c r="AB362" s="41"/>
      <c r="AC362" s="41"/>
      <c r="AD362" s="41"/>
      <c r="AE362" s="41"/>
      <c r="AR362" s="219" t="s">
        <v>181</v>
      </c>
      <c r="AT362" s="219" t="s">
        <v>177</v>
      </c>
      <c r="AU362" s="219" t="s">
        <v>85</v>
      </c>
      <c r="AY362" s="20" t="s">
        <v>175</v>
      </c>
      <c r="BE362" s="220">
        <f>IF(N362="základní",J362,0)</f>
        <v>0</v>
      </c>
      <c r="BF362" s="220">
        <f>IF(N362="snížená",J362,0)</f>
        <v>0</v>
      </c>
      <c r="BG362" s="220">
        <f>IF(N362="zákl. přenesená",J362,0)</f>
        <v>0</v>
      </c>
      <c r="BH362" s="220">
        <f>IF(N362="sníž. přenesená",J362,0)</f>
        <v>0</v>
      </c>
      <c r="BI362" s="220">
        <f>IF(N362="nulová",J362,0)</f>
        <v>0</v>
      </c>
      <c r="BJ362" s="20" t="s">
        <v>83</v>
      </c>
      <c r="BK362" s="220">
        <f>ROUND(I362*H362,2)</f>
        <v>0</v>
      </c>
      <c r="BL362" s="20" t="s">
        <v>181</v>
      </c>
      <c r="BM362" s="219" t="s">
        <v>456</v>
      </c>
    </row>
    <row r="363" s="2" customFormat="1">
      <c r="A363" s="41"/>
      <c r="B363" s="42"/>
      <c r="C363" s="43"/>
      <c r="D363" s="221" t="s">
        <v>183</v>
      </c>
      <c r="E363" s="43"/>
      <c r="F363" s="222" t="s">
        <v>457</v>
      </c>
      <c r="G363" s="43"/>
      <c r="H363" s="43"/>
      <c r="I363" s="223"/>
      <c r="J363" s="43"/>
      <c r="K363" s="43"/>
      <c r="L363" s="47"/>
      <c r="M363" s="224"/>
      <c r="N363" s="225"/>
      <c r="O363" s="87"/>
      <c r="P363" s="87"/>
      <c r="Q363" s="87"/>
      <c r="R363" s="87"/>
      <c r="S363" s="87"/>
      <c r="T363" s="88"/>
      <c r="U363" s="41"/>
      <c r="V363" s="41"/>
      <c r="W363" s="41"/>
      <c r="X363" s="41"/>
      <c r="Y363" s="41"/>
      <c r="Z363" s="41"/>
      <c r="AA363" s="41"/>
      <c r="AB363" s="41"/>
      <c r="AC363" s="41"/>
      <c r="AD363" s="41"/>
      <c r="AE363" s="41"/>
      <c r="AT363" s="20" t="s">
        <v>183</v>
      </c>
      <c r="AU363" s="20" t="s">
        <v>85</v>
      </c>
    </row>
    <row r="364" s="14" customFormat="1">
      <c r="A364" s="14"/>
      <c r="B364" s="237"/>
      <c r="C364" s="238"/>
      <c r="D364" s="228" t="s">
        <v>185</v>
      </c>
      <c r="E364" s="239" t="s">
        <v>19</v>
      </c>
      <c r="F364" s="240" t="s">
        <v>103</v>
      </c>
      <c r="G364" s="238"/>
      <c r="H364" s="241">
        <v>653.82600000000002</v>
      </c>
      <c r="I364" s="242"/>
      <c r="J364" s="238"/>
      <c r="K364" s="238"/>
      <c r="L364" s="243"/>
      <c r="M364" s="244"/>
      <c r="N364" s="245"/>
      <c r="O364" s="245"/>
      <c r="P364" s="245"/>
      <c r="Q364" s="245"/>
      <c r="R364" s="245"/>
      <c r="S364" s="245"/>
      <c r="T364" s="246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47" t="s">
        <v>185</v>
      </c>
      <c r="AU364" s="247" t="s">
        <v>85</v>
      </c>
      <c r="AV364" s="14" t="s">
        <v>85</v>
      </c>
      <c r="AW364" s="14" t="s">
        <v>35</v>
      </c>
      <c r="AX364" s="14" t="s">
        <v>75</v>
      </c>
      <c r="AY364" s="247" t="s">
        <v>175</v>
      </c>
    </row>
    <row r="365" s="14" customFormat="1">
      <c r="A365" s="14"/>
      <c r="B365" s="237"/>
      <c r="C365" s="238"/>
      <c r="D365" s="228" t="s">
        <v>185</v>
      </c>
      <c r="E365" s="239" t="s">
        <v>19</v>
      </c>
      <c r="F365" s="240" t="s">
        <v>101</v>
      </c>
      <c r="G365" s="238"/>
      <c r="H365" s="241">
        <v>575.48299999999995</v>
      </c>
      <c r="I365" s="242"/>
      <c r="J365" s="238"/>
      <c r="K365" s="238"/>
      <c r="L365" s="243"/>
      <c r="M365" s="244"/>
      <c r="N365" s="245"/>
      <c r="O365" s="245"/>
      <c r="P365" s="245"/>
      <c r="Q365" s="245"/>
      <c r="R365" s="245"/>
      <c r="S365" s="245"/>
      <c r="T365" s="246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47" t="s">
        <v>185</v>
      </c>
      <c r="AU365" s="247" t="s">
        <v>85</v>
      </c>
      <c r="AV365" s="14" t="s">
        <v>85</v>
      </c>
      <c r="AW365" s="14" t="s">
        <v>35</v>
      </c>
      <c r="AX365" s="14" t="s">
        <v>75</v>
      </c>
      <c r="AY365" s="247" t="s">
        <v>175</v>
      </c>
    </row>
    <row r="366" s="15" customFormat="1">
      <c r="A366" s="15"/>
      <c r="B366" s="248"/>
      <c r="C366" s="249"/>
      <c r="D366" s="228" t="s">
        <v>185</v>
      </c>
      <c r="E366" s="250" t="s">
        <v>19</v>
      </c>
      <c r="F366" s="251" t="s">
        <v>187</v>
      </c>
      <c r="G366" s="249"/>
      <c r="H366" s="252">
        <v>1229.309</v>
      </c>
      <c r="I366" s="253"/>
      <c r="J366" s="249"/>
      <c r="K366" s="249"/>
      <c r="L366" s="254"/>
      <c r="M366" s="255"/>
      <c r="N366" s="256"/>
      <c r="O366" s="256"/>
      <c r="P366" s="256"/>
      <c r="Q366" s="256"/>
      <c r="R366" s="256"/>
      <c r="S366" s="256"/>
      <c r="T366" s="257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58" t="s">
        <v>185</v>
      </c>
      <c r="AU366" s="258" t="s">
        <v>85</v>
      </c>
      <c r="AV366" s="15" t="s">
        <v>181</v>
      </c>
      <c r="AW366" s="15" t="s">
        <v>35</v>
      </c>
      <c r="AX366" s="15" t="s">
        <v>83</v>
      </c>
      <c r="AY366" s="258" t="s">
        <v>175</v>
      </c>
    </row>
    <row r="367" s="2" customFormat="1" ht="24.15" customHeight="1">
      <c r="A367" s="41"/>
      <c r="B367" s="42"/>
      <c r="C367" s="208" t="s">
        <v>458</v>
      </c>
      <c r="D367" s="208" t="s">
        <v>177</v>
      </c>
      <c r="E367" s="209" t="s">
        <v>459</v>
      </c>
      <c r="F367" s="210" t="s">
        <v>460</v>
      </c>
      <c r="G367" s="211" t="s">
        <v>120</v>
      </c>
      <c r="H367" s="212">
        <v>1229.309</v>
      </c>
      <c r="I367" s="213"/>
      <c r="J367" s="214">
        <f>ROUND(I367*H367,2)</f>
        <v>0</v>
      </c>
      <c r="K367" s="210" t="s">
        <v>180</v>
      </c>
      <c r="L367" s="47"/>
      <c r="M367" s="215" t="s">
        <v>19</v>
      </c>
      <c r="N367" s="216" t="s">
        <v>46</v>
      </c>
      <c r="O367" s="87"/>
      <c r="P367" s="217">
        <f>O367*H367</f>
        <v>0</v>
      </c>
      <c r="Q367" s="217">
        <v>0.0040000000000000001</v>
      </c>
      <c r="R367" s="217">
        <f>Q367*H367</f>
        <v>4.9172359999999999</v>
      </c>
      <c r="S367" s="217">
        <v>0</v>
      </c>
      <c r="T367" s="218">
        <f>S367*H367</f>
        <v>0</v>
      </c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R367" s="219" t="s">
        <v>181</v>
      </c>
      <c r="AT367" s="219" t="s">
        <v>177</v>
      </c>
      <c r="AU367" s="219" t="s">
        <v>85</v>
      </c>
      <c r="AY367" s="20" t="s">
        <v>175</v>
      </c>
      <c r="BE367" s="220">
        <f>IF(N367="základní",J367,0)</f>
        <v>0</v>
      </c>
      <c r="BF367" s="220">
        <f>IF(N367="snížená",J367,0)</f>
        <v>0</v>
      </c>
      <c r="BG367" s="220">
        <f>IF(N367="zákl. přenesená",J367,0)</f>
        <v>0</v>
      </c>
      <c r="BH367" s="220">
        <f>IF(N367="sníž. přenesená",J367,0)</f>
        <v>0</v>
      </c>
      <c r="BI367" s="220">
        <f>IF(N367="nulová",J367,0)</f>
        <v>0</v>
      </c>
      <c r="BJ367" s="20" t="s">
        <v>83</v>
      </c>
      <c r="BK367" s="220">
        <f>ROUND(I367*H367,2)</f>
        <v>0</v>
      </c>
      <c r="BL367" s="20" t="s">
        <v>181</v>
      </c>
      <c r="BM367" s="219" t="s">
        <v>461</v>
      </c>
    </row>
    <row r="368" s="2" customFormat="1">
      <c r="A368" s="41"/>
      <c r="B368" s="42"/>
      <c r="C368" s="43"/>
      <c r="D368" s="221" t="s">
        <v>183</v>
      </c>
      <c r="E368" s="43"/>
      <c r="F368" s="222" t="s">
        <v>462</v>
      </c>
      <c r="G368" s="43"/>
      <c r="H368" s="43"/>
      <c r="I368" s="223"/>
      <c r="J368" s="43"/>
      <c r="K368" s="43"/>
      <c r="L368" s="47"/>
      <c r="M368" s="224"/>
      <c r="N368" s="225"/>
      <c r="O368" s="87"/>
      <c r="P368" s="87"/>
      <c r="Q368" s="87"/>
      <c r="R368" s="87"/>
      <c r="S368" s="87"/>
      <c r="T368" s="88"/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T368" s="20" t="s">
        <v>183</v>
      </c>
      <c r="AU368" s="20" t="s">
        <v>85</v>
      </c>
    </row>
    <row r="369" s="14" customFormat="1">
      <c r="A369" s="14"/>
      <c r="B369" s="237"/>
      <c r="C369" s="238"/>
      <c r="D369" s="228" t="s">
        <v>185</v>
      </c>
      <c r="E369" s="239" t="s">
        <v>19</v>
      </c>
      <c r="F369" s="240" t="s">
        <v>103</v>
      </c>
      <c r="G369" s="238"/>
      <c r="H369" s="241">
        <v>653.82600000000002</v>
      </c>
      <c r="I369" s="242"/>
      <c r="J369" s="238"/>
      <c r="K369" s="238"/>
      <c r="L369" s="243"/>
      <c r="M369" s="244"/>
      <c r="N369" s="245"/>
      <c r="O369" s="245"/>
      <c r="P369" s="245"/>
      <c r="Q369" s="245"/>
      <c r="R369" s="245"/>
      <c r="S369" s="245"/>
      <c r="T369" s="246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47" t="s">
        <v>185</v>
      </c>
      <c r="AU369" s="247" t="s">
        <v>85</v>
      </c>
      <c r="AV369" s="14" t="s">
        <v>85</v>
      </c>
      <c r="AW369" s="14" t="s">
        <v>35</v>
      </c>
      <c r="AX369" s="14" t="s">
        <v>75</v>
      </c>
      <c r="AY369" s="247" t="s">
        <v>175</v>
      </c>
    </row>
    <row r="370" s="14" customFormat="1">
      <c r="A370" s="14"/>
      <c r="B370" s="237"/>
      <c r="C370" s="238"/>
      <c r="D370" s="228" t="s">
        <v>185</v>
      </c>
      <c r="E370" s="239" t="s">
        <v>19</v>
      </c>
      <c r="F370" s="240" t="s">
        <v>101</v>
      </c>
      <c r="G370" s="238"/>
      <c r="H370" s="241">
        <v>575.48299999999995</v>
      </c>
      <c r="I370" s="242"/>
      <c r="J370" s="238"/>
      <c r="K370" s="238"/>
      <c r="L370" s="243"/>
      <c r="M370" s="244"/>
      <c r="N370" s="245"/>
      <c r="O370" s="245"/>
      <c r="P370" s="245"/>
      <c r="Q370" s="245"/>
      <c r="R370" s="245"/>
      <c r="S370" s="245"/>
      <c r="T370" s="246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47" t="s">
        <v>185</v>
      </c>
      <c r="AU370" s="247" t="s">
        <v>85</v>
      </c>
      <c r="AV370" s="14" t="s">
        <v>85</v>
      </c>
      <c r="AW370" s="14" t="s">
        <v>35</v>
      </c>
      <c r="AX370" s="14" t="s">
        <v>75</v>
      </c>
      <c r="AY370" s="247" t="s">
        <v>175</v>
      </c>
    </row>
    <row r="371" s="15" customFormat="1">
      <c r="A371" s="15"/>
      <c r="B371" s="248"/>
      <c r="C371" s="249"/>
      <c r="D371" s="228" t="s">
        <v>185</v>
      </c>
      <c r="E371" s="250" t="s">
        <v>19</v>
      </c>
      <c r="F371" s="251" t="s">
        <v>187</v>
      </c>
      <c r="G371" s="249"/>
      <c r="H371" s="252">
        <v>1229.309</v>
      </c>
      <c r="I371" s="253"/>
      <c r="J371" s="249"/>
      <c r="K371" s="249"/>
      <c r="L371" s="254"/>
      <c r="M371" s="255"/>
      <c r="N371" s="256"/>
      <c r="O371" s="256"/>
      <c r="P371" s="256"/>
      <c r="Q371" s="256"/>
      <c r="R371" s="256"/>
      <c r="S371" s="256"/>
      <c r="T371" s="257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T371" s="258" t="s">
        <v>185</v>
      </c>
      <c r="AU371" s="258" t="s">
        <v>85</v>
      </c>
      <c r="AV371" s="15" t="s">
        <v>181</v>
      </c>
      <c r="AW371" s="15" t="s">
        <v>35</v>
      </c>
      <c r="AX371" s="15" t="s">
        <v>83</v>
      </c>
      <c r="AY371" s="258" t="s">
        <v>175</v>
      </c>
    </row>
    <row r="372" s="2" customFormat="1" ht="24.15" customHeight="1">
      <c r="A372" s="41"/>
      <c r="B372" s="42"/>
      <c r="C372" s="208" t="s">
        <v>463</v>
      </c>
      <c r="D372" s="208" t="s">
        <v>177</v>
      </c>
      <c r="E372" s="209" t="s">
        <v>464</v>
      </c>
      <c r="F372" s="210" t="s">
        <v>465</v>
      </c>
      <c r="G372" s="211" t="s">
        <v>120</v>
      </c>
      <c r="H372" s="212">
        <v>263.13999999999999</v>
      </c>
      <c r="I372" s="213"/>
      <c r="J372" s="214">
        <f>ROUND(I372*H372,2)</f>
        <v>0</v>
      </c>
      <c r="K372" s="210" t="s">
        <v>180</v>
      </c>
      <c r="L372" s="47"/>
      <c r="M372" s="215" t="s">
        <v>19</v>
      </c>
      <c r="N372" s="216" t="s">
        <v>46</v>
      </c>
      <c r="O372" s="87"/>
      <c r="P372" s="217">
        <f>O372*H372</f>
        <v>0</v>
      </c>
      <c r="Q372" s="217">
        <v>0.0089999999999999993</v>
      </c>
      <c r="R372" s="217">
        <f>Q372*H372</f>
        <v>2.3682599999999998</v>
      </c>
      <c r="S372" s="217">
        <v>0</v>
      </c>
      <c r="T372" s="218">
        <f>S372*H372</f>
        <v>0</v>
      </c>
      <c r="U372" s="41"/>
      <c r="V372" s="41"/>
      <c r="W372" s="41"/>
      <c r="X372" s="41"/>
      <c r="Y372" s="41"/>
      <c r="Z372" s="41"/>
      <c r="AA372" s="41"/>
      <c r="AB372" s="41"/>
      <c r="AC372" s="41"/>
      <c r="AD372" s="41"/>
      <c r="AE372" s="41"/>
      <c r="AR372" s="219" t="s">
        <v>181</v>
      </c>
      <c r="AT372" s="219" t="s">
        <v>177</v>
      </c>
      <c r="AU372" s="219" t="s">
        <v>85</v>
      </c>
      <c r="AY372" s="20" t="s">
        <v>175</v>
      </c>
      <c r="BE372" s="220">
        <f>IF(N372="základní",J372,0)</f>
        <v>0</v>
      </c>
      <c r="BF372" s="220">
        <f>IF(N372="snížená",J372,0)</f>
        <v>0</v>
      </c>
      <c r="BG372" s="220">
        <f>IF(N372="zákl. přenesená",J372,0)</f>
        <v>0</v>
      </c>
      <c r="BH372" s="220">
        <f>IF(N372="sníž. přenesená",J372,0)</f>
        <v>0</v>
      </c>
      <c r="BI372" s="220">
        <f>IF(N372="nulová",J372,0)</f>
        <v>0</v>
      </c>
      <c r="BJ372" s="20" t="s">
        <v>83</v>
      </c>
      <c r="BK372" s="220">
        <f>ROUND(I372*H372,2)</f>
        <v>0</v>
      </c>
      <c r="BL372" s="20" t="s">
        <v>181</v>
      </c>
      <c r="BM372" s="219" t="s">
        <v>466</v>
      </c>
    </row>
    <row r="373" s="2" customFormat="1">
      <c r="A373" s="41"/>
      <c r="B373" s="42"/>
      <c r="C373" s="43"/>
      <c r="D373" s="221" t="s">
        <v>183</v>
      </c>
      <c r="E373" s="43"/>
      <c r="F373" s="222" t="s">
        <v>467</v>
      </c>
      <c r="G373" s="43"/>
      <c r="H373" s="43"/>
      <c r="I373" s="223"/>
      <c r="J373" s="43"/>
      <c r="K373" s="43"/>
      <c r="L373" s="47"/>
      <c r="M373" s="224"/>
      <c r="N373" s="225"/>
      <c r="O373" s="87"/>
      <c r="P373" s="87"/>
      <c r="Q373" s="87"/>
      <c r="R373" s="87"/>
      <c r="S373" s="87"/>
      <c r="T373" s="88"/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T373" s="20" t="s">
        <v>183</v>
      </c>
      <c r="AU373" s="20" t="s">
        <v>85</v>
      </c>
    </row>
    <row r="374" s="13" customFormat="1">
      <c r="A374" s="13"/>
      <c r="B374" s="226"/>
      <c r="C374" s="227"/>
      <c r="D374" s="228" t="s">
        <v>185</v>
      </c>
      <c r="E374" s="229" t="s">
        <v>19</v>
      </c>
      <c r="F374" s="230" t="s">
        <v>197</v>
      </c>
      <c r="G374" s="227"/>
      <c r="H374" s="229" t="s">
        <v>19</v>
      </c>
      <c r="I374" s="231"/>
      <c r="J374" s="227"/>
      <c r="K374" s="227"/>
      <c r="L374" s="232"/>
      <c r="M374" s="233"/>
      <c r="N374" s="234"/>
      <c r="O374" s="234"/>
      <c r="P374" s="234"/>
      <c r="Q374" s="234"/>
      <c r="R374" s="234"/>
      <c r="S374" s="234"/>
      <c r="T374" s="235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6" t="s">
        <v>185</v>
      </c>
      <c r="AU374" s="236" t="s">
        <v>85</v>
      </c>
      <c r="AV374" s="13" t="s">
        <v>83</v>
      </c>
      <c r="AW374" s="13" t="s">
        <v>35</v>
      </c>
      <c r="AX374" s="13" t="s">
        <v>75</v>
      </c>
      <c r="AY374" s="236" t="s">
        <v>175</v>
      </c>
    </row>
    <row r="375" s="13" customFormat="1">
      <c r="A375" s="13"/>
      <c r="B375" s="226"/>
      <c r="C375" s="227"/>
      <c r="D375" s="228" t="s">
        <v>185</v>
      </c>
      <c r="E375" s="229" t="s">
        <v>19</v>
      </c>
      <c r="F375" s="230" t="s">
        <v>198</v>
      </c>
      <c r="G375" s="227"/>
      <c r="H375" s="229" t="s">
        <v>19</v>
      </c>
      <c r="I375" s="231"/>
      <c r="J375" s="227"/>
      <c r="K375" s="227"/>
      <c r="L375" s="232"/>
      <c r="M375" s="233"/>
      <c r="N375" s="234"/>
      <c r="O375" s="234"/>
      <c r="P375" s="234"/>
      <c r="Q375" s="234"/>
      <c r="R375" s="234"/>
      <c r="S375" s="234"/>
      <c r="T375" s="235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36" t="s">
        <v>185</v>
      </c>
      <c r="AU375" s="236" t="s">
        <v>85</v>
      </c>
      <c r="AV375" s="13" t="s">
        <v>83</v>
      </c>
      <c r="AW375" s="13" t="s">
        <v>35</v>
      </c>
      <c r="AX375" s="13" t="s">
        <v>75</v>
      </c>
      <c r="AY375" s="236" t="s">
        <v>175</v>
      </c>
    </row>
    <row r="376" s="13" customFormat="1">
      <c r="A376" s="13"/>
      <c r="B376" s="226"/>
      <c r="C376" s="227"/>
      <c r="D376" s="228" t="s">
        <v>185</v>
      </c>
      <c r="E376" s="229" t="s">
        <v>19</v>
      </c>
      <c r="F376" s="230" t="s">
        <v>468</v>
      </c>
      <c r="G376" s="227"/>
      <c r="H376" s="229" t="s">
        <v>19</v>
      </c>
      <c r="I376" s="231"/>
      <c r="J376" s="227"/>
      <c r="K376" s="227"/>
      <c r="L376" s="232"/>
      <c r="M376" s="233"/>
      <c r="N376" s="234"/>
      <c r="O376" s="234"/>
      <c r="P376" s="234"/>
      <c r="Q376" s="234"/>
      <c r="R376" s="234"/>
      <c r="S376" s="234"/>
      <c r="T376" s="235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36" t="s">
        <v>185</v>
      </c>
      <c r="AU376" s="236" t="s">
        <v>85</v>
      </c>
      <c r="AV376" s="13" t="s">
        <v>83</v>
      </c>
      <c r="AW376" s="13" t="s">
        <v>35</v>
      </c>
      <c r="AX376" s="13" t="s">
        <v>75</v>
      </c>
      <c r="AY376" s="236" t="s">
        <v>175</v>
      </c>
    </row>
    <row r="377" s="14" customFormat="1">
      <c r="A377" s="14"/>
      <c r="B377" s="237"/>
      <c r="C377" s="238"/>
      <c r="D377" s="228" t="s">
        <v>185</v>
      </c>
      <c r="E377" s="239" t="s">
        <v>19</v>
      </c>
      <c r="F377" s="240" t="s">
        <v>97</v>
      </c>
      <c r="G377" s="238"/>
      <c r="H377" s="241">
        <v>263.13999999999999</v>
      </c>
      <c r="I377" s="242"/>
      <c r="J377" s="238"/>
      <c r="K377" s="238"/>
      <c r="L377" s="243"/>
      <c r="M377" s="244"/>
      <c r="N377" s="245"/>
      <c r="O377" s="245"/>
      <c r="P377" s="245"/>
      <c r="Q377" s="245"/>
      <c r="R377" s="245"/>
      <c r="S377" s="245"/>
      <c r="T377" s="246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47" t="s">
        <v>185</v>
      </c>
      <c r="AU377" s="247" t="s">
        <v>85</v>
      </c>
      <c r="AV377" s="14" t="s">
        <v>85</v>
      </c>
      <c r="AW377" s="14" t="s">
        <v>35</v>
      </c>
      <c r="AX377" s="14" t="s">
        <v>75</v>
      </c>
      <c r="AY377" s="247" t="s">
        <v>175</v>
      </c>
    </row>
    <row r="378" s="15" customFormat="1">
      <c r="A378" s="15"/>
      <c r="B378" s="248"/>
      <c r="C378" s="249"/>
      <c r="D378" s="228" t="s">
        <v>185</v>
      </c>
      <c r="E378" s="250" t="s">
        <v>19</v>
      </c>
      <c r="F378" s="251" t="s">
        <v>187</v>
      </c>
      <c r="G378" s="249"/>
      <c r="H378" s="252">
        <v>263.13999999999999</v>
      </c>
      <c r="I378" s="253"/>
      <c r="J378" s="249"/>
      <c r="K378" s="249"/>
      <c r="L378" s="254"/>
      <c r="M378" s="255"/>
      <c r="N378" s="256"/>
      <c r="O378" s="256"/>
      <c r="P378" s="256"/>
      <c r="Q378" s="256"/>
      <c r="R378" s="256"/>
      <c r="S378" s="256"/>
      <c r="T378" s="257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58" t="s">
        <v>185</v>
      </c>
      <c r="AU378" s="258" t="s">
        <v>85</v>
      </c>
      <c r="AV378" s="15" t="s">
        <v>181</v>
      </c>
      <c r="AW378" s="15" t="s">
        <v>35</v>
      </c>
      <c r="AX378" s="15" t="s">
        <v>83</v>
      </c>
      <c r="AY378" s="258" t="s">
        <v>175</v>
      </c>
    </row>
    <row r="379" s="2" customFormat="1" ht="24.15" customHeight="1">
      <c r="A379" s="41"/>
      <c r="B379" s="42"/>
      <c r="C379" s="208" t="s">
        <v>469</v>
      </c>
      <c r="D379" s="208" t="s">
        <v>177</v>
      </c>
      <c r="E379" s="209" t="s">
        <v>470</v>
      </c>
      <c r="F379" s="210" t="s">
        <v>471</v>
      </c>
      <c r="G379" s="211" t="s">
        <v>120</v>
      </c>
      <c r="H379" s="212">
        <v>16.920000000000002</v>
      </c>
      <c r="I379" s="213"/>
      <c r="J379" s="214">
        <f>ROUND(I379*H379,2)</f>
        <v>0</v>
      </c>
      <c r="K379" s="210" t="s">
        <v>180</v>
      </c>
      <c r="L379" s="47"/>
      <c r="M379" s="215" t="s">
        <v>19</v>
      </c>
      <c r="N379" s="216" t="s">
        <v>46</v>
      </c>
      <c r="O379" s="87"/>
      <c r="P379" s="217">
        <f>O379*H379</f>
        <v>0</v>
      </c>
      <c r="Q379" s="217">
        <v>0.0040499999999999998</v>
      </c>
      <c r="R379" s="217">
        <f>Q379*H379</f>
        <v>0.068526000000000004</v>
      </c>
      <c r="S379" s="217">
        <v>0</v>
      </c>
      <c r="T379" s="218">
        <f>S379*H379</f>
        <v>0</v>
      </c>
      <c r="U379" s="41"/>
      <c r="V379" s="41"/>
      <c r="W379" s="41"/>
      <c r="X379" s="41"/>
      <c r="Y379" s="41"/>
      <c r="Z379" s="41"/>
      <c r="AA379" s="41"/>
      <c r="AB379" s="41"/>
      <c r="AC379" s="41"/>
      <c r="AD379" s="41"/>
      <c r="AE379" s="41"/>
      <c r="AR379" s="219" t="s">
        <v>181</v>
      </c>
      <c r="AT379" s="219" t="s">
        <v>177</v>
      </c>
      <c r="AU379" s="219" t="s">
        <v>85</v>
      </c>
      <c r="AY379" s="20" t="s">
        <v>175</v>
      </c>
      <c r="BE379" s="220">
        <f>IF(N379="základní",J379,0)</f>
        <v>0</v>
      </c>
      <c r="BF379" s="220">
        <f>IF(N379="snížená",J379,0)</f>
        <v>0</v>
      </c>
      <c r="BG379" s="220">
        <f>IF(N379="zákl. přenesená",J379,0)</f>
        <v>0</v>
      </c>
      <c r="BH379" s="220">
        <f>IF(N379="sníž. přenesená",J379,0)</f>
        <v>0</v>
      </c>
      <c r="BI379" s="220">
        <f>IF(N379="nulová",J379,0)</f>
        <v>0</v>
      </c>
      <c r="BJ379" s="20" t="s">
        <v>83</v>
      </c>
      <c r="BK379" s="220">
        <f>ROUND(I379*H379,2)</f>
        <v>0</v>
      </c>
      <c r="BL379" s="20" t="s">
        <v>181</v>
      </c>
      <c r="BM379" s="219" t="s">
        <v>472</v>
      </c>
    </row>
    <row r="380" s="2" customFormat="1">
      <c r="A380" s="41"/>
      <c r="B380" s="42"/>
      <c r="C380" s="43"/>
      <c r="D380" s="221" t="s">
        <v>183</v>
      </c>
      <c r="E380" s="43"/>
      <c r="F380" s="222" t="s">
        <v>473</v>
      </c>
      <c r="G380" s="43"/>
      <c r="H380" s="43"/>
      <c r="I380" s="223"/>
      <c r="J380" s="43"/>
      <c r="K380" s="43"/>
      <c r="L380" s="47"/>
      <c r="M380" s="224"/>
      <c r="N380" s="225"/>
      <c r="O380" s="87"/>
      <c r="P380" s="87"/>
      <c r="Q380" s="87"/>
      <c r="R380" s="87"/>
      <c r="S380" s="87"/>
      <c r="T380" s="88"/>
      <c r="U380" s="41"/>
      <c r="V380" s="41"/>
      <c r="W380" s="41"/>
      <c r="X380" s="41"/>
      <c r="Y380" s="41"/>
      <c r="Z380" s="41"/>
      <c r="AA380" s="41"/>
      <c r="AB380" s="41"/>
      <c r="AC380" s="41"/>
      <c r="AD380" s="41"/>
      <c r="AE380" s="41"/>
      <c r="AT380" s="20" t="s">
        <v>183</v>
      </c>
      <c r="AU380" s="20" t="s">
        <v>85</v>
      </c>
    </row>
    <row r="381" s="13" customFormat="1">
      <c r="A381" s="13"/>
      <c r="B381" s="226"/>
      <c r="C381" s="227"/>
      <c r="D381" s="228" t="s">
        <v>185</v>
      </c>
      <c r="E381" s="229" t="s">
        <v>19</v>
      </c>
      <c r="F381" s="230" t="s">
        <v>197</v>
      </c>
      <c r="G381" s="227"/>
      <c r="H381" s="229" t="s">
        <v>19</v>
      </c>
      <c r="I381" s="231"/>
      <c r="J381" s="227"/>
      <c r="K381" s="227"/>
      <c r="L381" s="232"/>
      <c r="M381" s="233"/>
      <c r="N381" s="234"/>
      <c r="O381" s="234"/>
      <c r="P381" s="234"/>
      <c r="Q381" s="234"/>
      <c r="R381" s="234"/>
      <c r="S381" s="234"/>
      <c r="T381" s="235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36" t="s">
        <v>185</v>
      </c>
      <c r="AU381" s="236" t="s">
        <v>85</v>
      </c>
      <c r="AV381" s="13" t="s">
        <v>83</v>
      </c>
      <c r="AW381" s="13" t="s">
        <v>35</v>
      </c>
      <c r="AX381" s="13" t="s">
        <v>75</v>
      </c>
      <c r="AY381" s="236" t="s">
        <v>175</v>
      </c>
    </row>
    <row r="382" s="13" customFormat="1">
      <c r="A382" s="13"/>
      <c r="B382" s="226"/>
      <c r="C382" s="227"/>
      <c r="D382" s="228" t="s">
        <v>185</v>
      </c>
      <c r="E382" s="229" t="s">
        <v>19</v>
      </c>
      <c r="F382" s="230" t="s">
        <v>198</v>
      </c>
      <c r="G382" s="227"/>
      <c r="H382" s="229" t="s">
        <v>19</v>
      </c>
      <c r="I382" s="231"/>
      <c r="J382" s="227"/>
      <c r="K382" s="227"/>
      <c r="L382" s="232"/>
      <c r="M382" s="233"/>
      <c r="N382" s="234"/>
      <c r="O382" s="234"/>
      <c r="P382" s="234"/>
      <c r="Q382" s="234"/>
      <c r="R382" s="234"/>
      <c r="S382" s="234"/>
      <c r="T382" s="235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6" t="s">
        <v>185</v>
      </c>
      <c r="AU382" s="236" t="s">
        <v>85</v>
      </c>
      <c r="AV382" s="13" t="s">
        <v>83</v>
      </c>
      <c r="AW382" s="13" t="s">
        <v>35</v>
      </c>
      <c r="AX382" s="13" t="s">
        <v>75</v>
      </c>
      <c r="AY382" s="236" t="s">
        <v>175</v>
      </c>
    </row>
    <row r="383" s="13" customFormat="1">
      <c r="A383" s="13"/>
      <c r="B383" s="226"/>
      <c r="C383" s="227"/>
      <c r="D383" s="228" t="s">
        <v>185</v>
      </c>
      <c r="E383" s="229" t="s">
        <v>19</v>
      </c>
      <c r="F383" s="230" t="s">
        <v>474</v>
      </c>
      <c r="G383" s="227"/>
      <c r="H383" s="229" t="s">
        <v>19</v>
      </c>
      <c r="I383" s="231"/>
      <c r="J383" s="227"/>
      <c r="K383" s="227"/>
      <c r="L383" s="232"/>
      <c r="M383" s="233"/>
      <c r="N383" s="234"/>
      <c r="O383" s="234"/>
      <c r="P383" s="234"/>
      <c r="Q383" s="234"/>
      <c r="R383" s="234"/>
      <c r="S383" s="234"/>
      <c r="T383" s="235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6" t="s">
        <v>185</v>
      </c>
      <c r="AU383" s="236" t="s">
        <v>85</v>
      </c>
      <c r="AV383" s="13" t="s">
        <v>83</v>
      </c>
      <c r="AW383" s="13" t="s">
        <v>35</v>
      </c>
      <c r="AX383" s="13" t="s">
        <v>75</v>
      </c>
      <c r="AY383" s="236" t="s">
        <v>175</v>
      </c>
    </row>
    <row r="384" s="13" customFormat="1">
      <c r="A384" s="13"/>
      <c r="B384" s="226"/>
      <c r="C384" s="227"/>
      <c r="D384" s="228" t="s">
        <v>185</v>
      </c>
      <c r="E384" s="229" t="s">
        <v>19</v>
      </c>
      <c r="F384" s="230" t="s">
        <v>475</v>
      </c>
      <c r="G384" s="227"/>
      <c r="H384" s="229" t="s">
        <v>19</v>
      </c>
      <c r="I384" s="231"/>
      <c r="J384" s="227"/>
      <c r="K384" s="227"/>
      <c r="L384" s="232"/>
      <c r="M384" s="233"/>
      <c r="N384" s="234"/>
      <c r="O384" s="234"/>
      <c r="P384" s="234"/>
      <c r="Q384" s="234"/>
      <c r="R384" s="234"/>
      <c r="S384" s="234"/>
      <c r="T384" s="235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6" t="s">
        <v>185</v>
      </c>
      <c r="AU384" s="236" t="s">
        <v>85</v>
      </c>
      <c r="AV384" s="13" t="s">
        <v>83</v>
      </c>
      <c r="AW384" s="13" t="s">
        <v>35</v>
      </c>
      <c r="AX384" s="13" t="s">
        <v>75</v>
      </c>
      <c r="AY384" s="236" t="s">
        <v>175</v>
      </c>
    </row>
    <row r="385" s="14" customFormat="1">
      <c r="A385" s="14"/>
      <c r="B385" s="237"/>
      <c r="C385" s="238"/>
      <c r="D385" s="228" t="s">
        <v>185</v>
      </c>
      <c r="E385" s="239" t="s">
        <v>19</v>
      </c>
      <c r="F385" s="240" t="s">
        <v>476</v>
      </c>
      <c r="G385" s="238"/>
      <c r="H385" s="241">
        <v>16.920000000000002</v>
      </c>
      <c r="I385" s="242"/>
      <c r="J385" s="238"/>
      <c r="K385" s="238"/>
      <c r="L385" s="243"/>
      <c r="M385" s="244"/>
      <c r="N385" s="245"/>
      <c r="O385" s="245"/>
      <c r="P385" s="245"/>
      <c r="Q385" s="245"/>
      <c r="R385" s="245"/>
      <c r="S385" s="245"/>
      <c r="T385" s="246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47" t="s">
        <v>185</v>
      </c>
      <c r="AU385" s="247" t="s">
        <v>85</v>
      </c>
      <c r="AV385" s="14" t="s">
        <v>85</v>
      </c>
      <c r="AW385" s="14" t="s">
        <v>35</v>
      </c>
      <c r="AX385" s="14" t="s">
        <v>75</v>
      </c>
      <c r="AY385" s="247" t="s">
        <v>175</v>
      </c>
    </row>
    <row r="386" s="16" customFormat="1">
      <c r="A386" s="16"/>
      <c r="B386" s="259"/>
      <c r="C386" s="260"/>
      <c r="D386" s="228" t="s">
        <v>185</v>
      </c>
      <c r="E386" s="261" t="s">
        <v>94</v>
      </c>
      <c r="F386" s="262" t="s">
        <v>212</v>
      </c>
      <c r="G386" s="260"/>
      <c r="H386" s="263">
        <v>16.920000000000002</v>
      </c>
      <c r="I386" s="264"/>
      <c r="J386" s="260"/>
      <c r="K386" s="260"/>
      <c r="L386" s="265"/>
      <c r="M386" s="266"/>
      <c r="N386" s="267"/>
      <c r="O386" s="267"/>
      <c r="P386" s="267"/>
      <c r="Q386" s="267"/>
      <c r="R386" s="267"/>
      <c r="S386" s="267"/>
      <c r="T386" s="268"/>
      <c r="U386" s="16"/>
      <c r="V386" s="16"/>
      <c r="W386" s="16"/>
      <c r="X386" s="16"/>
      <c r="Y386" s="16"/>
      <c r="Z386" s="16"/>
      <c r="AA386" s="16"/>
      <c r="AB386" s="16"/>
      <c r="AC386" s="16"/>
      <c r="AD386" s="16"/>
      <c r="AE386" s="16"/>
      <c r="AT386" s="269" t="s">
        <v>185</v>
      </c>
      <c r="AU386" s="269" t="s">
        <v>85</v>
      </c>
      <c r="AV386" s="16" t="s">
        <v>127</v>
      </c>
      <c r="AW386" s="16" t="s">
        <v>35</v>
      </c>
      <c r="AX386" s="16" t="s">
        <v>75</v>
      </c>
      <c r="AY386" s="269" t="s">
        <v>175</v>
      </c>
    </row>
    <row r="387" s="15" customFormat="1">
      <c r="A387" s="15"/>
      <c r="B387" s="248"/>
      <c r="C387" s="249"/>
      <c r="D387" s="228" t="s">
        <v>185</v>
      </c>
      <c r="E387" s="250" t="s">
        <v>19</v>
      </c>
      <c r="F387" s="251" t="s">
        <v>187</v>
      </c>
      <c r="G387" s="249"/>
      <c r="H387" s="252">
        <v>16.920000000000002</v>
      </c>
      <c r="I387" s="253"/>
      <c r="J387" s="249"/>
      <c r="K387" s="249"/>
      <c r="L387" s="254"/>
      <c r="M387" s="255"/>
      <c r="N387" s="256"/>
      <c r="O387" s="256"/>
      <c r="P387" s="256"/>
      <c r="Q387" s="256"/>
      <c r="R387" s="256"/>
      <c r="S387" s="256"/>
      <c r="T387" s="257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T387" s="258" t="s">
        <v>185</v>
      </c>
      <c r="AU387" s="258" t="s">
        <v>85</v>
      </c>
      <c r="AV387" s="15" t="s">
        <v>181</v>
      </c>
      <c r="AW387" s="15" t="s">
        <v>35</v>
      </c>
      <c r="AX387" s="15" t="s">
        <v>83</v>
      </c>
      <c r="AY387" s="258" t="s">
        <v>175</v>
      </c>
    </row>
    <row r="388" s="2" customFormat="1" ht="24.15" customHeight="1">
      <c r="A388" s="41"/>
      <c r="B388" s="42"/>
      <c r="C388" s="208" t="s">
        <v>477</v>
      </c>
      <c r="D388" s="208" t="s">
        <v>177</v>
      </c>
      <c r="E388" s="209" t="s">
        <v>478</v>
      </c>
      <c r="F388" s="210" t="s">
        <v>479</v>
      </c>
      <c r="G388" s="211" t="s">
        <v>120</v>
      </c>
      <c r="H388" s="212">
        <v>37.384999999999998</v>
      </c>
      <c r="I388" s="213"/>
      <c r="J388" s="214">
        <f>ROUND(I388*H388,2)</f>
        <v>0</v>
      </c>
      <c r="K388" s="210" t="s">
        <v>180</v>
      </c>
      <c r="L388" s="47"/>
      <c r="M388" s="215" t="s">
        <v>19</v>
      </c>
      <c r="N388" s="216" t="s">
        <v>46</v>
      </c>
      <c r="O388" s="87"/>
      <c r="P388" s="217">
        <f>O388*H388</f>
        <v>0</v>
      </c>
      <c r="Q388" s="217">
        <v>0.025000000000000001</v>
      </c>
      <c r="R388" s="217">
        <f>Q388*H388</f>
        <v>0.93462500000000004</v>
      </c>
      <c r="S388" s="217">
        <v>0</v>
      </c>
      <c r="T388" s="218">
        <f>S388*H388</f>
        <v>0</v>
      </c>
      <c r="U388" s="41"/>
      <c r="V388" s="41"/>
      <c r="W388" s="41"/>
      <c r="X388" s="41"/>
      <c r="Y388" s="41"/>
      <c r="Z388" s="41"/>
      <c r="AA388" s="41"/>
      <c r="AB388" s="41"/>
      <c r="AC388" s="41"/>
      <c r="AD388" s="41"/>
      <c r="AE388" s="41"/>
      <c r="AR388" s="219" t="s">
        <v>181</v>
      </c>
      <c r="AT388" s="219" t="s">
        <v>177</v>
      </c>
      <c r="AU388" s="219" t="s">
        <v>85</v>
      </c>
      <c r="AY388" s="20" t="s">
        <v>175</v>
      </c>
      <c r="BE388" s="220">
        <f>IF(N388="základní",J388,0)</f>
        <v>0</v>
      </c>
      <c r="BF388" s="220">
        <f>IF(N388="snížená",J388,0)</f>
        <v>0</v>
      </c>
      <c r="BG388" s="220">
        <f>IF(N388="zákl. přenesená",J388,0)</f>
        <v>0</v>
      </c>
      <c r="BH388" s="220">
        <f>IF(N388="sníž. přenesená",J388,0)</f>
        <v>0</v>
      </c>
      <c r="BI388" s="220">
        <f>IF(N388="nulová",J388,0)</f>
        <v>0</v>
      </c>
      <c r="BJ388" s="20" t="s">
        <v>83</v>
      </c>
      <c r="BK388" s="220">
        <f>ROUND(I388*H388,2)</f>
        <v>0</v>
      </c>
      <c r="BL388" s="20" t="s">
        <v>181</v>
      </c>
      <c r="BM388" s="219" t="s">
        <v>480</v>
      </c>
    </row>
    <row r="389" s="2" customFormat="1">
      <c r="A389" s="41"/>
      <c r="B389" s="42"/>
      <c r="C389" s="43"/>
      <c r="D389" s="221" t="s">
        <v>183</v>
      </c>
      <c r="E389" s="43"/>
      <c r="F389" s="222" t="s">
        <v>481</v>
      </c>
      <c r="G389" s="43"/>
      <c r="H389" s="43"/>
      <c r="I389" s="223"/>
      <c r="J389" s="43"/>
      <c r="K389" s="43"/>
      <c r="L389" s="47"/>
      <c r="M389" s="224"/>
      <c r="N389" s="225"/>
      <c r="O389" s="87"/>
      <c r="P389" s="87"/>
      <c r="Q389" s="87"/>
      <c r="R389" s="87"/>
      <c r="S389" s="87"/>
      <c r="T389" s="88"/>
      <c r="U389" s="41"/>
      <c r="V389" s="41"/>
      <c r="W389" s="41"/>
      <c r="X389" s="41"/>
      <c r="Y389" s="41"/>
      <c r="Z389" s="41"/>
      <c r="AA389" s="41"/>
      <c r="AB389" s="41"/>
      <c r="AC389" s="41"/>
      <c r="AD389" s="41"/>
      <c r="AE389" s="41"/>
      <c r="AT389" s="20" t="s">
        <v>183</v>
      </c>
      <c r="AU389" s="20" t="s">
        <v>85</v>
      </c>
    </row>
    <row r="390" s="13" customFormat="1">
      <c r="A390" s="13"/>
      <c r="B390" s="226"/>
      <c r="C390" s="227"/>
      <c r="D390" s="228" t="s">
        <v>185</v>
      </c>
      <c r="E390" s="229" t="s">
        <v>19</v>
      </c>
      <c r="F390" s="230" t="s">
        <v>482</v>
      </c>
      <c r="G390" s="227"/>
      <c r="H390" s="229" t="s">
        <v>19</v>
      </c>
      <c r="I390" s="231"/>
      <c r="J390" s="227"/>
      <c r="K390" s="227"/>
      <c r="L390" s="232"/>
      <c r="M390" s="233"/>
      <c r="N390" s="234"/>
      <c r="O390" s="234"/>
      <c r="P390" s="234"/>
      <c r="Q390" s="234"/>
      <c r="R390" s="234"/>
      <c r="S390" s="234"/>
      <c r="T390" s="235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36" t="s">
        <v>185</v>
      </c>
      <c r="AU390" s="236" t="s">
        <v>85</v>
      </c>
      <c r="AV390" s="13" t="s">
        <v>83</v>
      </c>
      <c r="AW390" s="13" t="s">
        <v>35</v>
      </c>
      <c r="AX390" s="13" t="s">
        <v>75</v>
      </c>
      <c r="AY390" s="236" t="s">
        <v>175</v>
      </c>
    </row>
    <row r="391" s="13" customFormat="1">
      <c r="A391" s="13"/>
      <c r="B391" s="226"/>
      <c r="C391" s="227"/>
      <c r="D391" s="228" t="s">
        <v>185</v>
      </c>
      <c r="E391" s="229" t="s">
        <v>19</v>
      </c>
      <c r="F391" s="230" t="s">
        <v>198</v>
      </c>
      <c r="G391" s="227"/>
      <c r="H391" s="229" t="s">
        <v>19</v>
      </c>
      <c r="I391" s="231"/>
      <c r="J391" s="227"/>
      <c r="K391" s="227"/>
      <c r="L391" s="232"/>
      <c r="M391" s="233"/>
      <c r="N391" s="234"/>
      <c r="O391" s="234"/>
      <c r="P391" s="234"/>
      <c r="Q391" s="234"/>
      <c r="R391" s="234"/>
      <c r="S391" s="234"/>
      <c r="T391" s="235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6" t="s">
        <v>185</v>
      </c>
      <c r="AU391" s="236" t="s">
        <v>85</v>
      </c>
      <c r="AV391" s="13" t="s">
        <v>83</v>
      </c>
      <c r="AW391" s="13" t="s">
        <v>35</v>
      </c>
      <c r="AX391" s="13" t="s">
        <v>75</v>
      </c>
      <c r="AY391" s="236" t="s">
        <v>175</v>
      </c>
    </row>
    <row r="392" s="14" customFormat="1">
      <c r="A392" s="14"/>
      <c r="B392" s="237"/>
      <c r="C392" s="238"/>
      <c r="D392" s="228" t="s">
        <v>185</v>
      </c>
      <c r="E392" s="239" t="s">
        <v>19</v>
      </c>
      <c r="F392" s="240" t="s">
        <v>483</v>
      </c>
      <c r="G392" s="238"/>
      <c r="H392" s="241">
        <v>10.59</v>
      </c>
      <c r="I392" s="242"/>
      <c r="J392" s="238"/>
      <c r="K392" s="238"/>
      <c r="L392" s="243"/>
      <c r="M392" s="244"/>
      <c r="N392" s="245"/>
      <c r="O392" s="245"/>
      <c r="P392" s="245"/>
      <c r="Q392" s="245"/>
      <c r="R392" s="245"/>
      <c r="S392" s="245"/>
      <c r="T392" s="246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47" t="s">
        <v>185</v>
      </c>
      <c r="AU392" s="247" t="s">
        <v>85</v>
      </c>
      <c r="AV392" s="14" t="s">
        <v>85</v>
      </c>
      <c r="AW392" s="14" t="s">
        <v>35</v>
      </c>
      <c r="AX392" s="14" t="s">
        <v>75</v>
      </c>
      <c r="AY392" s="247" t="s">
        <v>175</v>
      </c>
    </row>
    <row r="393" s="14" customFormat="1">
      <c r="A393" s="14"/>
      <c r="B393" s="237"/>
      <c r="C393" s="238"/>
      <c r="D393" s="228" t="s">
        <v>185</v>
      </c>
      <c r="E393" s="239" t="s">
        <v>19</v>
      </c>
      <c r="F393" s="240" t="s">
        <v>484</v>
      </c>
      <c r="G393" s="238"/>
      <c r="H393" s="241">
        <v>10.601000000000001</v>
      </c>
      <c r="I393" s="242"/>
      <c r="J393" s="238"/>
      <c r="K393" s="238"/>
      <c r="L393" s="243"/>
      <c r="M393" s="244"/>
      <c r="N393" s="245"/>
      <c r="O393" s="245"/>
      <c r="P393" s="245"/>
      <c r="Q393" s="245"/>
      <c r="R393" s="245"/>
      <c r="S393" s="245"/>
      <c r="T393" s="246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47" t="s">
        <v>185</v>
      </c>
      <c r="AU393" s="247" t="s">
        <v>85</v>
      </c>
      <c r="AV393" s="14" t="s">
        <v>85</v>
      </c>
      <c r="AW393" s="14" t="s">
        <v>35</v>
      </c>
      <c r="AX393" s="14" t="s">
        <v>75</v>
      </c>
      <c r="AY393" s="247" t="s">
        <v>175</v>
      </c>
    </row>
    <row r="394" s="14" customFormat="1">
      <c r="A394" s="14"/>
      <c r="B394" s="237"/>
      <c r="C394" s="238"/>
      <c r="D394" s="228" t="s">
        <v>185</v>
      </c>
      <c r="E394" s="239" t="s">
        <v>19</v>
      </c>
      <c r="F394" s="240" t="s">
        <v>485</v>
      </c>
      <c r="G394" s="238"/>
      <c r="H394" s="241">
        <v>6.4729999999999999</v>
      </c>
      <c r="I394" s="242"/>
      <c r="J394" s="238"/>
      <c r="K394" s="238"/>
      <c r="L394" s="243"/>
      <c r="M394" s="244"/>
      <c r="N394" s="245"/>
      <c r="O394" s="245"/>
      <c r="P394" s="245"/>
      <c r="Q394" s="245"/>
      <c r="R394" s="245"/>
      <c r="S394" s="245"/>
      <c r="T394" s="246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47" t="s">
        <v>185</v>
      </c>
      <c r="AU394" s="247" t="s">
        <v>85</v>
      </c>
      <c r="AV394" s="14" t="s">
        <v>85</v>
      </c>
      <c r="AW394" s="14" t="s">
        <v>35</v>
      </c>
      <c r="AX394" s="14" t="s">
        <v>75</v>
      </c>
      <c r="AY394" s="247" t="s">
        <v>175</v>
      </c>
    </row>
    <row r="395" s="14" customFormat="1">
      <c r="A395" s="14"/>
      <c r="B395" s="237"/>
      <c r="C395" s="238"/>
      <c r="D395" s="228" t="s">
        <v>185</v>
      </c>
      <c r="E395" s="239" t="s">
        <v>19</v>
      </c>
      <c r="F395" s="240" t="s">
        <v>485</v>
      </c>
      <c r="G395" s="238"/>
      <c r="H395" s="241">
        <v>6.4729999999999999</v>
      </c>
      <c r="I395" s="242"/>
      <c r="J395" s="238"/>
      <c r="K395" s="238"/>
      <c r="L395" s="243"/>
      <c r="M395" s="244"/>
      <c r="N395" s="245"/>
      <c r="O395" s="245"/>
      <c r="P395" s="245"/>
      <c r="Q395" s="245"/>
      <c r="R395" s="245"/>
      <c r="S395" s="245"/>
      <c r="T395" s="246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47" t="s">
        <v>185</v>
      </c>
      <c r="AU395" s="247" t="s">
        <v>85</v>
      </c>
      <c r="AV395" s="14" t="s">
        <v>85</v>
      </c>
      <c r="AW395" s="14" t="s">
        <v>35</v>
      </c>
      <c r="AX395" s="14" t="s">
        <v>75</v>
      </c>
      <c r="AY395" s="247" t="s">
        <v>175</v>
      </c>
    </row>
    <row r="396" s="14" customFormat="1">
      <c r="A396" s="14"/>
      <c r="B396" s="237"/>
      <c r="C396" s="238"/>
      <c r="D396" s="228" t="s">
        <v>185</v>
      </c>
      <c r="E396" s="239" t="s">
        <v>19</v>
      </c>
      <c r="F396" s="240" t="s">
        <v>486</v>
      </c>
      <c r="G396" s="238"/>
      <c r="H396" s="241">
        <v>3.2480000000000002</v>
      </c>
      <c r="I396" s="242"/>
      <c r="J396" s="238"/>
      <c r="K396" s="238"/>
      <c r="L396" s="243"/>
      <c r="M396" s="244"/>
      <c r="N396" s="245"/>
      <c r="O396" s="245"/>
      <c r="P396" s="245"/>
      <c r="Q396" s="245"/>
      <c r="R396" s="245"/>
      <c r="S396" s="245"/>
      <c r="T396" s="246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47" t="s">
        <v>185</v>
      </c>
      <c r="AU396" s="247" t="s">
        <v>85</v>
      </c>
      <c r="AV396" s="14" t="s">
        <v>85</v>
      </c>
      <c r="AW396" s="14" t="s">
        <v>35</v>
      </c>
      <c r="AX396" s="14" t="s">
        <v>75</v>
      </c>
      <c r="AY396" s="247" t="s">
        <v>175</v>
      </c>
    </row>
    <row r="397" s="16" customFormat="1">
      <c r="A397" s="16"/>
      <c r="B397" s="259"/>
      <c r="C397" s="260"/>
      <c r="D397" s="228" t="s">
        <v>185</v>
      </c>
      <c r="E397" s="261" t="s">
        <v>92</v>
      </c>
      <c r="F397" s="262" t="s">
        <v>212</v>
      </c>
      <c r="G397" s="260"/>
      <c r="H397" s="263">
        <v>37.384999999999998</v>
      </c>
      <c r="I397" s="264"/>
      <c r="J397" s="260"/>
      <c r="K397" s="260"/>
      <c r="L397" s="265"/>
      <c r="M397" s="266"/>
      <c r="N397" s="267"/>
      <c r="O397" s="267"/>
      <c r="P397" s="267"/>
      <c r="Q397" s="267"/>
      <c r="R397" s="267"/>
      <c r="S397" s="267"/>
      <c r="T397" s="268"/>
      <c r="U397" s="16"/>
      <c r="V397" s="16"/>
      <c r="W397" s="16"/>
      <c r="X397" s="16"/>
      <c r="Y397" s="16"/>
      <c r="Z397" s="16"/>
      <c r="AA397" s="16"/>
      <c r="AB397" s="16"/>
      <c r="AC397" s="16"/>
      <c r="AD397" s="16"/>
      <c r="AE397" s="16"/>
      <c r="AT397" s="269" t="s">
        <v>185</v>
      </c>
      <c r="AU397" s="269" t="s">
        <v>85</v>
      </c>
      <c r="AV397" s="16" t="s">
        <v>127</v>
      </c>
      <c r="AW397" s="16" t="s">
        <v>35</v>
      </c>
      <c r="AX397" s="16" t="s">
        <v>75</v>
      </c>
      <c r="AY397" s="269" t="s">
        <v>175</v>
      </c>
    </row>
    <row r="398" s="15" customFormat="1">
      <c r="A398" s="15"/>
      <c r="B398" s="248"/>
      <c r="C398" s="249"/>
      <c r="D398" s="228" t="s">
        <v>185</v>
      </c>
      <c r="E398" s="250" t="s">
        <v>19</v>
      </c>
      <c r="F398" s="251" t="s">
        <v>187</v>
      </c>
      <c r="G398" s="249"/>
      <c r="H398" s="252">
        <v>37.384999999999998</v>
      </c>
      <c r="I398" s="253"/>
      <c r="J398" s="249"/>
      <c r="K398" s="249"/>
      <c r="L398" s="254"/>
      <c r="M398" s="255"/>
      <c r="N398" s="256"/>
      <c r="O398" s="256"/>
      <c r="P398" s="256"/>
      <c r="Q398" s="256"/>
      <c r="R398" s="256"/>
      <c r="S398" s="256"/>
      <c r="T398" s="257"/>
      <c r="U398" s="15"/>
      <c r="V398" s="15"/>
      <c r="W398" s="15"/>
      <c r="X398" s="15"/>
      <c r="Y398" s="15"/>
      <c r="Z398" s="15"/>
      <c r="AA398" s="15"/>
      <c r="AB398" s="15"/>
      <c r="AC398" s="15"/>
      <c r="AD398" s="15"/>
      <c r="AE398" s="15"/>
      <c r="AT398" s="258" t="s">
        <v>185</v>
      </c>
      <c r="AU398" s="258" t="s">
        <v>85</v>
      </c>
      <c r="AV398" s="15" t="s">
        <v>181</v>
      </c>
      <c r="AW398" s="15" t="s">
        <v>35</v>
      </c>
      <c r="AX398" s="15" t="s">
        <v>83</v>
      </c>
      <c r="AY398" s="258" t="s">
        <v>175</v>
      </c>
    </row>
    <row r="399" s="2" customFormat="1" ht="33" customHeight="1">
      <c r="A399" s="41"/>
      <c r="B399" s="42"/>
      <c r="C399" s="208" t="s">
        <v>487</v>
      </c>
      <c r="D399" s="208" t="s">
        <v>177</v>
      </c>
      <c r="E399" s="209" t="s">
        <v>488</v>
      </c>
      <c r="F399" s="210" t="s">
        <v>489</v>
      </c>
      <c r="G399" s="211" t="s">
        <v>120</v>
      </c>
      <c r="H399" s="212">
        <v>280.06</v>
      </c>
      <c r="I399" s="213"/>
      <c r="J399" s="214">
        <f>ROUND(I399*H399,2)</f>
        <v>0</v>
      </c>
      <c r="K399" s="210" t="s">
        <v>180</v>
      </c>
      <c r="L399" s="47"/>
      <c r="M399" s="215" t="s">
        <v>19</v>
      </c>
      <c r="N399" s="216" t="s">
        <v>46</v>
      </c>
      <c r="O399" s="87"/>
      <c r="P399" s="217">
        <f>O399*H399</f>
        <v>0</v>
      </c>
      <c r="Q399" s="217">
        <v>0.012080000000000001</v>
      </c>
      <c r="R399" s="217">
        <f>Q399*H399</f>
        <v>3.3831248</v>
      </c>
      <c r="S399" s="217">
        <v>0</v>
      </c>
      <c r="T399" s="218">
        <f>S399*H399</f>
        <v>0</v>
      </c>
      <c r="U399" s="41"/>
      <c r="V399" s="41"/>
      <c r="W399" s="41"/>
      <c r="X399" s="41"/>
      <c r="Y399" s="41"/>
      <c r="Z399" s="41"/>
      <c r="AA399" s="41"/>
      <c r="AB399" s="41"/>
      <c r="AC399" s="41"/>
      <c r="AD399" s="41"/>
      <c r="AE399" s="41"/>
      <c r="AR399" s="219" t="s">
        <v>181</v>
      </c>
      <c r="AT399" s="219" t="s">
        <v>177</v>
      </c>
      <c r="AU399" s="219" t="s">
        <v>85</v>
      </c>
      <c r="AY399" s="20" t="s">
        <v>175</v>
      </c>
      <c r="BE399" s="220">
        <f>IF(N399="základní",J399,0)</f>
        <v>0</v>
      </c>
      <c r="BF399" s="220">
        <f>IF(N399="snížená",J399,0)</f>
        <v>0</v>
      </c>
      <c r="BG399" s="220">
        <f>IF(N399="zákl. přenesená",J399,0)</f>
        <v>0</v>
      </c>
      <c r="BH399" s="220">
        <f>IF(N399="sníž. přenesená",J399,0)</f>
        <v>0</v>
      </c>
      <c r="BI399" s="220">
        <f>IF(N399="nulová",J399,0)</f>
        <v>0</v>
      </c>
      <c r="BJ399" s="20" t="s">
        <v>83</v>
      </c>
      <c r="BK399" s="220">
        <f>ROUND(I399*H399,2)</f>
        <v>0</v>
      </c>
      <c r="BL399" s="20" t="s">
        <v>181</v>
      </c>
      <c r="BM399" s="219" t="s">
        <v>490</v>
      </c>
    </row>
    <row r="400" s="2" customFormat="1">
      <c r="A400" s="41"/>
      <c r="B400" s="42"/>
      <c r="C400" s="43"/>
      <c r="D400" s="221" t="s">
        <v>183</v>
      </c>
      <c r="E400" s="43"/>
      <c r="F400" s="222" t="s">
        <v>491</v>
      </c>
      <c r="G400" s="43"/>
      <c r="H400" s="43"/>
      <c r="I400" s="223"/>
      <c r="J400" s="43"/>
      <c r="K400" s="43"/>
      <c r="L400" s="47"/>
      <c r="M400" s="224"/>
      <c r="N400" s="225"/>
      <c r="O400" s="87"/>
      <c r="P400" s="87"/>
      <c r="Q400" s="87"/>
      <c r="R400" s="87"/>
      <c r="S400" s="87"/>
      <c r="T400" s="88"/>
      <c r="U400" s="41"/>
      <c r="V400" s="41"/>
      <c r="W400" s="41"/>
      <c r="X400" s="41"/>
      <c r="Y400" s="41"/>
      <c r="Z400" s="41"/>
      <c r="AA400" s="41"/>
      <c r="AB400" s="41"/>
      <c r="AC400" s="41"/>
      <c r="AD400" s="41"/>
      <c r="AE400" s="41"/>
      <c r="AT400" s="20" t="s">
        <v>183</v>
      </c>
      <c r="AU400" s="20" t="s">
        <v>85</v>
      </c>
    </row>
    <row r="401" s="14" customFormat="1">
      <c r="A401" s="14"/>
      <c r="B401" s="237"/>
      <c r="C401" s="238"/>
      <c r="D401" s="228" t="s">
        <v>185</v>
      </c>
      <c r="E401" s="239" t="s">
        <v>19</v>
      </c>
      <c r="F401" s="240" t="s">
        <v>97</v>
      </c>
      <c r="G401" s="238"/>
      <c r="H401" s="241">
        <v>263.13999999999999</v>
      </c>
      <c r="I401" s="242"/>
      <c r="J401" s="238"/>
      <c r="K401" s="238"/>
      <c r="L401" s="243"/>
      <c r="M401" s="244"/>
      <c r="N401" s="245"/>
      <c r="O401" s="245"/>
      <c r="P401" s="245"/>
      <c r="Q401" s="245"/>
      <c r="R401" s="245"/>
      <c r="S401" s="245"/>
      <c r="T401" s="246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47" t="s">
        <v>185</v>
      </c>
      <c r="AU401" s="247" t="s">
        <v>85</v>
      </c>
      <c r="AV401" s="14" t="s">
        <v>85</v>
      </c>
      <c r="AW401" s="14" t="s">
        <v>35</v>
      </c>
      <c r="AX401" s="14" t="s">
        <v>75</v>
      </c>
      <c r="AY401" s="247" t="s">
        <v>175</v>
      </c>
    </row>
    <row r="402" s="14" customFormat="1">
      <c r="A402" s="14"/>
      <c r="B402" s="237"/>
      <c r="C402" s="238"/>
      <c r="D402" s="228" t="s">
        <v>185</v>
      </c>
      <c r="E402" s="239" t="s">
        <v>19</v>
      </c>
      <c r="F402" s="240" t="s">
        <v>94</v>
      </c>
      <c r="G402" s="238"/>
      <c r="H402" s="241">
        <v>16.920000000000002</v>
      </c>
      <c r="I402" s="242"/>
      <c r="J402" s="238"/>
      <c r="K402" s="238"/>
      <c r="L402" s="243"/>
      <c r="M402" s="244"/>
      <c r="N402" s="245"/>
      <c r="O402" s="245"/>
      <c r="P402" s="245"/>
      <c r="Q402" s="245"/>
      <c r="R402" s="245"/>
      <c r="S402" s="245"/>
      <c r="T402" s="246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47" t="s">
        <v>185</v>
      </c>
      <c r="AU402" s="247" t="s">
        <v>85</v>
      </c>
      <c r="AV402" s="14" t="s">
        <v>85</v>
      </c>
      <c r="AW402" s="14" t="s">
        <v>35</v>
      </c>
      <c r="AX402" s="14" t="s">
        <v>75</v>
      </c>
      <c r="AY402" s="247" t="s">
        <v>175</v>
      </c>
    </row>
    <row r="403" s="15" customFormat="1">
      <c r="A403" s="15"/>
      <c r="B403" s="248"/>
      <c r="C403" s="249"/>
      <c r="D403" s="228" t="s">
        <v>185</v>
      </c>
      <c r="E403" s="250" t="s">
        <v>19</v>
      </c>
      <c r="F403" s="251" t="s">
        <v>187</v>
      </c>
      <c r="G403" s="249"/>
      <c r="H403" s="252">
        <v>280.06</v>
      </c>
      <c r="I403" s="253"/>
      <c r="J403" s="249"/>
      <c r="K403" s="249"/>
      <c r="L403" s="254"/>
      <c r="M403" s="255"/>
      <c r="N403" s="256"/>
      <c r="O403" s="256"/>
      <c r="P403" s="256"/>
      <c r="Q403" s="256"/>
      <c r="R403" s="256"/>
      <c r="S403" s="256"/>
      <c r="T403" s="257"/>
      <c r="U403" s="15"/>
      <c r="V403" s="15"/>
      <c r="W403" s="15"/>
      <c r="X403" s="15"/>
      <c r="Y403" s="15"/>
      <c r="Z403" s="15"/>
      <c r="AA403" s="15"/>
      <c r="AB403" s="15"/>
      <c r="AC403" s="15"/>
      <c r="AD403" s="15"/>
      <c r="AE403" s="15"/>
      <c r="AT403" s="258" t="s">
        <v>185</v>
      </c>
      <c r="AU403" s="258" t="s">
        <v>85</v>
      </c>
      <c r="AV403" s="15" t="s">
        <v>181</v>
      </c>
      <c r="AW403" s="15" t="s">
        <v>35</v>
      </c>
      <c r="AX403" s="15" t="s">
        <v>83</v>
      </c>
      <c r="AY403" s="258" t="s">
        <v>175</v>
      </c>
    </row>
    <row r="404" s="2" customFormat="1" ht="55.5" customHeight="1">
      <c r="A404" s="41"/>
      <c r="B404" s="42"/>
      <c r="C404" s="208" t="s">
        <v>492</v>
      </c>
      <c r="D404" s="208" t="s">
        <v>177</v>
      </c>
      <c r="E404" s="209" t="s">
        <v>493</v>
      </c>
      <c r="F404" s="210" t="s">
        <v>494</v>
      </c>
      <c r="G404" s="211" t="s">
        <v>120</v>
      </c>
      <c r="H404" s="212">
        <v>593.96000000000004</v>
      </c>
      <c r="I404" s="213"/>
      <c r="J404" s="214">
        <f>ROUND(I404*H404,2)</f>
        <v>0</v>
      </c>
      <c r="K404" s="210" t="s">
        <v>180</v>
      </c>
      <c r="L404" s="47"/>
      <c r="M404" s="215" t="s">
        <v>19</v>
      </c>
      <c r="N404" s="216" t="s">
        <v>46</v>
      </c>
      <c r="O404" s="87"/>
      <c r="P404" s="217">
        <f>O404*H404</f>
        <v>0</v>
      </c>
      <c r="Q404" s="217">
        <v>0.0060400000000000002</v>
      </c>
      <c r="R404" s="217">
        <f>Q404*H404</f>
        <v>3.5875184000000004</v>
      </c>
      <c r="S404" s="217">
        <v>0</v>
      </c>
      <c r="T404" s="218">
        <f>S404*H404</f>
        <v>0</v>
      </c>
      <c r="U404" s="41"/>
      <c r="V404" s="41"/>
      <c r="W404" s="41"/>
      <c r="X404" s="41"/>
      <c r="Y404" s="41"/>
      <c r="Z404" s="41"/>
      <c r="AA404" s="41"/>
      <c r="AB404" s="41"/>
      <c r="AC404" s="41"/>
      <c r="AD404" s="41"/>
      <c r="AE404" s="41"/>
      <c r="AR404" s="219" t="s">
        <v>181</v>
      </c>
      <c r="AT404" s="219" t="s">
        <v>177</v>
      </c>
      <c r="AU404" s="219" t="s">
        <v>85</v>
      </c>
      <c r="AY404" s="20" t="s">
        <v>175</v>
      </c>
      <c r="BE404" s="220">
        <f>IF(N404="základní",J404,0)</f>
        <v>0</v>
      </c>
      <c r="BF404" s="220">
        <f>IF(N404="snížená",J404,0)</f>
        <v>0</v>
      </c>
      <c r="BG404" s="220">
        <f>IF(N404="zákl. přenesená",J404,0)</f>
        <v>0</v>
      </c>
      <c r="BH404" s="220">
        <f>IF(N404="sníž. přenesená",J404,0)</f>
        <v>0</v>
      </c>
      <c r="BI404" s="220">
        <f>IF(N404="nulová",J404,0)</f>
        <v>0</v>
      </c>
      <c r="BJ404" s="20" t="s">
        <v>83</v>
      </c>
      <c r="BK404" s="220">
        <f>ROUND(I404*H404,2)</f>
        <v>0</v>
      </c>
      <c r="BL404" s="20" t="s">
        <v>181</v>
      </c>
      <c r="BM404" s="219" t="s">
        <v>495</v>
      </c>
    </row>
    <row r="405" s="2" customFormat="1">
      <c r="A405" s="41"/>
      <c r="B405" s="42"/>
      <c r="C405" s="43"/>
      <c r="D405" s="221" t="s">
        <v>183</v>
      </c>
      <c r="E405" s="43"/>
      <c r="F405" s="222" t="s">
        <v>496</v>
      </c>
      <c r="G405" s="43"/>
      <c r="H405" s="43"/>
      <c r="I405" s="223"/>
      <c r="J405" s="43"/>
      <c r="K405" s="43"/>
      <c r="L405" s="47"/>
      <c r="M405" s="224"/>
      <c r="N405" s="225"/>
      <c r="O405" s="87"/>
      <c r="P405" s="87"/>
      <c r="Q405" s="87"/>
      <c r="R405" s="87"/>
      <c r="S405" s="87"/>
      <c r="T405" s="88"/>
      <c r="U405" s="41"/>
      <c r="V405" s="41"/>
      <c r="W405" s="41"/>
      <c r="X405" s="41"/>
      <c r="Y405" s="41"/>
      <c r="Z405" s="41"/>
      <c r="AA405" s="41"/>
      <c r="AB405" s="41"/>
      <c r="AC405" s="41"/>
      <c r="AD405" s="41"/>
      <c r="AE405" s="41"/>
      <c r="AT405" s="20" t="s">
        <v>183</v>
      </c>
      <c r="AU405" s="20" t="s">
        <v>85</v>
      </c>
    </row>
    <row r="406" s="13" customFormat="1">
      <c r="A406" s="13"/>
      <c r="B406" s="226"/>
      <c r="C406" s="227"/>
      <c r="D406" s="228" t="s">
        <v>185</v>
      </c>
      <c r="E406" s="229" t="s">
        <v>19</v>
      </c>
      <c r="F406" s="230" t="s">
        <v>449</v>
      </c>
      <c r="G406" s="227"/>
      <c r="H406" s="229" t="s">
        <v>19</v>
      </c>
      <c r="I406" s="231"/>
      <c r="J406" s="227"/>
      <c r="K406" s="227"/>
      <c r="L406" s="232"/>
      <c r="M406" s="233"/>
      <c r="N406" s="234"/>
      <c r="O406" s="234"/>
      <c r="P406" s="234"/>
      <c r="Q406" s="234"/>
      <c r="R406" s="234"/>
      <c r="S406" s="234"/>
      <c r="T406" s="235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36" t="s">
        <v>185</v>
      </c>
      <c r="AU406" s="236" t="s">
        <v>85</v>
      </c>
      <c r="AV406" s="13" t="s">
        <v>83</v>
      </c>
      <c r="AW406" s="13" t="s">
        <v>35</v>
      </c>
      <c r="AX406" s="13" t="s">
        <v>75</v>
      </c>
      <c r="AY406" s="236" t="s">
        <v>175</v>
      </c>
    </row>
    <row r="407" s="14" customFormat="1">
      <c r="A407" s="14"/>
      <c r="B407" s="237"/>
      <c r="C407" s="238"/>
      <c r="D407" s="228" t="s">
        <v>185</v>
      </c>
      <c r="E407" s="239" t="s">
        <v>19</v>
      </c>
      <c r="F407" s="240" t="s">
        <v>497</v>
      </c>
      <c r="G407" s="238"/>
      <c r="H407" s="241">
        <v>526.27999999999997</v>
      </c>
      <c r="I407" s="242"/>
      <c r="J407" s="238"/>
      <c r="K407" s="238"/>
      <c r="L407" s="243"/>
      <c r="M407" s="244"/>
      <c r="N407" s="245"/>
      <c r="O407" s="245"/>
      <c r="P407" s="245"/>
      <c r="Q407" s="245"/>
      <c r="R407" s="245"/>
      <c r="S407" s="245"/>
      <c r="T407" s="246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47" t="s">
        <v>185</v>
      </c>
      <c r="AU407" s="247" t="s">
        <v>85</v>
      </c>
      <c r="AV407" s="14" t="s">
        <v>85</v>
      </c>
      <c r="AW407" s="14" t="s">
        <v>35</v>
      </c>
      <c r="AX407" s="14" t="s">
        <v>75</v>
      </c>
      <c r="AY407" s="247" t="s">
        <v>175</v>
      </c>
    </row>
    <row r="408" s="13" customFormat="1">
      <c r="A408" s="13"/>
      <c r="B408" s="226"/>
      <c r="C408" s="227"/>
      <c r="D408" s="228" t="s">
        <v>185</v>
      </c>
      <c r="E408" s="229" t="s">
        <v>19</v>
      </c>
      <c r="F408" s="230" t="s">
        <v>451</v>
      </c>
      <c r="G408" s="227"/>
      <c r="H408" s="229" t="s">
        <v>19</v>
      </c>
      <c r="I408" s="231"/>
      <c r="J408" s="227"/>
      <c r="K408" s="227"/>
      <c r="L408" s="232"/>
      <c r="M408" s="233"/>
      <c r="N408" s="234"/>
      <c r="O408" s="234"/>
      <c r="P408" s="234"/>
      <c r="Q408" s="234"/>
      <c r="R408" s="234"/>
      <c r="S408" s="234"/>
      <c r="T408" s="235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36" t="s">
        <v>185</v>
      </c>
      <c r="AU408" s="236" t="s">
        <v>85</v>
      </c>
      <c r="AV408" s="13" t="s">
        <v>83</v>
      </c>
      <c r="AW408" s="13" t="s">
        <v>35</v>
      </c>
      <c r="AX408" s="13" t="s">
        <v>75</v>
      </c>
      <c r="AY408" s="236" t="s">
        <v>175</v>
      </c>
    </row>
    <row r="409" s="14" customFormat="1">
      <c r="A409" s="14"/>
      <c r="B409" s="237"/>
      <c r="C409" s="238"/>
      <c r="D409" s="228" t="s">
        <v>185</v>
      </c>
      <c r="E409" s="239" t="s">
        <v>19</v>
      </c>
      <c r="F409" s="240" t="s">
        <v>498</v>
      </c>
      <c r="G409" s="238"/>
      <c r="H409" s="241">
        <v>67.680000000000007</v>
      </c>
      <c r="I409" s="242"/>
      <c r="J409" s="238"/>
      <c r="K409" s="238"/>
      <c r="L409" s="243"/>
      <c r="M409" s="244"/>
      <c r="N409" s="245"/>
      <c r="O409" s="245"/>
      <c r="P409" s="245"/>
      <c r="Q409" s="245"/>
      <c r="R409" s="245"/>
      <c r="S409" s="245"/>
      <c r="T409" s="246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47" t="s">
        <v>185</v>
      </c>
      <c r="AU409" s="247" t="s">
        <v>85</v>
      </c>
      <c r="AV409" s="14" t="s">
        <v>85</v>
      </c>
      <c r="AW409" s="14" t="s">
        <v>35</v>
      </c>
      <c r="AX409" s="14" t="s">
        <v>75</v>
      </c>
      <c r="AY409" s="247" t="s">
        <v>175</v>
      </c>
    </row>
    <row r="410" s="15" customFormat="1">
      <c r="A410" s="15"/>
      <c r="B410" s="248"/>
      <c r="C410" s="249"/>
      <c r="D410" s="228" t="s">
        <v>185</v>
      </c>
      <c r="E410" s="250" t="s">
        <v>19</v>
      </c>
      <c r="F410" s="251" t="s">
        <v>187</v>
      </c>
      <c r="G410" s="249"/>
      <c r="H410" s="252">
        <v>593.96000000000004</v>
      </c>
      <c r="I410" s="253"/>
      <c r="J410" s="249"/>
      <c r="K410" s="249"/>
      <c r="L410" s="254"/>
      <c r="M410" s="255"/>
      <c r="N410" s="256"/>
      <c r="O410" s="256"/>
      <c r="P410" s="256"/>
      <c r="Q410" s="256"/>
      <c r="R410" s="256"/>
      <c r="S410" s="256"/>
      <c r="T410" s="257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15"/>
      <c r="AT410" s="258" t="s">
        <v>185</v>
      </c>
      <c r="AU410" s="258" t="s">
        <v>85</v>
      </c>
      <c r="AV410" s="15" t="s">
        <v>181</v>
      </c>
      <c r="AW410" s="15" t="s">
        <v>35</v>
      </c>
      <c r="AX410" s="15" t="s">
        <v>83</v>
      </c>
      <c r="AY410" s="258" t="s">
        <v>175</v>
      </c>
    </row>
    <row r="411" s="2" customFormat="1" ht="24.15" customHeight="1">
      <c r="A411" s="41"/>
      <c r="B411" s="42"/>
      <c r="C411" s="208" t="s">
        <v>499</v>
      </c>
      <c r="D411" s="208" t="s">
        <v>177</v>
      </c>
      <c r="E411" s="209" t="s">
        <v>500</v>
      </c>
      <c r="F411" s="210" t="s">
        <v>501</v>
      </c>
      <c r="G411" s="211" t="s">
        <v>120</v>
      </c>
      <c r="H411" s="212">
        <v>280.06</v>
      </c>
      <c r="I411" s="213"/>
      <c r="J411" s="214">
        <f>ROUND(I411*H411,2)</f>
        <v>0</v>
      </c>
      <c r="K411" s="210" t="s">
        <v>180</v>
      </c>
      <c r="L411" s="47"/>
      <c r="M411" s="215" t="s">
        <v>19</v>
      </c>
      <c r="N411" s="216" t="s">
        <v>46</v>
      </c>
      <c r="O411" s="87"/>
      <c r="P411" s="217">
        <f>O411*H411</f>
        <v>0</v>
      </c>
      <c r="Q411" s="217">
        <v>0.016199999999999999</v>
      </c>
      <c r="R411" s="217">
        <f>Q411*H411</f>
        <v>4.5369719999999996</v>
      </c>
      <c r="S411" s="217">
        <v>0</v>
      </c>
      <c r="T411" s="218">
        <f>S411*H411</f>
        <v>0</v>
      </c>
      <c r="U411" s="41"/>
      <c r="V411" s="41"/>
      <c r="W411" s="41"/>
      <c r="X411" s="41"/>
      <c r="Y411" s="41"/>
      <c r="Z411" s="41"/>
      <c r="AA411" s="41"/>
      <c r="AB411" s="41"/>
      <c r="AC411" s="41"/>
      <c r="AD411" s="41"/>
      <c r="AE411" s="41"/>
      <c r="AR411" s="219" t="s">
        <v>181</v>
      </c>
      <c r="AT411" s="219" t="s">
        <v>177</v>
      </c>
      <c r="AU411" s="219" t="s">
        <v>85</v>
      </c>
      <c r="AY411" s="20" t="s">
        <v>175</v>
      </c>
      <c r="BE411" s="220">
        <f>IF(N411="základní",J411,0)</f>
        <v>0</v>
      </c>
      <c r="BF411" s="220">
        <f>IF(N411="snížená",J411,0)</f>
        <v>0</v>
      </c>
      <c r="BG411" s="220">
        <f>IF(N411="zákl. přenesená",J411,0)</f>
        <v>0</v>
      </c>
      <c r="BH411" s="220">
        <f>IF(N411="sníž. přenesená",J411,0)</f>
        <v>0</v>
      </c>
      <c r="BI411" s="220">
        <f>IF(N411="nulová",J411,0)</f>
        <v>0</v>
      </c>
      <c r="BJ411" s="20" t="s">
        <v>83</v>
      </c>
      <c r="BK411" s="220">
        <f>ROUND(I411*H411,2)</f>
        <v>0</v>
      </c>
      <c r="BL411" s="20" t="s">
        <v>181</v>
      </c>
      <c r="BM411" s="219" t="s">
        <v>502</v>
      </c>
    </row>
    <row r="412" s="2" customFormat="1">
      <c r="A412" s="41"/>
      <c r="B412" s="42"/>
      <c r="C412" s="43"/>
      <c r="D412" s="221" t="s">
        <v>183</v>
      </c>
      <c r="E412" s="43"/>
      <c r="F412" s="222" t="s">
        <v>503</v>
      </c>
      <c r="G412" s="43"/>
      <c r="H412" s="43"/>
      <c r="I412" s="223"/>
      <c r="J412" s="43"/>
      <c r="K412" s="43"/>
      <c r="L412" s="47"/>
      <c r="M412" s="224"/>
      <c r="N412" s="225"/>
      <c r="O412" s="87"/>
      <c r="P412" s="87"/>
      <c r="Q412" s="87"/>
      <c r="R412" s="87"/>
      <c r="S412" s="87"/>
      <c r="T412" s="88"/>
      <c r="U412" s="41"/>
      <c r="V412" s="41"/>
      <c r="W412" s="41"/>
      <c r="X412" s="41"/>
      <c r="Y412" s="41"/>
      <c r="Z412" s="41"/>
      <c r="AA412" s="41"/>
      <c r="AB412" s="41"/>
      <c r="AC412" s="41"/>
      <c r="AD412" s="41"/>
      <c r="AE412" s="41"/>
      <c r="AT412" s="20" t="s">
        <v>183</v>
      </c>
      <c r="AU412" s="20" t="s">
        <v>85</v>
      </c>
    </row>
    <row r="413" s="14" customFormat="1">
      <c r="A413" s="14"/>
      <c r="B413" s="237"/>
      <c r="C413" s="238"/>
      <c r="D413" s="228" t="s">
        <v>185</v>
      </c>
      <c r="E413" s="239" t="s">
        <v>19</v>
      </c>
      <c r="F413" s="240" t="s">
        <v>97</v>
      </c>
      <c r="G413" s="238"/>
      <c r="H413" s="241">
        <v>263.13999999999999</v>
      </c>
      <c r="I413" s="242"/>
      <c r="J413" s="238"/>
      <c r="K413" s="238"/>
      <c r="L413" s="243"/>
      <c r="M413" s="244"/>
      <c r="N413" s="245"/>
      <c r="O413" s="245"/>
      <c r="P413" s="245"/>
      <c r="Q413" s="245"/>
      <c r="R413" s="245"/>
      <c r="S413" s="245"/>
      <c r="T413" s="246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47" t="s">
        <v>185</v>
      </c>
      <c r="AU413" s="247" t="s">
        <v>85</v>
      </c>
      <c r="AV413" s="14" t="s">
        <v>85</v>
      </c>
      <c r="AW413" s="14" t="s">
        <v>35</v>
      </c>
      <c r="AX413" s="14" t="s">
        <v>75</v>
      </c>
      <c r="AY413" s="247" t="s">
        <v>175</v>
      </c>
    </row>
    <row r="414" s="14" customFormat="1">
      <c r="A414" s="14"/>
      <c r="B414" s="237"/>
      <c r="C414" s="238"/>
      <c r="D414" s="228" t="s">
        <v>185</v>
      </c>
      <c r="E414" s="239" t="s">
        <v>19</v>
      </c>
      <c r="F414" s="240" t="s">
        <v>94</v>
      </c>
      <c r="G414" s="238"/>
      <c r="H414" s="241">
        <v>16.920000000000002</v>
      </c>
      <c r="I414" s="242"/>
      <c r="J414" s="238"/>
      <c r="K414" s="238"/>
      <c r="L414" s="243"/>
      <c r="M414" s="244"/>
      <c r="N414" s="245"/>
      <c r="O414" s="245"/>
      <c r="P414" s="245"/>
      <c r="Q414" s="245"/>
      <c r="R414" s="245"/>
      <c r="S414" s="245"/>
      <c r="T414" s="246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47" t="s">
        <v>185</v>
      </c>
      <c r="AU414" s="247" t="s">
        <v>85</v>
      </c>
      <c r="AV414" s="14" t="s">
        <v>85</v>
      </c>
      <c r="AW414" s="14" t="s">
        <v>35</v>
      </c>
      <c r="AX414" s="14" t="s">
        <v>75</v>
      </c>
      <c r="AY414" s="247" t="s">
        <v>175</v>
      </c>
    </row>
    <row r="415" s="15" customFormat="1">
      <c r="A415" s="15"/>
      <c r="B415" s="248"/>
      <c r="C415" s="249"/>
      <c r="D415" s="228" t="s">
        <v>185</v>
      </c>
      <c r="E415" s="250" t="s">
        <v>19</v>
      </c>
      <c r="F415" s="251" t="s">
        <v>187</v>
      </c>
      <c r="G415" s="249"/>
      <c r="H415" s="252">
        <v>280.06</v>
      </c>
      <c r="I415" s="253"/>
      <c r="J415" s="249"/>
      <c r="K415" s="249"/>
      <c r="L415" s="254"/>
      <c r="M415" s="255"/>
      <c r="N415" s="256"/>
      <c r="O415" s="256"/>
      <c r="P415" s="256"/>
      <c r="Q415" s="256"/>
      <c r="R415" s="256"/>
      <c r="S415" s="256"/>
      <c r="T415" s="257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T415" s="258" t="s">
        <v>185</v>
      </c>
      <c r="AU415" s="258" t="s">
        <v>85</v>
      </c>
      <c r="AV415" s="15" t="s">
        <v>181</v>
      </c>
      <c r="AW415" s="15" t="s">
        <v>35</v>
      </c>
      <c r="AX415" s="15" t="s">
        <v>83</v>
      </c>
      <c r="AY415" s="258" t="s">
        <v>175</v>
      </c>
    </row>
    <row r="416" s="2" customFormat="1" ht="21.75" customHeight="1">
      <c r="A416" s="41"/>
      <c r="B416" s="42"/>
      <c r="C416" s="208" t="s">
        <v>504</v>
      </c>
      <c r="D416" s="208" t="s">
        <v>177</v>
      </c>
      <c r="E416" s="209" t="s">
        <v>505</v>
      </c>
      <c r="F416" s="210" t="s">
        <v>506</v>
      </c>
      <c r="G416" s="211" t="s">
        <v>120</v>
      </c>
      <c r="H416" s="212">
        <v>280.06</v>
      </c>
      <c r="I416" s="213"/>
      <c r="J416" s="214">
        <f>ROUND(I416*H416,2)</f>
        <v>0</v>
      </c>
      <c r="K416" s="210" t="s">
        <v>180</v>
      </c>
      <c r="L416" s="47"/>
      <c r="M416" s="215" t="s">
        <v>19</v>
      </c>
      <c r="N416" s="216" t="s">
        <v>46</v>
      </c>
      <c r="O416" s="87"/>
      <c r="P416" s="217">
        <f>O416*H416</f>
        <v>0</v>
      </c>
      <c r="Q416" s="217">
        <v>0.0040000000000000001</v>
      </c>
      <c r="R416" s="217">
        <f>Q416*H416</f>
        <v>1.1202400000000001</v>
      </c>
      <c r="S416" s="217">
        <v>0</v>
      </c>
      <c r="T416" s="218">
        <f>S416*H416</f>
        <v>0</v>
      </c>
      <c r="U416" s="41"/>
      <c r="V416" s="41"/>
      <c r="W416" s="41"/>
      <c r="X416" s="41"/>
      <c r="Y416" s="41"/>
      <c r="Z416" s="41"/>
      <c r="AA416" s="41"/>
      <c r="AB416" s="41"/>
      <c r="AC416" s="41"/>
      <c r="AD416" s="41"/>
      <c r="AE416" s="41"/>
      <c r="AR416" s="219" t="s">
        <v>181</v>
      </c>
      <c r="AT416" s="219" t="s">
        <v>177</v>
      </c>
      <c r="AU416" s="219" t="s">
        <v>85</v>
      </c>
      <c r="AY416" s="20" t="s">
        <v>175</v>
      </c>
      <c r="BE416" s="220">
        <f>IF(N416="základní",J416,0)</f>
        <v>0</v>
      </c>
      <c r="BF416" s="220">
        <f>IF(N416="snížená",J416,0)</f>
        <v>0</v>
      </c>
      <c r="BG416" s="220">
        <f>IF(N416="zákl. přenesená",J416,0)</f>
        <v>0</v>
      </c>
      <c r="BH416" s="220">
        <f>IF(N416="sníž. přenesená",J416,0)</f>
        <v>0</v>
      </c>
      <c r="BI416" s="220">
        <f>IF(N416="nulová",J416,0)</f>
        <v>0</v>
      </c>
      <c r="BJ416" s="20" t="s">
        <v>83</v>
      </c>
      <c r="BK416" s="220">
        <f>ROUND(I416*H416,2)</f>
        <v>0</v>
      </c>
      <c r="BL416" s="20" t="s">
        <v>181</v>
      </c>
      <c r="BM416" s="219" t="s">
        <v>507</v>
      </c>
    </row>
    <row r="417" s="2" customFormat="1">
      <c r="A417" s="41"/>
      <c r="B417" s="42"/>
      <c r="C417" s="43"/>
      <c r="D417" s="221" t="s">
        <v>183</v>
      </c>
      <c r="E417" s="43"/>
      <c r="F417" s="222" t="s">
        <v>508</v>
      </c>
      <c r="G417" s="43"/>
      <c r="H417" s="43"/>
      <c r="I417" s="223"/>
      <c r="J417" s="43"/>
      <c r="K417" s="43"/>
      <c r="L417" s="47"/>
      <c r="M417" s="224"/>
      <c r="N417" s="225"/>
      <c r="O417" s="87"/>
      <c r="P417" s="87"/>
      <c r="Q417" s="87"/>
      <c r="R417" s="87"/>
      <c r="S417" s="87"/>
      <c r="T417" s="88"/>
      <c r="U417" s="41"/>
      <c r="V417" s="41"/>
      <c r="W417" s="41"/>
      <c r="X417" s="41"/>
      <c r="Y417" s="41"/>
      <c r="Z417" s="41"/>
      <c r="AA417" s="41"/>
      <c r="AB417" s="41"/>
      <c r="AC417" s="41"/>
      <c r="AD417" s="41"/>
      <c r="AE417" s="41"/>
      <c r="AT417" s="20" t="s">
        <v>183</v>
      </c>
      <c r="AU417" s="20" t="s">
        <v>85</v>
      </c>
    </row>
    <row r="418" s="14" customFormat="1">
      <c r="A418" s="14"/>
      <c r="B418" s="237"/>
      <c r="C418" s="238"/>
      <c r="D418" s="228" t="s">
        <v>185</v>
      </c>
      <c r="E418" s="239" t="s">
        <v>19</v>
      </c>
      <c r="F418" s="240" t="s">
        <v>97</v>
      </c>
      <c r="G418" s="238"/>
      <c r="H418" s="241">
        <v>263.13999999999999</v>
      </c>
      <c r="I418" s="242"/>
      <c r="J418" s="238"/>
      <c r="K418" s="238"/>
      <c r="L418" s="243"/>
      <c r="M418" s="244"/>
      <c r="N418" s="245"/>
      <c r="O418" s="245"/>
      <c r="P418" s="245"/>
      <c r="Q418" s="245"/>
      <c r="R418" s="245"/>
      <c r="S418" s="245"/>
      <c r="T418" s="246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47" t="s">
        <v>185</v>
      </c>
      <c r="AU418" s="247" t="s">
        <v>85</v>
      </c>
      <c r="AV418" s="14" t="s">
        <v>85</v>
      </c>
      <c r="AW418" s="14" t="s">
        <v>35</v>
      </c>
      <c r="AX418" s="14" t="s">
        <v>75</v>
      </c>
      <c r="AY418" s="247" t="s">
        <v>175</v>
      </c>
    </row>
    <row r="419" s="14" customFormat="1">
      <c r="A419" s="14"/>
      <c r="B419" s="237"/>
      <c r="C419" s="238"/>
      <c r="D419" s="228" t="s">
        <v>185</v>
      </c>
      <c r="E419" s="239" t="s">
        <v>19</v>
      </c>
      <c r="F419" s="240" t="s">
        <v>94</v>
      </c>
      <c r="G419" s="238"/>
      <c r="H419" s="241">
        <v>16.920000000000002</v>
      </c>
      <c r="I419" s="242"/>
      <c r="J419" s="238"/>
      <c r="K419" s="238"/>
      <c r="L419" s="243"/>
      <c r="M419" s="244"/>
      <c r="N419" s="245"/>
      <c r="O419" s="245"/>
      <c r="P419" s="245"/>
      <c r="Q419" s="245"/>
      <c r="R419" s="245"/>
      <c r="S419" s="245"/>
      <c r="T419" s="246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47" t="s">
        <v>185</v>
      </c>
      <c r="AU419" s="247" t="s">
        <v>85</v>
      </c>
      <c r="AV419" s="14" t="s">
        <v>85</v>
      </c>
      <c r="AW419" s="14" t="s">
        <v>35</v>
      </c>
      <c r="AX419" s="14" t="s">
        <v>75</v>
      </c>
      <c r="AY419" s="247" t="s">
        <v>175</v>
      </c>
    </row>
    <row r="420" s="15" customFormat="1">
      <c r="A420" s="15"/>
      <c r="B420" s="248"/>
      <c r="C420" s="249"/>
      <c r="D420" s="228" t="s">
        <v>185</v>
      </c>
      <c r="E420" s="250" t="s">
        <v>19</v>
      </c>
      <c r="F420" s="251" t="s">
        <v>187</v>
      </c>
      <c r="G420" s="249"/>
      <c r="H420" s="252">
        <v>280.06</v>
      </c>
      <c r="I420" s="253"/>
      <c r="J420" s="249"/>
      <c r="K420" s="249"/>
      <c r="L420" s="254"/>
      <c r="M420" s="255"/>
      <c r="N420" s="256"/>
      <c r="O420" s="256"/>
      <c r="P420" s="256"/>
      <c r="Q420" s="256"/>
      <c r="R420" s="256"/>
      <c r="S420" s="256"/>
      <c r="T420" s="257"/>
      <c r="U420" s="15"/>
      <c r="V420" s="15"/>
      <c r="W420" s="15"/>
      <c r="X420" s="15"/>
      <c r="Y420" s="15"/>
      <c r="Z420" s="15"/>
      <c r="AA420" s="15"/>
      <c r="AB420" s="15"/>
      <c r="AC420" s="15"/>
      <c r="AD420" s="15"/>
      <c r="AE420" s="15"/>
      <c r="AT420" s="258" t="s">
        <v>185</v>
      </c>
      <c r="AU420" s="258" t="s">
        <v>85</v>
      </c>
      <c r="AV420" s="15" t="s">
        <v>181</v>
      </c>
      <c r="AW420" s="15" t="s">
        <v>35</v>
      </c>
      <c r="AX420" s="15" t="s">
        <v>83</v>
      </c>
      <c r="AY420" s="258" t="s">
        <v>175</v>
      </c>
    </row>
    <row r="421" s="2" customFormat="1" ht="33" customHeight="1">
      <c r="A421" s="41"/>
      <c r="B421" s="42"/>
      <c r="C421" s="208" t="s">
        <v>509</v>
      </c>
      <c r="D421" s="208" t="s">
        <v>177</v>
      </c>
      <c r="E421" s="209" t="s">
        <v>510</v>
      </c>
      <c r="F421" s="210" t="s">
        <v>511</v>
      </c>
      <c r="G421" s="211" t="s">
        <v>216</v>
      </c>
      <c r="H421" s="212">
        <v>13.801</v>
      </c>
      <c r="I421" s="213"/>
      <c r="J421" s="214">
        <f>ROUND(I421*H421,2)</f>
        <v>0</v>
      </c>
      <c r="K421" s="210" t="s">
        <v>180</v>
      </c>
      <c r="L421" s="47"/>
      <c r="M421" s="215" t="s">
        <v>19</v>
      </c>
      <c r="N421" s="216" t="s">
        <v>46</v>
      </c>
      <c r="O421" s="87"/>
      <c r="P421" s="217">
        <f>O421*H421</f>
        <v>0</v>
      </c>
      <c r="Q421" s="217">
        <v>2.5018699999999998</v>
      </c>
      <c r="R421" s="217">
        <f>Q421*H421</f>
        <v>34.528307869999999</v>
      </c>
      <c r="S421" s="217">
        <v>0</v>
      </c>
      <c r="T421" s="218">
        <f>S421*H421</f>
        <v>0</v>
      </c>
      <c r="U421" s="41"/>
      <c r="V421" s="41"/>
      <c r="W421" s="41"/>
      <c r="X421" s="41"/>
      <c r="Y421" s="41"/>
      <c r="Z421" s="41"/>
      <c r="AA421" s="41"/>
      <c r="AB421" s="41"/>
      <c r="AC421" s="41"/>
      <c r="AD421" s="41"/>
      <c r="AE421" s="41"/>
      <c r="AR421" s="219" t="s">
        <v>181</v>
      </c>
      <c r="AT421" s="219" t="s">
        <v>177</v>
      </c>
      <c r="AU421" s="219" t="s">
        <v>85</v>
      </c>
      <c r="AY421" s="20" t="s">
        <v>175</v>
      </c>
      <c r="BE421" s="220">
        <f>IF(N421="základní",J421,0)</f>
        <v>0</v>
      </c>
      <c r="BF421" s="220">
        <f>IF(N421="snížená",J421,0)</f>
        <v>0</v>
      </c>
      <c r="BG421" s="220">
        <f>IF(N421="zákl. přenesená",J421,0)</f>
        <v>0</v>
      </c>
      <c r="BH421" s="220">
        <f>IF(N421="sníž. přenesená",J421,0)</f>
        <v>0</v>
      </c>
      <c r="BI421" s="220">
        <f>IF(N421="nulová",J421,0)</f>
        <v>0</v>
      </c>
      <c r="BJ421" s="20" t="s">
        <v>83</v>
      </c>
      <c r="BK421" s="220">
        <f>ROUND(I421*H421,2)</f>
        <v>0</v>
      </c>
      <c r="BL421" s="20" t="s">
        <v>181</v>
      </c>
      <c r="BM421" s="219" t="s">
        <v>512</v>
      </c>
    </row>
    <row r="422" s="2" customFormat="1">
      <c r="A422" s="41"/>
      <c r="B422" s="42"/>
      <c r="C422" s="43"/>
      <c r="D422" s="221" t="s">
        <v>183</v>
      </c>
      <c r="E422" s="43"/>
      <c r="F422" s="222" t="s">
        <v>513</v>
      </c>
      <c r="G422" s="43"/>
      <c r="H422" s="43"/>
      <c r="I422" s="223"/>
      <c r="J422" s="43"/>
      <c r="K422" s="43"/>
      <c r="L422" s="47"/>
      <c r="M422" s="224"/>
      <c r="N422" s="225"/>
      <c r="O422" s="87"/>
      <c r="P422" s="87"/>
      <c r="Q422" s="87"/>
      <c r="R422" s="87"/>
      <c r="S422" s="87"/>
      <c r="T422" s="88"/>
      <c r="U422" s="41"/>
      <c r="V422" s="41"/>
      <c r="W422" s="41"/>
      <c r="X422" s="41"/>
      <c r="Y422" s="41"/>
      <c r="Z422" s="41"/>
      <c r="AA422" s="41"/>
      <c r="AB422" s="41"/>
      <c r="AC422" s="41"/>
      <c r="AD422" s="41"/>
      <c r="AE422" s="41"/>
      <c r="AT422" s="20" t="s">
        <v>183</v>
      </c>
      <c r="AU422" s="20" t="s">
        <v>85</v>
      </c>
    </row>
    <row r="423" s="13" customFormat="1">
      <c r="A423" s="13"/>
      <c r="B423" s="226"/>
      <c r="C423" s="227"/>
      <c r="D423" s="228" t="s">
        <v>185</v>
      </c>
      <c r="E423" s="229" t="s">
        <v>19</v>
      </c>
      <c r="F423" s="230" t="s">
        <v>197</v>
      </c>
      <c r="G423" s="227"/>
      <c r="H423" s="229" t="s">
        <v>19</v>
      </c>
      <c r="I423" s="231"/>
      <c r="J423" s="227"/>
      <c r="K423" s="227"/>
      <c r="L423" s="232"/>
      <c r="M423" s="233"/>
      <c r="N423" s="234"/>
      <c r="O423" s="234"/>
      <c r="P423" s="234"/>
      <c r="Q423" s="234"/>
      <c r="R423" s="234"/>
      <c r="S423" s="234"/>
      <c r="T423" s="235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36" t="s">
        <v>185</v>
      </c>
      <c r="AU423" s="236" t="s">
        <v>85</v>
      </c>
      <c r="AV423" s="13" t="s">
        <v>83</v>
      </c>
      <c r="AW423" s="13" t="s">
        <v>35</v>
      </c>
      <c r="AX423" s="13" t="s">
        <v>75</v>
      </c>
      <c r="AY423" s="236" t="s">
        <v>175</v>
      </c>
    </row>
    <row r="424" s="13" customFormat="1">
      <c r="A424" s="13"/>
      <c r="B424" s="226"/>
      <c r="C424" s="227"/>
      <c r="D424" s="228" t="s">
        <v>185</v>
      </c>
      <c r="E424" s="229" t="s">
        <v>19</v>
      </c>
      <c r="F424" s="230" t="s">
        <v>198</v>
      </c>
      <c r="G424" s="227"/>
      <c r="H424" s="229" t="s">
        <v>19</v>
      </c>
      <c r="I424" s="231"/>
      <c r="J424" s="227"/>
      <c r="K424" s="227"/>
      <c r="L424" s="232"/>
      <c r="M424" s="233"/>
      <c r="N424" s="234"/>
      <c r="O424" s="234"/>
      <c r="P424" s="234"/>
      <c r="Q424" s="234"/>
      <c r="R424" s="234"/>
      <c r="S424" s="234"/>
      <c r="T424" s="235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36" t="s">
        <v>185</v>
      </c>
      <c r="AU424" s="236" t="s">
        <v>85</v>
      </c>
      <c r="AV424" s="13" t="s">
        <v>83</v>
      </c>
      <c r="AW424" s="13" t="s">
        <v>35</v>
      </c>
      <c r="AX424" s="13" t="s">
        <v>75</v>
      </c>
      <c r="AY424" s="236" t="s">
        <v>175</v>
      </c>
    </row>
    <row r="425" s="14" customFormat="1">
      <c r="A425" s="14"/>
      <c r="B425" s="237"/>
      <c r="C425" s="238"/>
      <c r="D425" s="228" t="s">
        <v>185</v>
      </c>
      <c r="E425" s="239" t="s">
        <v>19</v>
      </c>
      <c r="F425" s="240" t="s">
        <v>514</v>
      </c>
      <c r="G425" s="238"/>
      <c r="H425" s="241">
        <v>13.801</v>
      </c>
      <c r="I425" s="242"/>
      <c r="J425" s="238"/>
      <c r="K425" s="238"/>
      <c r="L425" s="243"/>
      <c r="M425" s="244"/>
      <c r="N425" s="245"/>
      <c r="O425" s="245"/>
      <c r="P425" s="245"/>
      <c r="Q425" s="245"/>
      <c r="R425" s="245"/>
      <c r="S425" s="245"/>
      <c r="T425" s="246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47" t="s">
        <v>185</v>
      </c>
      <c r="AU425" s="247" t="s">
        <v>85</v>
      </c>
      <c r="AV425" s="14" t="s">
        <v>85</v>
      </c>
      <c r="AW425" s="14" t="s">
        <v>35</v>
      </c>
      <c r="AX425" s="14" t="s">
        <v>75</v>
      </c>
      <c r="AY425" s="247" t="s">
        <v>175</v>
      </c>
    </row>
    <row r="426" s="15" customFormat="1">
      <c r="A426" s="15"/>
      <c r="B426" s="248"/>
      <c r="C426" s="249"/>
      <c r="D426" s="228" t="s">
        <v>185</v>
      </c>
      <c r="E426" s="250" t="s">
        <v>19</v>
      </c>
      <c r="F426" s="251" t="s">
        <v>187</v>
      </c>
      <c r="G426" s="249"/>
      <c r="H426" s="252">
        <v>13.801</v>
      </c>
      <c r="I426" s="253"/>
      <c r="J426" s="249"/>
      <c r="K426" s="249"/>
      <c r="L426" s="254"/>
      <c r="M426" s="255"/>
      <c r="N426" s="256"/>
      <c r="O426" s="256"/>
      <c r="P426" s="256"/>
      <c r="Q426" s="256"/>
      <c r="R426" s="256"/>
      <c r="S426" s="256"/>
      <c r="T426" s="257"/>
      <c r="U426" s="15"/>
      <c r="V426" s="15"/>
      <c r="W426" s="15"/>
      <c r="X426" s="15"/>
      <c r="Y426" s="15"/>
      <c r="Z426" s="15"/>
      <c r="AA426" s="15"/>
      <c r="AB426" s="15"/>
      <c r="AC426" s="15"/>
      <c r="AD426" s="15"/>
      <c r="AE426" s="15"/>
      <c r="AT426" s="258" t="s">
        <v>185</v>
      </c>
      <c r="AU426" s="258" t="s">
        <v>85</v>
      </c>
      <c r="AV426" s="15" t="s">
        <v>181</v>
      </c>
      <c r="AW426" s="15" t="s">
        <v>35</v>
      </c>
      <c r="AX426" s="15" t="s">
        <v>83</v>
      </c>
      <c r="AY426" s="258" t="s">
        <v>175</v>
      </c>
    </row>
    <row r="427" s="2" customFormat="1" ht="37.8" customHeight="1">
      <c r="A427" s="41"/>
      <c r="B427" s="42"/>
      <c r="C427" s="208" t="s">
        <v>515</v>
      </c>
      <c r="D427" s="208" t="s">
        <v>177</v>
      </c>
      <c r="E427" s="209" t="s">
        <v>516</v>
      </c>
      <c r="F427" s="210" t="s">
        <v>517</v>
      </c>
      <c r="G427" s="211" t="s">
        <v>216</v>
      </c>
      <c r="H427" s="212">
        <v>13.801</v>
      </c>
      <c r="I427" s="213"/>
      <c r="J427" s="214">
        <f>ROUND(I427*H427,2)</f>
        <v>0</v>
      </c>
      <c r="K427" s="210" t="s">
        <v>180</v>
      </c>
      <c r="L427" s="47"/>
      <c r="M427" s="215" t="s">
        <v>19</v>
      </c>
      <c r="N427" s="216" t="s">
        <v>46</v>
      </c>
      <c r="O427" s="87"/>
      <c r="P427" s="217">
        <f>O427*H427</f>
        <v>0</v>
      </c>
      <c r="Q427" s="217">
        <v>0</v>
      </c>
      <c r="R427" s="217">
        <f>Q427*H427</f>
        <v>0</v>
      </c>
      <c r="S427" s="217">
        <v>0</v>
      </c>
      <c r="T427" s="218">
        <f>S427*H427</f>
        <v>0</v>
      </c>
      <c r="U427" s="41"/>
      <c r="V427" s="41"/>
      <c r="W427" s="41"/>
      <c r="X427" s="41"/>
      <c r="Y427" s="41"/>
      <c r="Z427" s="41"/>
      <c r="AA427" s="41"/>
      <c r="AB427" s="41"/>
      <c r="AC427" s="41"/>
      <c r="AD427" s="41"/>
      <c r="AE427" s="41"/>
      <c r="AR427" s="219" t="s">
        <v>181</v>
      </c>
      <c r="AT427" s="219" t="s">
        <v>177</v>
      </c>
      <c r="AU427" s="219" t="s">
        <v>85</v>
      </c>
      <c r="AY427" s="20" t="s">
        <v>175</v>
      </c>
      <c r="BE427" s="220">
        <f>IF(N427="základní",J427,0)</f>
        <v>0</v>
      </c>
      <c r="BF427" s="220">
        <f>IF(N427="snížená",J427,0)</f>
        <v>0</v>
      </c>
      <c r="BG427" s="220">
        <f>IF(N427="zákl. přenesená",J427,0)</f>
        <v>0</v>
      </c>
      <c r="BH427" s="220">
        <f>IF(N427="sníž. přenesená",J427,0)</f>
        <v>0</v>
      </c>
      <c r="BI427" s="220">
        <f>IF(N427="nulová",J427,0)</f>
        <v>0</v>
      </c>
      <c r="BJ427" s="20" t="s">
        <v>83</v>
      </c>
      <c r="BK427" s="220">
        <f>ROUND(I427*H427,2)</f>
        <v>0</v>
      </c>
      <c r="BL427" s="20" t="s">
        <v>181</v>
      </c>
      <c r="BM427" s="219" t="s">
        <v>518</v>
      </c>
    </row>
    <row r="428" s="2" customFormat="1">
      <c r="A428" s="41"/>
      <c r="B428" s="42"/>
      <c r="C428" s="43"/>
      <c r="D428" s="221" t="s">
        <v>183</v>
      </c>
      <c r="E428" s="43"/>
      <c r="F428" s="222" t="s">
        <v>519</v>
      </c>
      <c r="G428" s="43"/>
      <c r="H428" s="43"/>
      <c r="I428" s="223"/>
      <c r="J428" s="43"/>
      <c r="K428" s="43"/>
      <c r="L428" s="47"/>
      <c r="M428" s="224"/>
      <c r="N428" s="225"/>
      <c r="O428" s="87"/>
      <c r="P428" s="87"/>
      <c r="Q428" s="87"/>
      <c r="R428" s="87"/>
      <c r="S428" s="87"/>
      <c r="T428" s="88"/>
      <c r="U428" s="41"/>
      <c r="V428" s="41"/>
      <c r="W428" s="41"/>
      <c r="X428" s="41"/>
      <c r="Y428" s="41"/>
      <c r="Z428" s="41"/>
      <c r="AA428" s="41"/>
      <c r="AB428" s="41"/>
      <c r="AC428" s="41"/>
      <c r="AD428" s="41"/>
      <c r="AE428" s="41"/>
      <c r="AT428" s="20" t="s">
        <v>183</v>
      </c>
      <c r="AU428" s="20" t="s">
        <v>85</v>
      </c>
    </row>
    <row r="429" s="14" customFormat="1">
      <c r="A429" s="14"/>
      <c r="B429" s="237"/>
      <c r="C429" s="238"/>
      <c r="D429" s="228" t="s">
        <v>185</v>
      </c>
      <c r="E429" s="239" t="s">
        <v>19</v>
      </c>
      <c r="F429" s="240" t="s">
        <v>514</v>
      </c>
      <c r="G429" s="238"/>
      <c r="H429" s="241">
        <v>13.801</v>
      </c>
      <c r="I429" s="242"/>
      <c r="J429" s="238"/>
      <c r="K429" s="238"/>
      <c r="L429" s="243"/>
      <c r="M429" s="244"/>
      <c r="N429" s="245"/>
      <c r="O429" s="245"/>
      <c r="P429" s="245"/>
      <c r="Q429" s="245"/>
      <c r="R429" s="245"/>
      <c r="S429" s="245"/>
      <c r="T429" s="246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47" t="s">
        <v>185</v>
      </c>
      <c r="AU429" s="247" t="s">
        <v>85</v>
      </c>
      <c r="AV429" s="14" t="s">
        <v>85</v>
      </c>
      <c r="AW429" s="14" t="s">
        <v>35</v>
      </c>
      <c r="AX429" s="14" t="s">
        <v>75</v>
      </c>
      <c r="AY429" s="247" t="s">
        <v>175</v>
      </c>
    </row>
    <row r="430" s="15" customFormat="1">
      <c r="A430" s="15"/>
      <c r="B430" s="248"/>
      <c r="C430" s="249"/>
      <c r="D430" s="228" t="s">
        <v>185</v>
      </c>
      <c r="E430" s="250" t="s">
        <v>19</v>
      </c>
      <c r="F430" s="251" t="s">
        <v>187</v>
      </c>
      <c r="G430" s="249"/>
      <c r="H430" s="252">
        <v>13.801</v>
      </c>
      <c r="I430" s="253"/>
      <c r="J430" s="249"/>
      <c r="K430" s="249"/>
      <c r="L430" s="254"/>
      <c r="M430" s="255"/>
      <c r="N430" s="256"/>
      <c r="O430" s="256"/>
      <c r="P430" s="256"/>
      <c r="Q430" s="256"/>
      <c r="R430" s="256"/>
      <c r="S430" s="256"/>
      <c r="T430" s="257"/>
      <c r="U430" s="15"/>
      <c r="V430" s="15"/>
      <c r="W430" s="15"/>
      <c r="X430" s="15"/>
      <c r="Y430" s="15"/>
      <c r="Z430" s="15"/>
      <c r="AA430" s="15"/>
      <c r="AB430" s="15"/>
      <c r="AC430" s="15"/>
      <c r="AD430" s="15"/>
      <c r="AE430" s="15"/>
      <c r="AT430" s="258" t="s">
        <v>185</v>
      </c>
      <c r="AU430" s="258" t="s">
        <v>85</v>
      </c>
      <c r="AV430" s="15" t="s">
        <v>181</v>
      </c>
      <c r="AW430" s="15" t="s">
        <v>35</v>
      </c>
      <c r="AX430" s="15" t="s">
        <v>83</v>
      </c>
      <c r="AY430" s="258" t="s">
        <v>175</v>
      </c>
    </row>
    <row r="431" s="2" customFormat="1" ht="44.25" customHeight="1">
      <c r="A431" s="41"/>
      <c r="B431" s="42"/>
      <c r="C431" s="208" t="s">
        <v>520</v>
      </c>
      <c r="D431" s="208" t="s">
        <v>177</v>
      </c>
      <c r="E431" s="209" t="s">
        <v>521</v>
      </c>
      <c r="F431" s="210" t="s">
        <v>522</v>
      </c>
      <c r="G431" s="211" t="s">
        <v>216</v>
      </c>
      <c r="H431" s="212">
        <v>13.801</v>
      </c>
      <c r="I431" s="213"/>
      <c r="J431" s="214">
        <f>ROUND(I431*H431,2)</f>
        <v>0</v>
      </c>
      <c r="K431" s="210" t="s">
        <v>180</v>
      </c>
      <c r="L431" s="47"/>
      <c r="M431" s="215" t="s">
        <v>19</v>
      </c>
      <c r="N431" s="216" t="s">
        <v>46</v>
      </c>
      <c r="O431" s="87"/>
      <c r="P431" s="217">
        <f>O431*H431</f>
        <v>0</v>
      </c>
      <c r="Q431" s="217">
        <v>0</v>
      </c>
      <c r="R431" s="217">
        <f>Q431*H431</f>
        <v>0</v>
      </c>
      <c r="S431" s="217">
        <v>0</v>
      </c>
      <c r="T431" s="218">
        <f>S431*H431</f>
        <v>0</v>
      </c>
      <c r="U431" s="41"/>
      <c r="V431" s="41"/>
      <c r="W431" s="41"/>
      <c r="X431" s="41"/>
      <c r="Y431" s="41"/>
      <c r="Z431" s="41"/>
      <c r="AA431" s="41"/>
      <c r="AB431" s="41"/>
      <c r="AC431" s="41"/>
      <c r="AD431" s="41"/>
      <c r="AE431" s="41"/>
      <c r="AR431" s="219" t="s">
        <v>181</v>
      </c>
      <c r="AT431" s="219" t="s">
        <v>177</v>
      </c>
      <c r="AU431" s="219" t="s">
        <v>85</v>
      </c>
      <c r="AY431" s="20" t="s">
        <v>175</v>
      </c>
      <c r="BE431" s="220">
        <f>IF(N431="základní",J431,0)</f>
        <v>0</v>
      </c>
      <c r="BF431" s="220">
        <f>IF(N431="snížená",J431,0)</f>
        <v>0</v>
      </c>
      <c r="BG431" s="220">
        <f>IF(N431="zákl. přenesená",J431,0)</f>
        <v>0</v>
      </c>
      <c r="BH431" s="220">
        <f>IF(N431="sníž. přenesená",J431,0)</f>
        <v>0</v>
      </c>
      <c r="BI431" s="220">
        <f>IF(N431="nulová",J431,0)</f>
        <v>0</v>
      </c>
      <c r="BJ431" s="20" t="s">
        <v>83</v>
      </c>
      <c r="BK431" s="220">
        <f>ROUND(I431*H431,2)</f>
        <v>0</v>
      </c>
      <c r="BL431" s="20" t="s">
        <v>181</v>
      </c>
      <c r="BM431" s="219" t="s">
        <v>523</v>
      </c>
    </row>
    <row r="432" s="2" customFormat="1">
      <c r="A432" s="41"/>
      <c r="B432" s="42"/>
      <c r="C432" s="43"/>
      <c r="D432" s="221" t="s">
        <v>183</v>
      </c>
      <c r="E432" s="43"/>
      <c r="F432" s="222" t="s">
        <v>524</v>
      </c>
      <c r="G432" s="43"/>
      <c r="H432" s="43"/>
      <c r="I432" s="223"/>
      <c r="J432" s="43"/>
      <c r="K432" s="43"/>
      <c r="L432" s="47"/>
      <c r="M432" s="224"/>
      <c r="N432" s="225"/>
      <c r="O432" s="87"/>
      <c r="P432" s="87"/>
      <c r="Q432" s="87"/>
      <c r="R432" s="87"/>
      <c r="S432" s="87"/>
      <c r="T432" s="88"/>
      <c r="U432" s="41"/>
      <c r="V432" s="41"/>
      <c r="W432" s="41"/>
      <c r="X432" s="41"/>
      <c r="Y432" s="41"/>
      <c r="Z432" s="41"/>
      <c r="AA432" s="41"/>
      <c r="AB432" s="41"/>
      <c r="AC432" s="41"/>
      <c r="AD432" s="41"/>
      <c r="AE432" s="41"/>
      <c r="AT432" s="20" t="s">
        <v>183</v>
      </c>
      <c r="AU432" s="20" t="s">
        <v>85</v>
      </c>
    </row>
    <row r="433" s="14" customFormat="1">
      <c r="A433" s="14"/>
      <c r="B433" s="237"/>
      <c r="C433" s="238"/>
      <c r="D433" s="228" t="s">
        <v>185</v>
      </c>
      <c r="E433" s="239" t="s">
        <v>19</v>
      </c>
      <c r="F433" s="240" t="s">
        <v>514</v>
      </c>
      <c r="G433" s="238"/>
      <c r="H433" s="241">
        <v>13.801</v>
      </c>
      <c r="I433" s="242"/>
      <c r="J433" s="238"/>
      <c r="K433" s="238"/>
      <c r="L433" s="243"/>
      <c r="M433" s="244"/>
      <c r="N433" s="245"/>
      <c r="O433" s="245"/>
      <c r="P433" s="245"/>
      <c r="Q433" s="245"/>
      <c r="R433" s="245"/>
      <c r="S433" s="245"/>
      <c r="T433" s="246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47" t="s">
        <v>185</v>
      </c>
      <c r="AU433" s="247" t="s">
        <v>85</v>
      </c>
      <c r="AV433" s="14" t="s">
        <v>85</v>
      </c>
      <c r="AW433" s="14" t="s">
        <v>35</v>
      </c>
      <c r="AX433" s="14" t="s">
        <v>75</v>
      </c>
      <c r="AY433" s="247" t="s">
        <v>175</v>
      </c>
    </row>
    <row r="434" s="15" customFormat="1">
      <c r="A434" s="15"/>
      <c r="B434" s="248"/>
      <c r="C434" s="249"/>
      <c r="D434" s="228" t="s">
        <v>185</v>
      </c>
      <c r="E434" s="250" t="s">
        <v>19</v>
      </c>
      <c r="F434" s="251" t="s">
        <v>187</v>
      </c>
      <c r="G434" s="249"/>
      <c r="H434" s="252">
        <v>13.801</v>
      </c>
      <c r="I434" s="253"/>
      <c r="J434" s="249"/>
      <c r="K434" s="249"/>
      <c r="L434" s="254"/>
      <c r="M434" s="255"/>
      <c r="N434" s="256"/>
      <c r="O434" s="256"/>
      <c r="P434" s="256"/>
      <c r="Q434" s="256"/>
      <c r="R434" s="256"/>
      <c r="S434" s="256"/>
      <c r="T434" s="257"/>
      <c r="U434" s="15"/>
      <c r="V434" s="15"/>
      <c r="W434" s="15"/>
      <c r="X434" s="15"/>
      <c r="Y434" s="15"/>
      <c r="Z434" s="15"/>
      <c r="AA434" s="15"/>
      <c r="AB434" s="15"/>
      <c r="AC434" s="15"/>
      <c r="AD434" s="15"/>
      <c r="AE434" s="15"/>
      <c r="AT434" s="258" t="s">
        <v>185</v>
      </c>
      <c r="AU434" s="258" t="s">
        <v>85</v>
      </c>
      <c r="AV434" s="15" t="s">
        <v>181</v>
      </c>
      <c r="AW434" s="15" t="s">
        <v>35</v>
      </c>
      <c r="AX434" s="15" t="s">
        <v>83</v>
      </c>
      <c r="AY434" s="258" t="s">
        <v>175</v>
      </c>
    </row>
    <row r="435" s="2" customFormat="1" ht="21.75" customHeight="1">
      <c r="A435" s="41"/>
      <c r="B435" s="42"/>
      <c r="C435" s="208" t="s">
        <v>525</v>
      </c>
      <c r="D435" s="208" t="s">
        <v>177</v>
      </c>
      <c r="E435" s="209" t="s">
        <v>526</v>
      </c>
      <c r="F435" s="210" t="s">
        <v>527</v>
      </c>
      <c r="G435" s="211" t="s">
        <v>248</v>
      </c>
      <c r="H435" s="212">
        <v>0.51300000000000001</v>
      </c>
      <c r="I435" s="213"/>
      <c r="J435" s="214">
        <f>ROUND(I435*H435,2)</f>
        <v>0</v>
      </c>
      <c r="K435" s="210" t="s">
        <v>180</v>
      </c>
      <c r="L435" s="47"/>
      <c r="M435" s="215" t="s">
        <v>19</v>
      </c>
      <c r="N435" s="216" t="s">
        <v>46</v>
      </c>
      <c r="O435" s="87"/>
      <c r="P435" s="217">
        <f>O435*H435</f>
        <v>0</v>
      </c>
      <c r="Q435" s="217">
        <v>1.06277</v>
      </c>
      <c r="R435" s="217">
        <f>Q435*H435</f>
        <v>0.54520100999999999</v>
      </c>
      <c r="S435" s="217">
        <v>0</v>
      </c>
      <c r="T435" s="218">
        <f>S435*H435</f>
        <v>0</v>
      </c>
      <c r="U435" s="41"/>
      <c r="V435" s="41"/>
      <c r="W435" s="41"/>
      <c r="X435" s="41"/>
      <c r="Y435" s="41"/>
      <c r="Z435" s="41"/>
      <c r="AA435" s="41"/>
      <c r="AB435" s="41"/>
      <c r="AC435" s="41"/>
      <c r="AD435" s="41"/>
      <c r="AE435" s="41"/>
      <c r="AR435" s="219" t="s">
        <v>181</v>
      </c>
      <c r="AT435" s="219" t="s">
        <v>177</v>
      </c>
      <c r="AU435" s="219" t="s">
        <v>85</v>
      </c>
      <c r="AY435" s="20" t="s">
        <v>175</v>
      </c>
      <c r="BE435" s="220">
        <f>IF(N435="základní",J435,0)</f>
        <v>0</v>
      </c>
      <c r="BF435" s="220">
        <f>IF(N435="snížená",J435,0)</f>
        <v>0</v>
      </c>
      <c r="BG435" s="220">
        <f>IF(N435="zákl. přenesená",J435,0)</f>
        <v>0</v>
      </c>
      <c r="BH435" s="220">
        <f>IF(N435="sníž. přenesená",J435,0)</f>
        <v>0</v>
      </c>
      <c r="BI435" s="220">
        <f>IF(N435="nulová",J435,0)</f>
        <v>0</v>
      </c>
      <c r="BJ435" s="20" t="s">
        <v>83</v>
      </c>
      <c r="BK435" s="220">
        <f>ROUND(I435*H435,2)</f>
        <v>0</v>
      </c>
      <c r="BL435" s="20" t="s">
        <v>181</v>
      </c>
      <c r="BM435" s="219" t="s">
        <v>528</v>
      </c>
    </row>
    <row r="436" s="2" customFormat="1">
      <c r="A436" s="41"/>
      <c r="B436" s="42"/>
      <c r="C436" s="43"/>
      <c r="D436" s="221" t="s">
        <v>183</v>
      </c>
      <c r="E436" s="43"/>
      <c r="F436" s="222" t="s">
        <v>529</v>
      </c>
      <c r="G436" s="43"/>
      <c r="H436" s="43"/>
      <c r="I436" s="223"/>
      <c r="J436" s="43"/>
      <c r="K436" s="43"/>
      <c r="L436" s="47"/>
      <c r="M436" s="224"/>
      <c r="N436" s="225"/>
      <c r="O436" s="87"/>
      <c r="P436" s="87"/>
      <c r="Q436" s="87"/>
      <c r="R436" s="87"/>
      <c r="S436" s="87"/>
      <c r="T436" s="88"/>
      <c r="U436" s="41"/>
      <c r="V436" s="41"/>
      <c r="W436" s="41"/>
      <c r="X436" s="41"/>
      <c r="Y436" s="41"/>
      <c r="Z436" s="41"/>
      <c r="AA436" s="41"/>
      <c r="AB436" s="41"/>
      <c r="AC436" s="41"/>
      <c r="AD436" s="41"/>
      <c r="AE436" s="41"/>
      <c r="AT436" s="20" t="s">
        <v>183</v>
      </c>
      <c r="AU436" s="20" t="s">
        <v>85</v>
      </c>
    </row>
    <row r="437" s="13" customFormat="1">
      <c r="A437" s="13"/>
      <c r="B437" s="226"/>
      <c r="C437" s="227"/>
      <c r="D437" s="228" t="s">
        <v>185</v>
      </c>
      <c r="E437" s="229" t="s">
        <v>19</v>
      </c>
      <c r="F437" s="230" t="s">
        <v>197</v>
      </c>
      <c r="G437" s="227"/>
      <c r="H437" s="229" t="s">
        <v>19</v>
      </c>
      <c r="I437" s="231"/>
      <c r="J437" s="227"/>
      <c r="K437" s="227"/>
      <c r="L437" s="232"/>
      <c r="M437" s="233"/>
      <c r="N437" s="234"/>
      <c r="O437" s="234"/>
      <c r="P437" s="234"/>
      <c r="Q437" s="234"/>
      <c r="R437" s="234"/>
      <c r="S437" s="234"/>
      <c r="T437" s="235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36" t="s">
        <v>185</v>
      </c>
      <c r="AU437" s="236" t="s">
        <v>85</v>
      </c>
      <c r="AV437" s="13" t="s">
        <v>83</v>
      </c>
      <c r="AW437" s="13" t="s">
        <v>35</v>
      </c>
      <c r="AX437" s="13" t="s">
        <v>75</v>
      </c>
      <c r="AY437" s="236" t="s">
        <v>175</v>
      </c>
    </row>
    <row r="438" s="13" customFormat="1">
      <c r="A438" s="13"/>
      <c r="B438" s="226"/>
      <c r="C438" s="227"/>
      <c r="D438" s="228" t="s">
        <v>185</v>
      </c>
      <c r="E438" s="229" t="s">
        <v>19</v>
      </c>
      <c r="F438" s="230" t="s">
        <v>198</v>
      </c>
      <c r="G438" s="227"/>
      <c r="H438" s="229" t="s">
        <v>19</v>
      </c>
      <c r="I438" s="231"/>
      <c r="J438" s="227"/>
      <c r="K438" s="227"/>
      <c r="L438" s="232"/>
      <c r="M438" s="233"/>
      <c r="N438" s="234"/>
      <c r="O438" s="234"/>
      <c r="P438" s="234"/>
      <c r="Q438" s="234"/>
      <c r="R438" s="234"/>
      <c r="S438" s="234"/>
      <c r="T438" s="235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36" t="s">
        <v>185</v>
      </c>
      <c r="AU438" s="236" t="s">
        <v>85</v>
      </c>
      <c r="AV438" s="13" t="s">
        <v>83</v>
      </c>
      <c r="AW438" s="13" t="s">
        <v>35</v>
      </c>
      <c r="AX438" s="13" t="s">
        <v>75</v>
      </c>
      <c r="AY438" s="236" t="s">
        <v>175</v>
      </c>
    </row>
    <row r="439" s="13" customFormat="1">
      <c r="A439" s="13"/>
      <c r="B439" s="226"/>
      <c r="C439" s="227"/>
      <c r="D439" s="228" t="s">
        <v>185</v>
      </c>
      <c r="E439" s="229" t="s">
        <v>19</v>
      </c>
      <c r="F439" s="230" t="s">
        <v>530</v>
      </c>
      <c r="G439" s="227"/>
      <c r="H439" s="229" t="s">
        <v>19</v>
      </c>
      <c r="I439" s="231"/>
      <c r="J439" s="227"/>
      <c r="K439" s="227"/>
      <c r="L439" s="232"/>
      <c r="M439" s="233"/>
      <c r="N439" s="234"/>
      <c r="O439" s="234"/>
      <c r="P439" s="234"/>
      <c r="Q439" s="234"/>
      <c r="R439" s="234"/>
      <c r="S439" s="234"/>
      <c r="T439" s="235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36" t="s">
        <v>185</v>
      </c>
      <c r="AU439" s="236" t="s">
        <v>85</v>
      </c>
      <c r="AV439" s="13" t="s">
        <v>83</v>
      </c>
      <c r="AW439" s="13" t="s">
        <v>35</v>
      </c>
      <c r="AX439" s="13" t="s">
        <v>75</v>
      </c>
      <c r="AY439" s="236" t="s">
        <v>175</v>
      </c>
    </row>
    <row r="440" s="14" customFormat="1">
      <c r="A440" s="14"/>
      <c r="B440" s="237"/>
      <c r="C440" s="238"/>
      <c r="D440" s="228" t="s">
        <v>185</v>
      </c>
      <c r="E440" s="239" t="s">
        <v>19</v>
      </c>
      <c r="F440" s="240" t="s">
        <v>531</v>
      </c>
      <c r="G440" s="238"/>
      <c r="H440" s="241">
        <v>0.51300000000000001</v>
      </c>
      <c r="I440" s="242"/>
      <c r="J440" s="238"/>
      <c r="K440" s="238"/>
      <c r="L440" s="243"/>
      <c r="M440" s="244"/>
      <c r="N440" s="245"/>
      <c r="O440" s="245"/>
      <c r="P440" s="245"/>
      <c r="Q440" s="245"/>
      <c r="R440" s="245"/>
      <c r="S440" s="245"/>
      <c r="T440" s="246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47" t="s">
        <v>185</v>
      </c>
      <c r="AU440" s="247" t="s">
        <v>85</v>
      </c>
      <c r="AV440" s="14" t="s">
        <v>85</v>
      </c>
      <c r="AW440" s="14" t="s">
        <v>35</v>
      </c>
      <c r="AX440" s="14" t="s">
        <v>75</v>
      </c>
      <c r="AY440" s="247" t="s">
        <v>175</v>
      </c>
    </row>
    <row r="441" s="15" customFormat="1">
      <c r="A441" s="15"/>
      <c r="B441" s="248"/>
      <c r="C441" s="249"/>
      <c r="D441" s="228" t="s">
        <v>185</v>
      </c>
      <c r="E441" s="250" t="s">
        <v>19</v>
      </c>
      <c r="F441" s="251" t="s">
        <v>187</v>
      </c>
      <c r="G441" s="249"/>
      <c r="H441" s="252">
        <v>0.51300000000000001</v>
      </c>
      <c r="I441" s="253"/>
      <c r="J441" s="249"/>
      <c r="K441" s="249"/>
      <c r="L441" s="254"/>
      <c r="M441" s="255"/>
      <c r="N441" s="256"/>
      <c r="O441" s="256"/>
      <c r="P441" s="256"/>
      <c r="Q441" s="256"/>
      <c r="R441" s="256"/>
      <c r="S441" s="256"/>
      <c r="T441" s="257"/>
      <c r="U441" s="15"/>
      <c r="V441" s="15"/>
      <c r="W441" s="15"/>
      <c r="X441" s="15"/>
      <c r="Y441" s="15"/>
      <c r="Z441" s="15"/>
      <c r="AA441" s="15"/>
      <c r="AB441" s="15"/>
      <c r="AC441" s="15"/>
      <c r="AD441" s="15"/>
      <c r="AE441" s="15"/>
      <c r="AT441" s="258" t="s">
        <v>185</v>
      </c>
      <c r="AU441" s="258" t="s">
        <v>85</v>
      </c>
      <c r="AV441" s="15" t="s">
        <v>181</v>
      </c>
      <c r="AW441" s="15" t="s">
        <v>35</v>
      </c>
      <c r="AX441" s="15" t="s">
        <v>83</v>
      </c>
      <c r="AY441" s="258" t="s">
        <v>175</v>
      </c>
    </row>
    <row r="442" s="2" customFormat="1" ht="33" customHeight="1">
      <c r="A442" s="41"/>
      <c r="B442" s="42"/>
      <c r="C442" s="208" t="s">
        <v>532</v>
      </c>
      <c r="D442" s="208" t="s">
        <v>177</v>
      </c>
      <c r="E442" s="209" t="s">
        <v>533</v>
      </c>
      <c r="F442" s="210" t="s">
        <v>534</v>
      </c>
      <c r="G442" s="211" t="s">
        <v>120</v>
      </c>
      <c r="H442" s="212">
        <v>125.45999999999999</v>
      </c>
      <c r="I442" s="213"/>
      <c r="J442" s="214">
        <f>ROUND(I442*H442,2)</f>
        <v>0</v>
      </c>
      <c r="K442" s="210" t="s">
        <v>180</v>
      </c>
      <c r="L442" s="47"/>
      <c r="M442" s="215" t="s">
        <v>19</v>
      </c>
      <c r="N442" s="216" t="s">
        <v>46</v>
      </c>
      <c r="O442" s="87"/>
      <c r="P442" s="217">
        <f>O442*H442</f>
        <v>0</v>
      </c>
      <c r="Q442" s="217">
        <v>0.049840000000000002</v>
      </c>
      <c r="R442" s="217">
        <f>Q442*H442</f>
        <v>6.2529263999999998</v>
      </c>
      <c r="S442" s="217">
        <v>0</v>
      </c>
      <c r="T442" s="218">
        <f>S442*H442</f>
        <v>0</v>
      </c>
      <c r="U442" s="41"/>
      <c r="V442" s="41"/>
      <c r="W442" s="41"/>
      <c r="X442" s="41"/>
      <c r="Y442" s="41"/>
      <c r="Z442" s="41"/>
      <c r="AA442" s="41"/>
      <c r="AB442" s="41"/>
      <c r="AC442" s="41"/>
      <c r="AD442" s="41"/>
      <c r="AE442" s="41"/>
      <c r="AR442" s="219" t="s">
        <v>181</v>
      </c>
      <c r="AT442" s="219" t="s">
        <v>177</v>
      </c>
      <c r="AU442" s="219" t="s">
        <v>85</v>
      </c>
      <c r="AY442" s="20" t="s">
        <v>175</v>
      </c>
      <c r="BE442" s="220">
        <f>IF(N442="základní",J442,0)</f>
        <v>0</v>
      </c>
      <c r="BF442" s="220">
        <f>IF(N442="snížená",J442,0)</f>
        <v>0</v>
      </c>
      <c r="BG442" s="220">
        <f>IF(N442="zákl. přenesená",J442,0)</f>
        <v>0</v>
      </c>
      <c r="BH442" s="220">
        <f>IF(N442="sníž. přenesená",J442,0)</f>
        <v>0</v>
      </c>
      <c r="BI442" s="220">
        <f>IF(N442="nulová",J442,0)</f>
        <v>0</v>
      </c>
      <c r="BJ442" s="20" t="s">
        <v>83</v>
      </c>
      <c r="BK442" s="220">
        <f>ROUND(I442*H442,2)</f>
        <v>0</v>
      </c>
      <c r="BL442" s="20" t="s">
        <v>181</v>
      </c>
      <c r="BM442" s="219" t="s">
        <v>535</v>
      </c>
    </row>
    <row r="443" s="2" customFormat="1">
      <c r="A443" s="41"/>
      <c r="B443" s="42"/>
      <c r="C443" s="43"/>
      <c r="D443" s="221" t="s">
        <v>183</v>
      </c>
      <c r="E443" s="43"/>
      <c r="F443" s="222" t="s">
        <v>536</v>
      </c>
      <c r="G443" s="43"/>
      <c r="H443" s="43"/>
      <c r="I443" s="223"/>
      <c r="J443" s="43"/>
      <c r="K443" s="43"/>
      <c r="L443" s="47"/>
      <c r="M443" s="224"/>
      <c r="N443" s="225"/>
      <c r="O443" s="87"/>
      <c r="P443" s="87"/>
      <c r="Q443" s="87"/>
      <c r="R443" s="87"/>
      <c r="S443" s="87"/>
      <c r="T443" s="88"/>
      <c r="U443" s="41"/>
      <c r="V443" s="41"/>
      <c r="W443" s="41"/>
      <c r="X443" s="41"/>
      <c r="Y443" s="41"/>
      <c r="Z443" s="41"/>
      <c r="AA443" s="41"/>
      <c r="AB443" s="41"/>
      <c r="AC443" s="41"/>
      <c r="AD443" s="41"/>
      <c r="AE443" s="41"/>
      <c r="AT443" s="20" t="s">
        <v>183</v>
      </c>
      <c r="AU443" s="20" t="s">
        <v>85</v>
      </c>
    </row>
    <row r="444" s="13" customFormat="1">
      <c r="A444" s="13"/>
      <c r="B444" s="226"/>
      <c r="C444" s="227"/>
      <c r="D444" s="228" t="s">
        <v>185</v>
      </c>
      <c r="E444" s="229" t="s">
        <v>19</v>
      </c>
      <c r="F444" s="230" t="s">
        <v>197</v>
      </c>
      <c r="G444" s="227"/>
      <c r="H444" s="229" t="s">
        <v>19</v>
      </c>
      <c r="I444" s="231"/>
      <c r="J444" s="227"/>
      <c r="K444" s="227"/>
      <c r="L444" s="232"/>
      <c r="M444" s="233"/>
      <c r="N444" s="234"/>
      <c r="O444" s="234"/>
      <c r="P444" s="234"/>
      <c r="Q444" s="234"/>
      <c r="R444" s="234"/>
      <c r="S444" s="234"/>
      <c r="T444" s="235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36" t="s">
        <v>185</v>
      </c>
      <c r="AU444" s="236" t="s">
        <v>85</v>
      </c>
      <c r="AV444" s="13" t="s">
        <v>83</v>
      </c>
      <c r="AW444" s="13" t="s">
        <v>35</v>
      </c>
      <c r="AX444" s="13" t="s">
        <v>75</v>
      </c>
      <c r="AY444" s="236" t="s">
        <v>175</v>
      </c>
    </row>
    <row r="445" s="13" customFormat="1">
      <c r="A445" s="13"/>
      <c r="B445" s="226"/>
      <c r="C445" s="227"/>
      <c r="D445" s="228" t="s">
        <v>185</v>
      </c>
      <c r="E445" s="229" t="s">
        <v>19</v>
      </c>
      <c r="F445" s="230" t="s">
        <v>537</v>
      </c>
      <c r="G445" s="227"/>
      <c r="H445" s="229" t="s">
        <v>19</v>
      </c>
      <c r="I445" s="231"/>
      <c r="J445" s="227"/>
      <c r="K445" s="227"/>
      <c r="L445" s="232"/>
      <c r="M445" s="233"/>
      <c r="N445" s="234"/>
      <c r="O445" s="234"/>
      <c r="P445" s="234"/>
      <c r="Q445" s="234"/>
      <c r="R445" s="234"/>
      <c r="S445" s="234"/>
      <c r="T445" s="235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36" t="s">
        <v>185</v>
      </c>
      <c r="AU445" s="236" t="s">
        <v>85</v>
      </c>
      <c r="AV445" s="13" t="s">
        <v>83</v>
      </c>
      <c r="AW445" s="13" t="s">
        <v>35</v>
      </c>
      <c r="AX445" s="13" t="s">
        <v>75</v>
      </c>
      <c r="AY445" s="236" t="s">
        <v>175</v>
      </c>
    </row>
    <row r="446" s="14" customFormat="1">
      <c r="A446" s="14"/>
      <c r="B446" s="237"/>
      <c r="C446" s="238"/>
      <c r="D446" s="228" t="s">
        <v>185</v>
      </c>
      <c r="E446" s="239" t="s">
        <v>19</v>
      </c>
      <c r="F446" s="240" t="s">
        <v>113</v>
      </c>
      <c r="G446" s="238"/>
      <c r="H446" s="241">
        <v>125.45999999999999</v>
      </c>
      <c r="I446" s="242"/>
      <c r="J446" s="238"/>
      <c r="K446" s="238"/>
      <c r="L446" s="243"/>
      <c r="M446" s="244"/>
      <c r="N446" s="245"/>
      <c r="O446" s="245"/>
      <c r="P446" s="245"/>
      <c r="Q446" s="245"/>
      <c r="R446" s="245"/>
      <c r="S446" s="245"/>
      <c r="T446" s="246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47" t="s">
        <v>185</v>
      </c>
      <c r="AU446" s="247" t="s">
        <v>85</v>
      </c>
      <c r="AV446" s="14" t="s">
        <v>85</v>
      </c>
      <c r="AW446" s="14" t="s">
        <v>35</v>
      </c>
      <c r="AX446" s="14" t="s">
        <v>75</v>
      </c>
      <c r="AY446" s="247" t="s">
        <v>175</v>
      </c>
    </row>
    <row r="447" s="15" customFormat="1">
      <c r="A447" s="15"/>
      <c r="B447" s="248"/>
      <c r="C447" s="249"/>
      <c r="D447" s="228" t="s">
        <v>185</v>
      </c>
      <c r="E447" s="250" t="s">
        <v>19</v>
      </c>
      <c r="F447" s="251" t="s">
        <v>187</v>
      </c>
      <c r="G447" s="249"/>
      <c r="H447" s="252">
        <v>125.45999999999999</v>
      </c>
      <c r="I447" s="253"/>
      <c r="J447" s="249"/>
      <c r="K447" s="249"/>
      <c r="L447" s="254"/>
      <c r="M447" s="255"/>
      <c r="N447" s="256"/>
      <c r="O447" s="256"/>
      <c r="P447" s="256"/>
      <c r="Q447" s="256"/>
      <c r="R447" s="256"/>
      <c r="S447" s="256"/>
      <c r="T447" s="257"/>
      <c r="U447" s="15"/>
      <c r="V447" s="15"/>
      <c r="W447" s="15"/>
      <c r="X447" s="15"/>
      <c r="Y447" s="15"/>
      <c r="Z447" s="15"/>
      <c r="AA447" s="15"/>
      <c r="AB447" s="15"/>
      <c r="AC447" s="15"/>
      <c r="AD447" s="15"/>
      <c r="AE447" s="15"/>
      <c r="AT447" s="258" t="s">
        <v>185</v>
      </c>
      <c r="AU447" s="258" t="s">
        <v>85</v>
      </c>
      <c r="AV447" s="15" t="s">
        <v>181</v>
      </c>
      <c r="AW447" s="15" t="s">
        <v>35</v>
      </c>
      <c r="AX447" s="15" t="s">
        <v>83</v>
      </c>
      <c r="AY447" s="258" t="s">
        <v>175</v>
      </c>
    </row>
    <row r="448" s="2" customFormat="1" ht="24.15" customHeight="1">
      <c r="A448" s="41"/>
      <c r="B448" s="42"/>
      <c r="C448" s="208" t="s">
        <v>538</v>
      </c>
      <c r="D448" s="208" t="s">
        <v>177</v>
      </c>
      <c r="E448" s="209" t="s">
        <v>539</v>
      </c>
      <c r="F448" s="210" t="s">
        <v>540</v>
      </c>
      <c r="G448" s="211" t="s">
        <v>297</v>
      </c>
      <c r="H448" s="212">
        <v>97.829999999999998</v>
      </c>
      <c r="I448" s="213"/>
      <c r="J448" s="214">
        <f>ROUND(I448*H448,2)</f>
        <v>0</v>
      </c>
      <c r="K448" s="210" t="s">
        <v>180</v>
      </c>
      <c r="L448" s="47"/>
      <c r="M448" s="215" t="s">
        <v>19</v>
      </c>
      <c r="N448" s="216" t="s">
        <v>46</v>
      </c>
      <c r="O448" s="87"/>
      <c r="P448" s="217">
        <f>O448*H448</f>
        <v>0</v>
      </c>
      <c r="Q448" s="217">
        <v>0.00023000000000000001</v>
      </c>
      <c r="R448" s="217">
        <f>Q448*H448</f>
        <v>0.022500900000000001</v>
      </c>
      <c r="S448" s="217">
        <v>0</v>
      </c>
      <c r="T448" s="218">
        <f>S448*H448</f>
        <v>0</v>
      </c>
      <c r="U448" s="41"/>
      <c r="V448" s="41"/>
      <c r="W448" s="41"/>
      <c r="X448" s="41"/>
      <c r="Y448" s="41"/>
      <c r="Z448" s="41"/>
      <c r="AA448" s="41"/>
      <c r="AB448" s="41"/>
      <c r="AC448" s="41"/>
      <c r="AD448" s="41"/>
      <c r="AE448" s="41"/>
      <c r="AR448" s="219" t="s">
        <v>181</v>
      </c>
      <c r="AT448" s="219" t="s">
        <v>177</v>
      </c>
      <c r="AU448" s="219" t="s">
        <v>85</v>
      </c>
      <c r="AY448" s="20" t="s">
        <v>175</v>
      </c>
      <c r="BE448" s="220">
        <f>IF(N448="základní",J448,0)</f>
        <v>0</v>
      </c>
      <c r="BF448" s="220">
        <f>IF(N448="snížená",J448,0)</f>
        <v>0</v>
      </c>
      <c r="BG448" s="220">
        <f>IF(N448="zákl. přenesená",J448,0)</f>
        <v>0</v>
      </c>
      <c r="BH448" s="220">
        <f>IF(N448="sníž. přenesená",J448,0)</f>
        <v>0</v>
      </c>
      <c r="BI448" s="220">
        <f>IF(N448="nulová",J448,0)</f>
        <v>0</v>
      </c>
      <c r="BJ448" s="20" t="s">
        <v>83</v>
      </c>
      <c r="BK448" s="220">
        <f>ROUND(I448*H448,2)</f>
        <v>0</v>
      </c>
      <c r="BL448" s="20" t="s">
        <v>181</v>
      </c>
      <c r="BM448" s="219" t="s">
        <v>541</v>
      </c>
    </row>
    <row r="449" s="2" customFormat="1">
      <c r="A449" s="41"/>
      <c r="B449" s="42"/>
      <c r="C449" s="43"/>
      <c r="D449" s="221" t="s">
        <v>183</v>
      </c>
      <c r="E449" s="43"/>
      <c r="F449" s="222" t="s">
        <v>542</v>
      </c>
      <c r="G449" s="43"/>
      <c r="H449" s="43"/>
      <c r="I449" s="223"/>
      <c r="J449" s="43"/>
      <c r="K449" s="43"/>
      <c r="L449" s="47"/>
      <c r="M449" s="224"/>
      <c r="N449" s="225"/>
      <c r="O449" s="87"/>
      <c r="P449" s="87"/>
      <c r="Q449" s="87"/>
      <c r="R449" s="87"/>
      <c r="S449" s="87"/>
      <c r="T449" s="88"/>
      <c r="U449" s="41"/>
      <c r="V449" s="41"/>
      <c r="W449" s="41"/>
      <c r="X449" s="41"/>
      <c r="Y449" s="41"/>
      <c r="Z449" s="41"/>
      <c r="AA449" s="41"/>
      <c r="AB449" s="41"/>
      <c r="AC449" s="41"/>
      <c r="AD449" s="41"/>
      <c r="AE449" s="41"/>
      <c r="AT449" s="20" t="s">
        <v>183</v>
      </c>
      <c r="AU449" s="20" t="s">
        <v>85</v>
      </c>
    </row>
    <row r="450" s="13" customFormat="1">
      <c r="A450" s="13"/>
      <c r="B450" s="226"/>
      <c r="C450" s="227"/>
      <c r="D450" s="228" t="s">
        <v>185</v>
      </c>
      <c r="E450" s="229" t="s">
        <v>19</v>
      </c>
      <c r="F450" s="230" t="s">
        <v>543</v>
      </c>
      <c r="G450" s="227"/>
      <c r="H450" s="229" t="s">
        <v>19</v>
      </c>
      <c r="I450" s="231"/>
      <c r="J450" s="227"/>
      <c r="K450" s="227"/>
      <c r="L450" s="232"/>
      <c r="M450" s="233"/>
      <c r="N450" s="234"/>
      <c r="O450" s="234"/>
      <c r="P450" s="234"/>
      <c r="Q450" s="234"/>
      <c r="R450" s="234"/>
      <c r="S450" s="234"/>
      <c r="T450" s="235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36" t="s">
        <v>185</v>
      </c>
      <c r="AU450" s="236" t="s">
        <v>85</v>
      </c>
      <c r="AV450" s="13" t="s">
        <v>83</v>
      </c>
      <c r="AW450" s="13" t="s">
        <v>35</v>
      </c>
      <c r="AX450" s="13" t="s">
        <v>75</v>
      </c>
      <c r="AY450" s="236" t="s">
        <v>175</v>
      </c>
    </row>
    <row r="451" s="13" customFormat="1">
      <c r="A451" s="13"/>
      <c r="B451" s="226"/>
      <c r="C451" s="227"/>
      <c r="D451" s="228" t="s">
        <v>185</v>
      </c>
      <c r="E451" s="229" t="s">
        <v>19</v>
      </c>
      <c r="F451" s="230" t="s">
        <v>544</v>
      </c>
      <c r="G451" s="227"/>
      <c r="H451" s="229" t="s">
        <v>19</v>
      </c>
      <c r="I451" s="231"/>
      <c r="J451" s="227"/>
      <c r="K451" s="227"/>
      <c r="L451" s="232"/>
      <c r="M451" s="233"/>
      <c r="N451" s="234"/>
      <c r="O451" s="234"/>
      <c r="P451" s="234"/>
      <c r="Q451" s="234"/>
      <c r="R451" s="234"/>
      <c r="S451" s="234"/>
      <c r="T451" s="235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36" t="s">
        <v>185</v>
      </c>
      <c r="AU451" s="236" t="s">
        <v>85</v>
      </c>
      <c r="AV451" s="13" t="s">
        <v>83</v>
      </c>
      <c r="AW451" s="13" t="s">
        <v>35</v>
      </c>
      <c r="AX451" s="13" t="s">
        <v>75</v>
      </c>
      <c r="AY451" s="236" t="s">
        <v>175</v>
      </c>
    </row>
    <row r="452" s="14" customFormat="1">
      <c r="A452" s="14"/>
      <c r="B452" s="237"/>
      <c r="C452" s="238"/>
      <c r="D452" s="228" t="s">
        <v>185</v>
      </c>
      <c r="E452" s="239" t="s">
        <v>19</v>
      </c>
      <c r="F452" s="240" t="s">
        <v>545</v>
      </c>
      <c r="G452" s="238"/>
      <c r="H452" s="241">
        <v>31.364999999999998</v>
      </c>
      <c r="I452" s="242"/>
      <c r="J452" s="238"/>
      <c r="K452" s="238"/>
      <c r="L452" s="243"/>
      <c r="M452" s="244"/>
      <c r="N452" s="245"/>
      <c r="O452" s="245"/>
      <c r="P452" s="245"/>
      <c r="Q452" s="245"/>
      <c r="R452" s="245"/>
      <c r="S452" s="245"/>
      <c r="T452" s="246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47" t="s">
        <v>185</v>
      </c>
      <c r="AU452" s="247" t="s">
        <v>85</v>
      </c>
      <c r="AV452" s="14" t="s">
        <v>85</v>
      </c>
      <c r="AW452" s="14" t="s">
        <v>35</v>
      </c>
      <c r="AX452" s="14" t="s">
        <v>75</v>
      </c>
      <c r="AY452" s="247" t="s">
        <v>175</v>
      </c>
    </row>
    <row r="453" s="13" customFormat="1">
      <c r="A453" s="13"/>
      <c r="B453" s="226"/>
      <c r="C453" s="227"/>
      <c r="D453" s="228" t="s">
        <v>185</v>
      </c>
      <c r="E453" s="229" t="s">
        <v>19</v>
      </c>
      <c r="F453" s="230" t="s">
        <v>546</v>
      </c>
      <c r="G453" s="227"/>
      <c r="H453" s="229" t="s">
        <v>19</v>
      </c>
      <c r="I453" s="231"/>
      <c r="J453" s="227"/>
      <c r="K453" s="227"/>
      <c r="L453" s="232"/>
      <c r="M453" s="233"/>
      <c r="N453" s="234"/>
      <c r="O453" s="234"/>
      <c r="P453" s="234"/>
      <c r="Q453" s="234"/>
      <c r="R453" s="234"/>
      <c r="S453" s="234"/>
      <c r="T453" s="235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36" t="s">
        <v>185</v>
      </c>
      <c r="AU453" s="236" t="s">
        <v>85</v>
      </c>
      <c r="AV453" s="13" t="s">
        <v>83</v>
      </c>
      <c r="AW453" s="13" t="s">
        <v>35</v>
      </c>
      <c r="AX453" s="13" t="s">
        <v>75</v>
      </c>
      <c r="AY453" s="236" t="s">
        <v>175</v>
      </c>
    </row>
    <row r="454" s="14" customFormat="1">
      <c r="A454" s="14"/>
      <c r="B454" s="237"/>
      <c r="C454" s="238"/>
      <c r="D454" s="228" t="s">
        <v>185</v>
      </c>
      <c r="E454" s="239" t="s">
        <v>19</v>
      </c>
      <c r="F454" s="240" t="s">
        <v>545</v>
      </c>
      <c r="G454" s="238"/>
      <c r="H454" s="241">
        <v>31.364999999999998</v>
      </c>
      <c r="I454" s="242"/>
      <c r="J454" s="238"/>
      <c r="K454" s="238"/>
      <c r="L454" s="243"/>
      <c r="M454" s="244"/>
      <c r="N454" s="245"/>
      <c r="O454" s="245"/>
      <c r="P454" s="245"/>
      <c r="Q454" s="245"/>
      <c r="R454" s="245"/>
      <c r="S454" s="245"/>
      <c r="T454" s="246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47" t="s">
        <v>185</v>
      </c>
      <c r="AU454" s="247" t="s">
        <v>85</v>
      </c>
      <c r="AV454" s="14" t="s">
        <v>85</v>
      </c>
      <c r="AW454" s="14" t="s">
        <v>35</v>
      </c>
      <c r="AX454" s="14" t="s">
        <v>75</v>
      </c>
      <c r="AY454" s="247" t="s">
        <v>175</v>
      </c>
    </row>
    <row r="455" s="13" customFormat="1">
      <c r="A455" s="13"/>
      <c r="B455" s="226"/>
      <c r="C455" s="227"/>
      <c r="D455" s="228" t="s">
        <v>185</v>
      </c>
      <c r="E455" s="229" t="s">
        <v>19</v>
      </c>
      <c r="F455" s="230" t="s">
        <v>547</v>
      </c>
      <c r="G455" s="227"/>
      <c r="H455" s="229" t="s">
        <v>19</v>
      </c>
      <c r="I455" s="231"/>
      <c r="J455" s="227"/>
      <c r="K455" s="227"/>
      <c r="L455" s="232"/>
      <c r="M455" s="233"/>
      <c r="N455" s="234"/>
      <c r="O455" s="234"/>
      <c r="P455" s="234"/>
      <c r="Q455" s="234"/>
      <c r="R455" s="234"/>
      <c r="S455" s="234"/>
      <c r="T455" s="235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36" t="s">
        <v>185</v>
      </c>
      <c r="AU455" s="236" t="s">
        <v>85</v>
      </c>
      <c r="AV455" s="13" t="s">
        <v>83</v>
      </c>
      <c r="AW455" s="13" t="s">
        <v>35</v>
      </c>
      <c r="AX455" s="13" t="s">
        <v>75</v>
      </c>
      <c r="AY455" s="236" t="s">
        <v>175</v>
      </c>
    </row>
    <row r="456" s="14" customFormat="1">
      <c r="A456" s="14"/>
      <c r="B456" s="237"/>
      <c r="C456" s="238"/>
      <c r="D456" s="228" t="s">
        <v>185</v>
      </c>
      <c r="E456" s="239" t="s">
        <v>19</v>
      </c>
      <c r="F456" s="240" t="s">
        <v>116</v>
      </c>
      <c r="G456" s="238"/>
      <c r="H456" s="241">
        <v>35.100000000000001</v>
      </c>
      <c r="I456" s="242"/>
      <c r="J456" s="238"/>
      <c r="K456" s="238"/>
      <c r="L456" s="243"/>
      <c r="M456" s="244"/>
      <c r="N456" s="245"/>
      <c r="O456" s="245"/>
      <c r="P456" s="245"/>
      <c r="Q456" s="245"/>
      <c r="R456" s="245"/>
      <c r="S456" s="245"/>
      <c r="T456" s="246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47" t="s">
        <v>185</v>
      </c>
      <c r="AU456" s="247" t="s">
        <v>85</v>
      </c>
      <c r="AV456" s="14" t="s">
        <v>85</v>
      </c>
      <c r="AW456" s="14" t="s">
        <v>35</v>
      </c>
      <c r="AX456" s="14" t="s">
        <v>75</v>
      </c>
      <c r="AY456" s="247" t="s">
        <v>175</v>
      </c>
    </row>
    <row r="457" s="15" customFormat="1">
      <c r="A457" s="15"/>
      <c r="B457" s="248"/>
      <c r="C457" s="249"/>
      <c r="D457" s="228" t="s">
        <v>185</v>
      </c>
      <c r="E457" s="250" t="s">
        <v>19</v>
      </c>
      <c r="F457" s="251" t="s">
        <v>187</v>
      </c>
      <c r="G457" s="249"/>
      <c r="H457" s="252">
        <v>97.829999999999998</v>
      </c>
      <c r="I457" s="253"/>
      <c r="J457" s="249"/>
      <c r="K457" s="249"/>
      <c r="L457" s="254"/>
      <c r="M457" s="255"/>
      <c r="N457" s="256"/>
      <c r="O457" s="256"/>
      <c r="P457" s="256"/>
      <c r="Q457" s="256"/>
      <c r="R457" s="256"/>
      <c r="S457" s="256"/>
      <c r="T457" s="257"/>
      <c r="U457" s="15"/>
      <c r="V457" s="15"/>
      <c r="W457" s="15"/>
      <c r="X457" s="15"/>
      <c r="Y457" s="15"/>
      <c r="Z457" s="15"/>
      <c r="AA457" s="15"/>
      <c r="AB457" s="15"/>
      <c r="AC457" s="15"/>
      <c r="AD457" s="15"/>
      <c r="AE457" s="15"/>
      <c r="AT457" s="258" t="s">
        <v>185</v>
      </c>
      <c r="AU457" s="258" t="s">
        <v>85</v>
      </c>
      <c r="AV457" s="15" t="s">
        <v>181</v>
      </c>
      <c r="AW457" s="15" t="s">
        <v>35</v>
      </c>
      <c r="AX457" s="15" t="s">
        <v>83</v>
      </c>
      <c r="AY457" s="258" t="s">
        <v>175</v>
      </c>
    </row>
    <row r="458" s="2" customFormat="1" ht="24.15" customHeight="1">
      <c r="A458" s="41"/>
      <c r="B458" s="42"/>
      <c r="C458" s="208" t="s">
        <v>548</v>
      </c>
      <c r="D458" s="208" t="s">
        <v>177</v>
      </c>
      <c r="E458" s="209" t="s">
        <v>549</v>
      </c>
      <c r="F458" s="210" t="s">
        <v>550</v>
      </c>
      <c r="G458" s="211" t="s">
        <v>120</v>
      </c>
      <c r="H458" s="212">
        <v>99.290000000000006</v>
      </c>
      <c r="I458" s="213"/>
      <c r="J458" s="214">
        <f>ROUND(I458*H458,2)</f>
        <v>0</v>
      </c>
      <c r="K458" s="210" t="s">
        <v>180</v>
      </c>
      <c r="L458" s="47"/>
      <c r="M458" s="215" t="s">
        <v>19</v>
      </c>
      <c r="N458" s="216" t="s">
        <v>46</v>
      </c>
      <c r="O458" s="87"/>
      <c r="P458" s="217">
        <f>O458*H458</f>
        <v>0</v>
      </c>
      <c r="Q458" s="217">
        <v>0.3674</v>
      </c>
      <c r="R458" s="217">
        <f>Q458*H458</f>
        <v>36.479146</v>
      </c>
      <c r="S458" s="217">
        <v>0</v>
      </c>
      <c r="T458" s="218">
        <f>S458*H458</f>
        <v>0</v>
      </c>
      <c r="U458" s="41"/>
      <c r="V458" s="41"/>
      <c r="W458" s="41"/>
      <c r="X458" s="41"/>
      <c r="Y458" s="41"/>
      <c r="Z458" s="41"/>
      <c r="AA458" s="41"/>
      <c r="AB458" s="41"/>
      <c r="AC458" s="41"/>
      <c r="AD458" s="41"/>
      <c r="AE458" s="41"/>
      <c r="AR458" s="219" t="s">
        <v>181</v>
      </c>
      <c r="AT458" s="219" t="s">
        <v>177</v>
      </c>
      <c r="AU458" s="219" t="s">
        <v>85</v>
      </c>
      <c r="AY458" s="20" t="s">
        <v>175</v>
      </c>
      <c r="BE458" s="220">
        <f>IF(N458="základní",J458,0)</f>
        <v>0</v>
      </c>
      <c r="BF458" s="220">
        <f>IF(N458="snížená",J458,0)</f>
        <v>0</v>
      </c>
      <c r="BG458" s="220">
        <f>IF(N458="zákl. přenesená",J458,0)</f>
        <v>0</v>
      </c>
      <c r="BH458" s="220">
        <f>IF(N458="sníž. přenesená",J458,0)</f>
        <v>0</v>
      </c>
      <c r="BI458" s="220">
        <f>IF(N458="nulová",J458,0)</f>
        <v>0</v>
      </c>
      <c r="BJ458" s="20" t="s">
        <v>83</v>
      </c>
      <c r="BK458" s="220">
        <f>ROUND(I458*H458,2)</f>
        <v>0</v>
      </c>
      <c r="BL458" s="20" t="s">
        <v>181</v>
      </c>
      <c r="BM458" s="219" t="s">
        <v>551</v>
      </c>
    </row>
    <row r="459" s="2" customFormat="1">
      <c r="A459" s="41"/>
      <c r="B459" s="42"/>
      <c r="C459" s="43"/>
      <c r="D459" s="221" t="s">
        <v>183</v>
      </c>
      <c r="E459" s="43"/>
      <c r="F459" s="222" t="s">
        <v>552</v>
      </c>
      <c r="G459" s="43"/>
      <c r="H459" s="43"/>
      <c r="I459" s="223"/>
      <c r="J459" s="43"/>
      <c r="K459" s="43"/>
      <c r="L459" s="47"/>
      <c r="M459" s="224"/>
      <c r="N459" s="225"/>
      <c r="O459" s="87"/>
      <c r="P459" s="87"/>
      <c r="Q459" s="87"/>
      <c r="R459" s="87"/>
      <c r="S459" s="87"/>
      <c r="T459" s="88"/>
      <c r="U459" s="41"/>
      <c r="V459" s="41"/>
      <c r="W459" s="41"/>
      <c r="X459" s="41"/>
      <c r="Y459" s="41"/>
      <c r="Z459" s="41"/>
      <c r="AA459" s="41"/>
      <c r="AB459" s="41"/>
      <c r="AC459" s="41"/>
      <c r="AD459" s="41"/>
      <c r="AE459" s="41"/>
      <c r="AT459" s="20" t="s">
        <v>183</v>
      </c>
      <c r="AU459" s="20" t="s">
        <v>85</v>
      </c>
    </row>
    <row r="460" s="13" customFormat="1">
      <c r="A460" s="13"/>
      <c r="B460" s="226"/>
      <c r="C460" s="227"/>
      <c r="D460" s="228" t="s">
        <v>185</v>
      </c>
      <c r="E460" s="229" t="s">
        <v>19</v>
      </c>
      <c r="F460" s="230" t="s">
        <v>197</v>
      </c>
      <c r="G460" s="227"/>
      <c r="H460" s="229" t="s">
        <v>19</v>
      </c>
      <c r="I460" s="231"/>
      <c r="J460" s="227"/>
      <c r="K460" s="227"/>
      <c r="L460" s="232"/>
      <c r="M460" s="233"/>
      <c r="N460" s="234"/>
      <c r="O460" s="234"/>
      <c r="P460" s="234"/>
      <c r="Q460" s="234"/>
      <c r="R460" s="234"/>
      <c r="S460" s="234"/>
      <c r="T460" s="235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36" t="s">
        <v>185</v>
      </c>
      <c r="AU460" s="236" t="s">
        <v>85</v>
      </c>
      <c r="AV460" s="13" t="s">
        <v>83</v>
      </c>
      <c r="AW460" s="13" t="s">
        <v>35</v>
      </c>
      <c r="AX460" s="13" t="s">
        <v>75</v>
      </c>
      <c r="AY460" s="236" t="s">
        <v>175</v>
      </c>
    </row>
    <row r="461" s="13" customFormat="1">
      <c r="A461" s="13"/>
      <c r="B461" s="226"/>
      <c r="C461" s="227"/>
      <c r="D461" s="228" t="s">
        <v>185</v>
      </c>
      <c r="E461" s="229" t="s">
        <v>19</v>
      </c>
      <c r="F461" s="230" t="s">
        <v>198</v>
      </c>
      <c r="G461" s="227"/>
      <c r="H461" s="229" t="s">
        <v>19</v>
      </c>
      <c r="I461" s="231"/>
      <c r="J461" s="227"/>
      <c r="K461" s="227"/>
      <c r="L461" s="232"/>
      <c r="M461" s="233"/>
      <c r="N461" s="234"/>
      <c r="O461" s="234"/>
      <c r="P461" s="234"/>
      <c r="Q461" s="234"/>
      <c r="R461" s="234"/>
      <c r="S461" s="234"/>
      <c r="T461" s="235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36" t="s">
        <v>185</v>
      </c>
      <c r="AU461" s="236" t="s">
        <v>85</v>
      </c>
      <c r="AV461" s="13" t="s">
        <v>83</v>
      </c>
      <c r="AW461" s="13" t="s">
        <v>35</v>
      </c>
      <c r="AX461" s="13" t="s">
        <v>75</v>
      </c>
      <c r="AY461" s="236" t="s">
        <v>175</v>
      </c>
    </row>
    <row r="462" s="13" customFormat="1">
      <c r="A462" s="13"/>
      <c r="B462" s="226"/>
      <c r="C462" s="227"/>
      <c r="D462" s="228" t="s">
        <v>185</v>
      </c>
      <c r="E462" s="229" t="s">
        <v>19</v>
      </c>
      <c r="F462" s="230" t="s">
        <v>553</v>
      </c>
      <c r="G462" s="227"/>
      <c r="H462" s="229" t="s">
        <v>19</v>
      </c>
      <c r="I462" s="231"/>
      <c r="J462" s="227"/>
      <c r="K462" s="227"/>
      <c r="L462" s="232"/>
      <c r="M462" s="233"/>
      <c r="N462" s="234"/>
      <c r="O462" s="234"/>
      <c r="P462" s="234"/>
      <c r="Q462" s="234"/>
      <c r="R462" s="234"/>
      <c r="S462" s="234"/>
      <c r="T462" s="235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36" t="s">
        <v>185</v>
      </c>
      <c r="AU462" s="236" t="s">
        <v>85</v>
      </c>
      <c r="AV462" s="13" t="s">
        <v>83</v>
      </c>
      <c r="AW462" s="13" t="s">
        <v>35</v>
      </c>
      <c r="AX462" s="13" t="s">
        <v>75</v>
      </c>
      <c r="AY462" s="236" t="s">
        <v>175</v>
      </c>
    </row>
    <row r="463" s="14" customFormat="1">
      <c r="A463" s="14"/>
      <c r="B463" s="237"/>
      <c r="C463" s="238"/>
      <c r="D463" s="228" t="s">
        <v>185</v>
      </c>
      <c r="E463" s="239" t="s">
        <v>19</v>
      </c>
      <c r="F463" s="240" t="s">
        <v>554</v>
      </c>
      <c r="G463" s="238"/>
      <c r="H463" s="241">
        <v>96.275000000000006</v>
      </c>
      <c r="I463" s="242"/>
      <c r="J463" s="238"/>
      <c r="K463" s="238"/>
      <c r="L463" s="243"/>
      <c r="M463" s="244"/>
      <c r="N463" s="245"/>
      <c r="O463" s="245"/>
      <c r="P463" s="245"/>
      <c r="Q463" s="245"/>
      <c r="R463" s="245"/>
      <c r="S463" s="245"/>
      <c r="T463" s="246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47" t="s">
        <v>185</v>
      </c>
      <c r="AU463" s="247" t="s">
        <v>85</v>
      </c>
      <c r="AV463" s="14" t="s">
        <v>85</v>
      </c>
      <c r="AW463" s="14" t="s">
        <v>35</v>
      </c>
      <c r="AX463" s="14" t="s">
        <v>75</v>
      </c>
      <c r="AY463" s="247" t="s">
        <v>175</v>
      </c>
    </row>
    <row r="464" s="13" customFormat="1">
      <c r="A464" s="13"/>
      <c r="B464" s="226"/>
      <c r="C464" s="227"/>
      <c r="D464" s="228" t="s">
        <v>185</v>
      </c>
      <c r="E464" s="229" t="s">
        <v>19</v>
      </c>
      <c r="F464" s="230" t="s">
        <v>555</v>
      </c>
      <c r="G464" s="227"/>
      <c r="H464" s="229" t="s">
        <v>19</v>
      </c>
      <c r="I464" s="231"/>
      <c r="J464" s="227"/>
      <c r="K464" s="227"/>
      <c r="L464" s="232"/>
      <c r="M464" s="233"/>
      <c r="N464" s="234"/>
      <c r="O464" s="234"/>
      <c r="P464" s="234"/>
      <c r="Q464" s="234"/>
      <c r="R464" s="234"/>
      <c r="S464" s="234"/>
      <c r="T464" s="235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36" t="s">
        <v>185</v>
      </c>
      <c r="AU464" s="236" t="s">
        <v>85</v>
      </c>
      <c r="AV464" s="13" t="s">
        <v>83</v>
      </c>
      <c r="AW464" s="13" t="s">
        <v>35</v>
      </c>
      <c r="AX464" s="13" t="s">
        <v>75</v>
      </c>
      <c r="AY464" s="236" t="s">
        <v>175</v>
      </c>
    </row>
    <row r="465" s="14" customFormat="1">
      <c r="A465" s="14"/>
      <c r="B465" s="237"/>
      <c r="C465" s="238"/>
      <c r="D465" s="228" t="s">
        <v>185</v>
      </c>
      <c r="E465" s="239" t="s">
        <v>19</v>
      </c>
      <c r="F465" s="240" t="s">
        <v>556</v>
      </c>
      <c r="G465" s="238"/>
      <c r="H465" s="241">
        <v>21.815000000000001</v>
      </c>
      <c r="I465" s="242"/>
      <c r="J465" s="238"/>
      <c r="K465" s="238"/>
      <c r="L465" s="243"/>
      <c r="M465" s="244"/>
      <c r="N465" s="245"/>
      <c r="O465" s="245"/>
      <c r="P465" s="245"/>
      <c r="Q465" s="245"/>
      <c r="R465" s="245"/>
      <c r="S465" s="245"/>
      <c r="T465" s="246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47" t="s">
        <v>185</v>
      </c>
      <c r="AU465" s="247" t="s">
        <v>85</v>
      </c>
      <c r="AV465" s="14" t="s">
        <v>85</v>
      </c>
      <c r="AW465" s="14" t="s">
        <v>35</v>
      </c>
      <c r="AX465" s="14" t="s">
        <v>75</v>
      </c>
      <c r="AY465" s="247" t="s">
        <v>175</v>
      </c>
    </row>
    <row r="466" s="13" customFormat="1">
      <c r="A466" s="13"/>
      <c r="B466" s="226"/>
      <c r="C466" s="227"/>
      <c r="D466" s="228" t="s">
        <v>185</v>
      </c>
      <c r="E466" s="229" t="s">
        <v>19</v>
      </c>
      <c r="F466" s="230" t="s">
        <v>557</v>
      </c>
      <c r="G466" s="227"/>
      <c r="H466" s="229" t="s">
        <v>19</v>
      </c>
      <c r="I466" s="231"/>
      <c r="J466" s="227"/>
      <c r="K466" s="227"/>
      <c r="L466" s="232"/>
      <c r="M466" s="233"/>
      <c r="N466" s="234"/>
      <c r="O466" s="234"/>
      <c r="P466" s="234"/>
      <c r="Q466" s="234"/>
      <c r="R466" s="234"/>
      <c r="S466" s="234"/>
      <c r="T466" s="235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36" t="s">
        <v>185</v>
      </c>
      <c r="AU466" s="236" t="s">
        <v>85</v>
      </c>
      <c r="AV466" s="13" t="s">
        <v>83</v>
      </c>
      <c r="AW466" s="13" t="s">
        <v>35</v>
      </c>
      <c r="AX466" s="13" t="s">
        <v>75</v>
      </c>
      <c r="AY466" s="236" t="s">
        <v>175</v>
      </c>
    </row>
    <row r="467" s="14" customFormat="1">
      <c r="A467" s="14"/>
      <c r="B467" s="237"/>
      <c r="C467" s="238"/>
      <c r="D467" s="228" t="s">
        <v>185</v>
      </c>
      <c r="E467" s="239" t="s">
        <v>19</v>
      </c>
      <c r="F467" s="240" t="s">
        <v>558</v>
      </c>
      <c r="G467" s="238"/>
      <c r="H467" s="241">
        <v>-18.800000000000001</v>
      </c>
      <c r="I467" s="242"/>
      <c r="J467" s="238"/>
      <c r="K467" s="238"/>
      <c r="L467" s="243"/>
      <c r="M467" s="244"/>
      <c r="N467" s="245"/>
      <c r="O467" s="245"/>
      <c r="P467" s="245"/>
      <c r="Q467" s="245"/>
      <c r="R467" s="245"/>
      <c r="S467" s="245"/>
      <c r="T467" s="246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47" t="s">
        <v>185</v>
      </c>
      <c r="AU467" s="247" t="s">
        <v>85</v>
      </c>
      <c r="AV467" s="14" t="s">
        <v>85</v>
      </c>
      <c r="AW467" s="14" t="s">
        <v>35</v>
      </c>
      <c r="AX467" s="14" t="s">
        <v>75</v>
      </c>
      <c r="AY467" s="247" t="s">
        <v>175</v>
      </c>
    </row>
    <row r="468" s="16" customFormat="1">
      <c r="A468" s="16"/>
      <c r="B468" s="259"/>
      <c r="C468" s="260"/>
      <c r="D468" s="228" t="s">
        <v>185</v>
      </c>
      <c r="E468" s="261" t="s">
        <v>109</v>
      </c>
      <c r="F468" s="262" t="s">
        <v>212</v>
      </c>
      <c r="G468" s="260"/>
      <c r="H468" s="263">
        <v>99.290000000000006</v>
      </c>
      <c r="I468" s="264"/>
      <c r="J468" s="260"/>
      <c r="K468" s="260"/>
      <c r="L468" s="265"/>
      <c r="M468" s="266"/>
      <c r="N468" s="267"/>
      <c r="O468" s="267"/>
      <c r="P468" s="267"/>
      <c r="Q468" s="267"/>
      <c r="R468" s="267"/>
      <c r="S468" s="267"/>
      <c r="T468" s="268"/>
      <c r="U468" s="16"/>
      <c r="V468" s="16"/>
      <c r="W468" s="16"/>
      <c r="X468" s="16"/>
      <c r="Y468" s="16"/>
      <c r="Z468" s="16"/>
      <c r="AA468" s="16"/>
      <c r="AB468" s="16"/>
      <c r="AC468" s="16"/>
      <c r="AD468" s="16"/>
      <c r="AE468" s="16"/>
      <c r="AT468" s="269" t="s">
        <v>185</v>
      </c>
      <c r="AU468" s="269" t="s">
        <v>85</v>
      </c>
      <c r="AV468" s="16" t="s">
        <v>127</v>
      </c>
      <c r="AW468" s="16" t="s">
        <v>35</v>
      </c>
      <c r="AX468" s="16" t="s">
        <v>75</v>
      </c>
      <c r="AY468" s="269" t="s">
        <v>175</v>
      </c>
    </row>
    <row r="469" s="15" customFormat="1">
      <c r="A469" s="15"/>
      <c r="B469" s="248"/>
      <c r="C469" s="249"/>
      <c r="D469" s="228" t="s">
        <v>185</v>
      </c>
      <c r="E469" s="250" t="s">
        <v>19</v>
      </c>
      <c r="F469" s="251" t="s">
        <v>187</v>
      </c>
      <c r="G469" s="249"/>
      <c r="H469" s="252">
        <v>99.290000000000006</v>
      </c>
      <c r="I469" s="253"/>
      <c r="J469" s="249"/>
      <c r="K469" s="249"/>
      <c r="L469" s="254"/>
      <c r="M469" s="255"/>
      <c r="N469" s="256"/>
      <c r="O469" s="256"/>
      <c r="P469" s="256"/>
      <c r="Q469" s="256"/>
      <c r="R469" s="256"/>
      <c r="S469" s="256"/>
      <c r="T469" s="257"/>
      <c r="U469" s="15"/>
      <c r="V469" s="15"/>
      <c r="W469" s="15"/>
      <c r="X469" s="15"/>
      <c r="Y469" s="15"/>
      <c r="Z469" s="15"/>
      <c r="AA469" s="15"/>
      <c r="AB469" s="15"/>
      <c r="AC469" s="15"/>
      <c r="AD469" s="15"/>
      <c r="AE469" s="15"/>
      <c r="AT469" s="258" t="s">
        <v>185</v>
      </c>
      <c r="AU469" s="258" t="s">
        <v>85</v>
      </c>
      <c r="AV469" s="15" t="s">
        <v>181</v>
      </c>
      <c r="AW469" s="15" t="s">
        <v>35</v>
      </c>
      <c r="AX469" s="15" t="s">
        <v>83</v>
      </c>
      <c r="AY469" s="258" t="s">
        <v>175</v>
      </c>
    </row>
    <row r="470" s="2" customFormat="1" ht="33" customHeight="1">
      <c r="A470" s="41"/>
      <c r="B470" s="42"/>
      <c r="C470" s="208" t="s">
        <v>559</v>
      </c>
      <c r="D470" s="208" t="s">
        <v>177</v>
      </c>
      <c r="E470" s="209" t="s">
        <v>560</v>
      </c>
      <c r="F470" s="210" t="s">
        <v>561</v>
      </c>
      <c r="G470" s="211" t="s">
        <v>120</v>
      </c>
      <c r="H470" s="212">
        <v>18.800000000000001</v>
      </c>
      <c r="I470" s="213"/>
      <c r="J470" s="214">
        <f>ROUND(I470*H470,2)</f>
        <v>0</v>
      </c>
      <c r="K470" s="210" t="s">
        <v>180</v>
      </c>
      <c r="L470" s="47"/>
      <c r="M470" s="215" t="s">
        <v>19</v>
      </c>
      <c r="N470" s="216" t="s">
        <v>46</v>
      </c>
      <c r="O470" s="87"/>
      <c r="P470" s="217">
        <f>O470*H470</f>
        <v>0</v>
      </c>
      <c r="Q470" s="217">
        <v>0.22136</v>
      </c>
      <c r="R470" s="217">
        <f>Q470*H470</f>
        <v>4.1615679999999999</v>
      </c>
      <c r="S470" s="217">
        <v>0</v>
      </c>
      <c r="T470" s="218">
        <f>S470*H470</f>
        <v>0</v>
      </c>
      <c r="U470" s="41"/>
      <c r="V470" s="41"/>
      <c r="W470" s="41"/>
      <c r="X470" s="41"/>
      <c r="Y470" s="41"/>
      <c r="Z470" s="41"/>
      <c r="AA470" s="41"/>
      <c r="AB470" s="41"/>
      <c r="AC470" s="41"/>
      <c r="AD470" s="41"/>
      <c r="AE470" s="41"/>
      <c r="AR470" s="219" t="s">
        <v>181</v>
      </c>
      <c r="AT470" s="219" t="s">
        <v>177</v>
      </c>
      <c r="AU470" s="219" t="s">
        <v>85</v>
      </c>
      <c r="AY470" s="20" t="s">
        <v>175</v>
      </c>
      <c r="BE470" s="220">
        <f>IF(N470="základní",J470,0)</f>
        <v>0</v>
      </c>
      <c r="BF470" s="220">
        <f>IF(N470="snížená",J470,0)</f>
        <v>0</v>
      </c>
      <c r="BG470" s="220">
        <f>IF(N470="zákl. přenesená",J470,0)</f>
        <v>0</v>
      </c>
      <c r="BH470" s="220">
        <f>IF(N470="sníž. přenesená",J470,0)</f>
        <v>0</v>
      </c>
      <c r="BI470" s="220">
        <f>IF(N470="nulová",J470,0)</f>
        <v>0</v>
      </c>
      <c r="BJ470" s="20" t="s">
        <v>83</v>
      </c>
      <c r="BK470" s="220">
        <f>ROUND(I470*H470,2)</f>
        <v>0</v>
      </c>
      <c r="BL470" s="20" t="s">
        <v>181</v>
      </c>
      <c r="BM470" s="219" t="s">
        <v>562</v>
      </c>
    </row>
    <row r="471" s="2" customFormat="1">
      <c r="A471" s="41"/>
      <c r="B471" s="42"/>
      <c r="C471" s="43"/>
      <c r="D471" s="221" t="s">
        <v>183</v>
      </c>
      <c r="E471" s="43"/>
      <c r="F471" s="222" t="s">
        <v>563</v>
      </c>
      <c r="G471" s="43"/>
      <c r="H471" s="43"/>
      <c r="I471" s="223"/>
      <c r="J471" s="43"/>
      <c r="K471" s="43"/>
      <c r="L471" s="47"/>
      <c r="M471" s="224"/>
      <c r="N471" s="225"/>
      <c r="O471" s="87"/>
      <c r="P471" s="87"/>
      <c r="Q471" s="87"/>
      <c r="R471" s="87"/>
      <c r="S471" s="87"/>
      <c r="T471" s="88"/>
      <c r="U471" s="41"/>
      <c r="V471" s="41"/>
      <c r="W471" s="41"/>
      <c r="X471" s="41"/>
      <c r="Y471" s="41"/>
      <c r="Z471" s="41"/>
      <c r="AA471" s="41"/>
      <c r="AB471" s="41"/>
      <c r="AC471" s="41"/>
      <c r="AD471" s="41"/>
      <c r="AE471" s="41"/>
      <c r="AT471" s="20" t="s">
        <v>183</v>
      </c>
      <c r="AU471" s="20" t="s">
        <v>85</v>
      </c>
    </row>
    <row r="472" s="13" customFormat="1">
      <c r="A472" s="13"/>
      <c r="B472" s="226"/>
      <c r="C472" s="227"/>
      <c r="D472" s="228" t="s">
        <v>185</v>
      </c>
      <c r="E472" s="229" t="s">
        <v>19</v>
      </c>
      <c r="F472" s="230" t="s">
        <v>197</v>
      </c>
      <c r="G472" s="227"/>
      <c r="H472" s="229" t="s">
        <v>19</v>
      </c>
      <c r="I472" s="231"/>
      <c r="J472" s="227"/>
      <c r="K472" s="227"/>
      <c r="L472" s="232"/>
      <c r="M472" s="233"/>
      <c r="N472" s="234"/>
      <c r="O472" s="234"/>
      <c r="P472" s="234"/>
      <c r="Q472" s="234"/>
      <c r="R472" s="234"/>
      <c r="S472" s="234"/>
      <c r="T472" s="235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36" t="s">
        <v>185</v>
      </c>
      <c r="AU472" s="236" t="s">
        <v>85</v>
      </c>
      <c r="AV472" s="13" t="s">
        <v>83</v>
      </c>
      <c r="AW472" s="13" t="s">
        <v>35</v>
      </c>
      <c r="AX472" s="13" t="s">
        <v>75</v>
      </c>
      <c r="AY472" s="236" t="s">
        <v>175</v>
      </c>
    </row>
    <row r="473" s="13" customFormat="1">
      <c r="A473" s="13"/>
      <c r="B473" s="226"/>
      <c r="C473" s="227"/>
      <c r="D473" s="228" t="s">
        <v>185</v>
      </c>
      <c r="E473" s="229" t="s">
        <v>19</v>
      </c>
      <c r="F473" s="230" t="s">
        <v>198</v>
      </c>
      <c r="G473" s="227"/>
      <c r="H473" s="229" t="s">
        <v>19</v>
      </c>
      <c r="I473" s="231"/>
      <c r="J473" s="227"/>
      <c r="K473" s="227"/>
      <c r="L473" s="232"/>
      <c r="M473" s="233"/>
      <c r="N473" s="234"/>
      <c r="O473" s="234"/>
      <c r="P473" s="234"/>
      <c r="Q473" s="234"/>
      <c r="R473" s="234"/>
      <c r="S473" s="234"/>
      <c r="T473" s="235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36" t="s">
        <v>185</v>
      </c>
      <c r="AU473" s="236" t="s">
        <v>85</v>
      </c>
      <c r="AV473" s="13" t="s">
        <v>83</v>
      </c>
      <c r="AW473" s="13" t="s">
        <v>35</v>
      </c>
      <c r="AX473" s="13" t="s">
        <v>75</v>
      </c>
      <c r="AY473" s="236" t="s">
        <v>175</v>
      </c>
    </row>
    <row r="474" s="13" customFormat="1">
      <c r="A474" s="13"/>
      <c r="B474" s="226"/>
      <c r="C474" s="227"/>
      <c r="D474" s="228" t="s">
        <v>185</v>
      </c>
      <c r="E474" s="229" t="s">
        <v>19</v>
      </c>
      <c r="F474" s="230" t="s">
        <v>564</v>
      </c>
      <c r="G474" s="227"/>
      <c r="H474" s="229" t="s">
        <v>19</v>
      </c>
      <c r="I474" s="231"/>
      <c r="J474" s="227"/>
      <c r="K474" s="227"/>
      <c r="L474" s="232"/>
      <c r="M474" s="233"/>
      <c r="N474" s="234"/>
      <c r="O474" s="234"/>
      <c r="P474" s="234"/>
      <c r="Q474" s="234"/>
      <c r="R474" s="234"/>
      <c r="S474" s="234"/>
      <c r="T474" s="235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36" t="s">
        <v>185</v>
      </c>
      <c r="AU474" s="236" t="s">
        <v>85</v>
      </c>
      <c r="AV474" s="13" t="s">
        <v>83</v>
      </c>
      <c r="AW474" s="13" t="s">
        <v>35</v>
      </c>
      <c r="AX474" s="13" t="s">
        <v>75</v>
      </c>
      <c r="AY474" s="236" t="s">
        <v>175</v>
      </c>
    </row>
    <row r="475" s="14" customFormat="1">
      <c r="A475" s="14"/>
      <c r="B475" s="237"/>
      <c r="C475" s="238"/>
      <c r="D475" s="228" t="s">
        <v>185</v>
      </c>
      <c r="E475" s="239" t="s">
        <v>19</v>
      </c>
      <c r="F475" s="240" t="s">
        <v>565</v>
      </c>
      <c r="G475" s="238"/>
      <c r="H475" s="241">
        <v>18.800000000000001</v>
      </c>
      <c r="I475" s="242"/>
      <c r="J475" s="238"/>
      <c r="K475" s="238"/>
      <c r="L475" s="243"/>
      <c r="M475" s="244"/>
      <c r="N475" s="245"/>
      <c r="O475" s="245"/>
      <c r="P475" s="245"/>
      <c r="Q475" s="245"/>
      <c r="R475" s="245"/>
      <c r="S475" s="245"/>
      <c r="T475" s="246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47" t="s">
        <v>185</v>
      </c>
      <c r="AU475" s="247" t="s">
        <v>85</v>
      </c>
      <c r="AV475" s="14" t="s">
        <v>85</v>
      </c>
      <c r="AW475" s="14" t="s">
        <v>35</v>
      </c>
      <c r="AX475" s="14" t="s">
        <v>75</v>
      </c>
      <c r="AY475" s="247" t="s">
        <v>175</v>
      </c>
    </row>
    <row r="476" s="16" customFormat="1">
      <c r="A476" s="16"/>
      <c r="B476" s="259"/>
      <c r="C476" s="260"/>
      <c r="D476" s="228" t="s">
        <v>185</v>
      </c>
      <c r="E476" s="261" t="s">
        <v>106</v>
      </c>
      <c r="F476" s="262" t="s">
        <v>212</v>
      </c>
      <c r="G476" s="260"/>
      <c r="H476" s="263">
        <v>18.800000000000001</v>
      </c>
      <c r="I476" s="264"/>
      <c r="J476" s="260"/>
      <c r="K476" s="260"/>
      <c r="L476" s="265"/>
      <c r="M476" s="266"/>
      <c r="N476" s="267"/>
      <c r="O476" s="267"/>
      <c r="P476" s="267"/>
      <c r="Q476" s="267"/>
      <c r="R476" s="267"/>
      <c r="S476" s="267"/>
      <c r="T476" s="268"/>
      <c r="U476" s="16"/>
      <c r="V476" s="16"/>
      <c r="W476" s="16"/>
      <c r="X476" s="16"/>
      <c r="Y476" s="16"/>
      <c r="Z476" s="16"/>
      <c r="AA476" s="16"/>
      <c r="AB476" s="16"/>
      <c r="AC476" s="16"/>
      <c r="AD476" s="16"/>
      <c r="AE476" s="16"/>
      <c r="AT476" s="269" t="s">
        <v>185</v>
      </c>
      <c r="AU476" s="269" t="s">
        <v>85</v>
      </c>
      <c r="AV476" s="16" t="s">
        <v>127</v>
      </c>
      <c r="AW476" s="16" t="s">
        <v>35</v>
      </c>
      <c r="AX476" s="16" t="s">
        <v>75</v>
      </c>
      <c r="AY476" s="269" t="s">
        <v>175</v>
      </c>
    </row>
    <row r="477" s="15" customFormat="1">
      <c r="A477" s="15"/>
      <c r="B477" s="248"/>
      <c r="C477" s="249"/>
      <c r="D477" s="228" t="s">
        <v>185</v>
      </c>
      <c r="E477" s="250" t="s">
        <v>19</v>
      </c>
      <c r="F477" s="251" t="s">
        <v>187</v>
      </c>
      <c r="G477" s="249"/>
      <c r="H477" s="252">
        <v>18.800000000000001</v>
      </c>
      <c r="I477" s="253"/>
      <c r="J477" s="249"/>
      <c r="K477" s="249"/>
      <c r="L477" s="254"/>
      <c r="M477" s="255"/>
      <c r="N477" s="256"/>
      <c r="O477" s="256"/>
      <c r="P477" s="256"/>
      <c r="Q477" s="256"/>
      <c r="R477" s="256"/>
      <c r="S477" s="256"/>
      <c r="T477" s="257"/>
      <c r="U477" s="15"/>
      <c r="V477" s="15"/>
      <c r="W477" s="15"/>
      <c r="X477" s="15"/>
      <c r="Y477" s="15"/>
      <c r="Z477" s="15"/>
      <c r="AA477" s="15"/>
      <c r="AB477" s="15"/>
      <c r="AC477" s="15"/>
      <c r="AD477" s="15"/>
      <c r="AE477" s="15"/>
      <c r="AT477" s="258" t="s">
        <v>185</v>
      </c>
      <c r="AU477" s="258" t="s">
        <v>85</v>
      </c>
      <c r="AV477" s="15" t="s">
        <v>181</v>
      </c>
      <c r="AW477" s="15" t="s">
        <v>35</v>
      </c>
      <c r="AX477" s="15" t="s">
        <v>83</v>
      </c>
      <c r="AY477" s="258" t="s">
        <v>175</v>
      </c>
    </row>
    <row r="478" s="2" customFormat="1" ht="33" customHeight="1">
      <c r="A478" s="41"/>
      <c r="B478" s="42"/>
      <c r="C478" s="208" t="s">
        <v>566</v>
      </c>
      <c r="D478" s="208" t="s">
        <v>177</v>
      </c>
      <c r="E478" s="209" t="s">
        <v>567</v>
      </c>
      <c r="F478" s="210" t="s">
        <v>568</v>
      </c>
      <c r="G478" s="211" t="s">
        <v>297</v>
      </c>
      <c r="H478" s="212">
        <v>49.100000000000001</v>
      </c>
      <c r="I478" s="213"/>
      <c r="J478" s="214">
        <f>ROUND(I478*H478,2)</f>
        <v>0</v>
      </c>
      <c r="K478" s="210" t="s">
        <v>180</v>
      </c>
      <c r="L478" s="47"/>
      <c r="M478" s="215" t="s">
        <v>19</v>
      </c>
      <c r="N478" s="216" t="s">
        <v>46</v>
      </c>
      <c r="O478" s="87"/>
      <c r="P478" s="217">
        <f>O478*H478</f>
        <v>0</v>
      </c>
      <c r="Q478" s="217">
        <v>0.00050000000000000001</v>
      </c>
      <c r="R478" s="217">
        <f>Q478*H478</f>
        <v>0.024550000000000002</v>
      </c>
      <c r="S478" s="217">
        <v>0</v>
      </c>
      <c r="T478" s="218">
        <f>S478*H478</f>
        <v>0</v>
      </c>
      <c r="U478" s="41"/>
      <c r="V478" s="41"/>
      <c r="W478" s="41"/>
      <c r="X478" s="41"/>
      <c r="Y478" s="41"/>
      <c r="Z478" s="41"/>
      <c r="AA478" s="41"/>
      <c r="AB478" s="41"/>
      <c r="AC478" s="41"/>
      <c r="AD478" s="41"/>
      <c r="AE478" s="41"/>
      <c r="AR478" s="219" t="s">
        <v>181</v>
      </c>
      <c r="AT478" s="219" t="s">
        <v>177</v>
      </c>
      <c r="AU478" s="219" t="s">
        <v>85</v>
      </c>
      <c r="AY478" s="20" t="s">
        <v>175</v>
      </c>
      <c r="BE478" s="220">
        <f>IF(N478="základní",J478,0)</f>
        <v>0</v>
      </c>
      <c r="BF478" s="220">
        <f>IF(N478="snížená",J478,0)</f>
        <v>0</v>
      </c>
      <c r="BG478" s="220">
        <f>IF(N478="zákl. přenesená",J478,0)</f>
        <v>0</v>
      </c>
      <c r="BH478" s="220">
        <f>IF(N478="sníž. přenesená",J478,0)</f>
        <v>0</v>
      </c>
      <c r="BI478" s="220">
        <f>IF(N478="nulová",J478,0)</f>
        <v>0</v>
      </c>
      <c r="BJ478" s="20" t="s">
        <v>83</v>
      </c>
      <c r="BK478" s="220">
        <f>ROUND(I478*H478,2)</f>
        <v>0</v>
      </c>
      <c r="BL478" s="20" t="s">
        <v>181</v>
      </c>
      <c r="BM478" s="219" t="s">
        <v>569</v>
      </c>
    </row>
    <row r="479" s="2" customFormat="1">
      <c r="A479" s="41"/>
      <c r="B479" s="42"/>
      <c r="C479" s="43"/>
      <c r="D479" s="221" t="s">
        <v>183</v>
      </c>
      <c r="E479" s="43"/>
      <c r="F479" s="222" t="s">
        <v>570</v>
      </c>
      <c r="G479" s="43"/>
      <c r="H479" s="43"/>
      <c r="I479" s="223"/>
      <c r="J479" s="43"/>
      <c r="K479" s="43"/>
      <c r="L479" s="47"/>
      <c r="M479" s="224"/>
      <c r="N479" s="225"/>
      <c r="O479" s="87"/>
      <c r="P479" s="87"/>
      <c r="Q479" s="87"/>
      <c r="R479" s="87"/>
      <c r="S479" s="87"/>
      <c r="T479" s="88"/>
      <c r="U479" s="41"/>
      <c r="V479" s="41"/>
      <c r="W479" s="41"/>
      <c r="X479" s="41"/>
      <c r="Y479" s="41"/>
      <c r="Z479" s="41"/>
      <c r="AA479" s="41"/>
      <c r="AB479" s="41"/>
      <c r="AC479" s="41"/>
      <c r="AD479" s="41"/>
      <c r="AE479" s="41"/>
      <c r="AT479" s="20" t="s">
        <v>183</v>
      </c>
      <c r="AU479" s="20" t="s">
        <v>85</v>
      </c>
    </row>
    <row r="480" s="13" customFormat="1">
      <c r="A480" s="13"/>
      <c r="B480" s="226"/>
      <c r="C480" s="227"/>
      <c r="D480" s="228" t="s">
        <v>185</v>
      </c>
      <c r="E480" s="229" t="s">
        <v>19</v>
      </c>
      <c r="F480" s="230" t="s">
        <v>571</v>
      </c>
      <c r="G480" s="227"/>
      <c r="H480" s="229" t="s">
        <v>19</v>
      </c>
      <c r="I480" s="231"/>
      <c r="J480" s="227"/>
      <c r="K480" s="227"/>
      <c r="L480" s="232"/>
      <c r="M480" s="233"/>
      <c r="N480" s="234"/>
      <c r="O480" s="234"/>
      <c r="P480" s="234"/>
      <c r="Q480" s="234"/>
      <c r="R480" s="234"/>
      <c r="S480" s="234"/>
      <c r="T480" s="235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36" t="s">
        <v>185</v>
      </c>
      <c r="AU480" s="236" t="s">
        <v>85</v>
      </c>
      <c r="AV480" s="13" t="s">
        <v>83</v>
      </c>
      <c r="AW480" s="13" t="s">
        <v>35</v>
      </c>
      <c r="AX480" s="13" t="s">
        <v>75</v>
      </c>
      <c r="AY480" s="236" t="s">
        <v>175</v>
      </c>
    </row>
    <row r="481" s="13" customFormat="1">
      <c r="A481" s="13"/>
      <c r="B481" s="226"/>
      <c r="C481" s="227"/>
      <c r="D481" s="228" t="s">
        <v>185</v>
      </c>
      <c r="E481" s="229" t="s">
        <v>19</v>
      </c>
      <c r="F481" s="230" t="s">
        <v>198</v>
      </c>
      <c r="G481" s="227"/>
      <c r="H481" s="229" t="s">
        <v>19</v>
      </c>
      <c r="I481" s="231"/>
      <c r="J481" s="227"/>
      <c r="K481" s="227"/>
      <c r="L481" s="232"/>
      <c r="M481" s="233"/>
      <c r="N481" s="234"/>
      <c r="O481" s="234"/>
      <c r="P481" s="234"/>
      <c r="Q481" s="234"/>
      <c r="R481" s="234"/>
      <c r="S481" s="234"/>
      <c r="T481" s="235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36" t="s">
        <v>185</v>
      </c>
      <c r="AU481" s="236" t="s">
        <v>85</v>
      </c>
      <c r="AV481" s="13" t="s">
        <v>83</v>
      </c>
      <c r="AW481" s="13" t="s">
        <v>35</v>
      </c>
      <c r="AX481" s="13" t="s">
        <v>75</v>
      </c>
      <c r="AY481" s="236" t="s">
        <v>175</v>
      </c>
    </row>
    <row r="482" s="13" customFormat="1">
      <c r="A482" s="13"/>
      <c r="B482" s="226"/>
      <c r="C482" s="227"/>
      <c r="D482" s="228" t="s">
        <v>185</v>
      </c>
      <c r="E482" s="229" t="s">
        <v>19</v>
      </c>
      <c r="F482" s="230" t="s">
        <v>564</v>
      </c>
      <c r="G482" s="227"/>
      <c r="H482" s="229" t="s">
        <v>19</v>
      </c>
      <c r="I482" s="231"/>
      <c r="J482" s="227"/>
      <c r="K482" s="227"/>
      <c r="L482" s="232"/>
      <c r="M482" s="233"/>
      <c r="N482" s="234"/>
      <c r="O482" s="234"/>
      <c r="P482" s="234"/>
      <c r="Q482" s="234"/>
      <c r="R482" s="234"/>
      <c r="S482" s="234"/>
      <c r="T482" s="235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36" t="s">
        <v>185</v>
      </c>
      <c r="AU482" s="236" t="s">
        <v>85</v>
      </c>
      <c r="AV482" s="13" t="s">
        <v>83</v>
      </c>
      <c r="AW482" s="13" t="s">
        <v>35</v>
      </c>
      <c r="AX482" s="13" t="s">
        <v>75</v>
      </c>
      <c r="AY482" s="236" t="s">
        <v>175</v>
      </c>
    </row>
    <row r="483" s="13" customFormat="1">
      <c r="A483" s="13"/>
      <c r="B483" s="226"/>
      <c r="C483" s="227"/>
      <c r="D483" s="228" t="s">
        <v>185</v>
      </c>
      <c r="E483" s="229" t="s">
        <v>19</v>
      </c>
      <c r="F483" s="230" t="s">
        <v>572</v>
      </c>
      <c r="G483" s="227"/>
      <c r="H483" s="229" t="s">
        <v>19</v>
      </c>
      <c r="I483" s="231"/>
      <c r="J483" s="227"/>
      <c r="K483" s="227"/>
      <c r="L483" s="232"/>
      <c r="M483" s="233"/>
      <c r="N483" s="234"/>
      <c r="O483" s="234"/>
      <c r="P483" s="234"/>
      <c r="Q483" s="234"/>
      <c r="R483" s="234"/>
      <c r="S483" s="234"/>
      <c r="T483" s="235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36" t="s">
        <v>185</v>
      </c>
      <c r="AU483" s="236" t="s">
        <v>85</v>
      </c>
      <c r="AV483" s="13" t="s">
        <v>83</v>
      </c>
      <c r="AW483" s="13" t="s">
        <v>35</v>
      </c>
      <c r="AX483" s="13" t="s">
        <v>75</v>
      </c>
      <c r="AY483" s="236" t="s">
        <v>175</v>
      </c>
    </row>
    <row r="484" s="14" customFormat="1">
      <c r="A484" s="14"/>
      <c r="B484" s="237"/>
      <c r="C484" s="238"/>
      <c r="D484" s="228" t="s">
        <v>185</v>
      </c>
      <c r="E484" s="239" t="s">
        <v>19</v>
      </c>
      <c r="F484" s="240" t="s">
        <v>573</v>
      </c>
      <c r="G484" s="238"/>
      <c r="H484" s="241">
        <v>36.100000000000001</v>
      </c>
      <c r="I484" s="242"/>
      <c r="J484" s="238"/>
      <c r="K484" s="238"/>
      <c r="L484" s="243"/>
      <c r="M484" s="244"/>
      <c r="N484" s="245"/>
      <c r="O484" s="245"/>
      <c r="P484" s="245"/>
      <c r="Q484" s="245"/>
      <c r="R484" s="245"/>
      <c r="S484" s="245"/>
      <c r="T484" s="246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47" t="s">
        <v>185</v>
      </c>
      <c r="AU484" s="247" t="s">
        <v>85</v>
      </c>
      <c r="AV484" s="14" t="s">
        <v>85</v>
      </c>
      <c r="AW484" s="14" t="s">
        <v>35</v>
      </c>
      <c r="AX484" s="14" t="s">
        <v>75</v>
      </c>
      <c r="AY484" s="247" t="s">
        <v>175</v>
      </c>
    </row>
    <row r="485" s="13" customFormat="1">
      <c r="A485" s="13"/>
      <c r="B485" s="226"/>
      <c r="C485" s="227"/>
      <c r="D485" s="228" t="s">
        <v>185</v>
      </c>
      <c r="E485" s="229" t="s">
        <v>19</v>
      </c>
      <c r="F485" s="230" t="s">
        <v>341</v>
      </c>
      <c r="G485" s="227"/>
      <c r="H485" s="229" t="s">
        <v>19</v>
      </c>
      <c r="I485" s="231"/>
      <c r="J485" s="227"/>
      <c r="K485" s="227"/>
      <c r="L485" s="232"/>
      <c r="M485" s="233"/>
      <c r="N485" s="234"/>
      <c r="O485" s="234"/>
      <c r="P485" s="234"/>
      <c r="Q485" s="234"/>
      <c r="R485" s="234"/>
      <c r="S485" s="234"/>
      <c r="T485" s="235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36" t="s">
        <v>185</v>
      </c>
      <c r="AU485" s="236" t="s">
        <v>85</v>
      </c>
      <c r="AV485" s="13" t="s">
        <v>83</v>
      </c>
      <c r="AW485" s="13" t="s">
        <v>35</v>
      </c>
      <c r="AX485" s="13" t="s">
        <v>75</v>
      </c>
      <c r="AY485" s="236" t="s">
        <v>175</v>
      </c>
    </row>
    <row r="486" s="13" customFormat="1">
      <c r="A486" s="13"/>
      <c r="B486" s="226"/>
      <c r="C486" s="227"/>
      <c r="D486" s="228" t="s">
        <v>185</v>
      </c>
      <c r="E486" s="229" t="s">
        <v>19</v>
      </c>
      <c r="F486" s="230" t="s">
        <v>209</v>
      </c>
      <c r="G486" s="227"/>
      <c r="H486" s="229" t="s">
        <v>19</v>
      </c>
      <c r="I486" s="231"/>
      <c r="J486" s="227"/>
      <c r="K486" s="227"/>
      <c r="L486" s="232"/>
      <c r="M486" s="233"/>
      <c r="N486" s="234"/>
      <c r="O486" s="234"/>
      <c r="P486" s="234"/>
      <c r="Q486" s="234"/>
      <c r="R486" s="234"/>
      <c r="S486" s="234"/>
      <c r="T486" s="235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36" t="s">
        <v>185</v>
      </c>
      <c r="AU486" s="236" t="s">
        <v>85</v>
      </c>
      <c r="AV486" s="13" t="s">
        <v>83</v>
      </c>
      <c r="AW486" s="13" t="s">
        <v>35</v>
      </c>
      <c r="AX486" s="13" t="s">
        <v>75</v>
      </c>
      <c r="AY486" s="236" t="s">
        <v>175</v>
      </c>
    </row>
    <row r="487" s="13" customFormat="1">
      <c r="A487" s="13"/>
      <c r="B487" s="226"/>
      <c r="C487" s="227"/>
      <c r="D487" s="228" t="s">
        <v>185</v>
      </c>
      <c r="E487" s="229" t="s">
        <v>19</v>
      </c>
      <c r="F487" s="230" t="s">
        <v>192</v>
      </c>
      <c r="G487" s="227"/>
      <c r="H487" s="229" t="s">
        <v>19</v>
      </c>
      <c r="I487" s="231"/>
      <c r="J487" s="227"/>
      <c r="K487" s="227"/>
      <c r="L487" s="232"/>
      <c r="M487" s="233"/>
      <c r="N487" s="234"/>
      <c r="O487" s="234"/>
      <c r="P487" s="234"/>
      <c r="Q487" s="234"/>
      <c r="R487" s="234"/>
      <c r="S487" s="234"/>
      <c r="T487" s="235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36" t="s">
        <v>185</v>
      </c>
      <c r="AU487" s="236" t="s">
        <v>85</v>
      </c>
      <c r="AV487" s="13" t="s">
        <v>83</v>
      </c>
      <c r="AW487" s="13" t="s">
        <v>35</v>
      </c>
      <c r="AX487" s="13" t="s">
        <v>75</v>
      </c>
      <c r="AY487" s="236" t="s">
        <v>175</v>
      </c>
    </row>
    <row r="488" s="14" customFormat="1">
      <c r="A488" s="14"/>
      <c r="B488" s="237"/>
      <c r="C488" s="238"/>
      <c r="D488" s="228" t="s">
        <v>185</v>
      </c>
      <c r="E488" s="239" t="s">
        <v>19</v>
      </c>
      <c r="F488" s="240" t="s">
        <v>574</v>
      </c>
      <c r="G488" s="238"/>
      <c r="H488" s="241">
        <v>13</v>
      </c>
      <c r="I488" s="242"/>
      <c r="J488" s="238"/>
      <c r="K488" s="238"/>
      <c r="L488" s="243"/>
      <c r="M488" s="244"/>
      <c r="N488" s="245"/>
      <c r="O488" s="245"/>
      <c r="P488" s="245"/>
      <c r="Q488" s="245"/>
      <c r="R488" s="245"/>
      <c r="S488" s="245"/>
      <c r="T488" s="246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47" t="s">
        <v>185</v>
      </c>
      <c r="AU488" s="247" t="s">
        <v>85</v>
      </c>
      <c r="AV488" s="14" t="s">
        <v>85</v>
      </c>
      <c r="AW488" s="14" t="s">
        <v>35</v>
      </c>
      <c r="AX488" s="14" t="s">
        <v>75</v>
      </c>
      <c r="AY488" s="247" t="s">
        <v>175</v>
      </c>
    </row>
    <row r="489" s="15" customFormat="1">
      <c r="A489" s="15"/>
      <c r="B489" s="248"/>
      <c r="C489" s="249"/>
      <c r="D489" s="228" t="s">
        <v>185</v>
      </c>
      <c r="E489" s="250" t="s">
        <v>19</v>
      </c>
      <c r="F489" s="251" t="s">
        <v>187</v>
      </c>
      <c r="G489" s="249"/>
      <c r="H489" s="252">
        <v>49.100000000000001</v>
      </c>
      <c r="I489" s="253"/>
      <c r="J489" s="249"/>
      <c r="K489" s="249"/>
      <c r="L489" s="254"/>
      <c r="M489" s="255"/>
      <c r="N489" s="256"/>
      <c r="O489" s="256"/>
      <c r="P489" s="256"/>
      <c r="Q489" s="256"/>
      <c r="R489" s="256"/>
      <c r="S489" s="256"/>
      <c r="T489" s="257"/>
      <c r="U489" s="15"/>
      <c r="V489" s="15"/>
      <c r="W489" s="15"/>
      <c r="X489" s="15"/>
      <c r="Y489" s="15"/>
      <c r="Z489" s="15"/>
      <c r="AA489" s="15"/>
      <c r="AB489" s="15"/>
      <c r="AC489" s="15"/>
      <c r="AD489" s="15"/>
      <c r="AE489" s="15"/>
      <c r="AT489" s="258" t="s">
        <v>185</v>
      </c>
      <c r="AU489" s="258" t="s">
        <v>85</v>
      </c>
      <c r="AV489" s="15" t="s">
        <v>181</v>
      </c>
      <c r="AW489" s="15" t="s">
        <v>35</v>
      </c>
      <c r="AX489" s="15" t="s">
        <v>83</v>
      </c>
      <c r="AY489" s="258" t="s">
        <v>175</v>
      </c>
    </row>
    <row r="490" s="2" customFormat="1" ht="44.25" customHeight="1">
      <c r="A490" s="41"/>
      <c r="B490" s="42"/>
      <c r="C490" s="208" t="s">
        <v>575</v>
      </c>
      <c r="D490" s="208" t="s">
        <v>177</v>
      </c>
      <c r="E490" s="209" t="s">
        <v>576</v>
      </c>
      <c r="F490" s="210" t="s">
        <v>577</v>
      </c>
      <c r="G490" s="211" t="s">
        <v>297</v>
      </c>
      <c r="H490" s="212">
        <v>200.08000000000001</v>
      </c>
      <c r="I490" s="213"/>
      <c r="J490" s="214">
        <f>ROUND(I490*H490,2)</f>
        <v>0</v>
      </c>
      <c r="K490" s="210" t="s">
        <v>180</v>
      </c>
      <c r="L490" s="47"/>
      <c r="M490" s="215" t="s">
        <v>19</v>
      </c>
      <c r="N490" s="216" t="s">
        <v>46</v>
      </c>
      <c r="O490" s="87"/>
      <c r="P490" s="217">
        <f>O490*H490</f>
        <v>0</v>
      </c>
      <c r="Q490" s="217">
        <v>0.16120999999999999</v>
      </c>
      <c r="R490" s="217">
        <f>Q490*H490</f>
        <v>32.254896799999997</v>
      </c>
      <c r="S490" s="217">
        <v>0</v>
      </c>
      <c r="T490" s="218">
        <f>S490*H490</f>
        <v>0</v>
      </c>
      <c r="U490" s="41"/>
      <c r="V490" s="41"/>
      <c r="W490" s="41"/>
      <c r="X490" s="41"/>
      <c r="Y490" s="41"/>
      <c r="Z490" s="41"/>
      <c r="AA490" s="41"/>
      <c r="AB490" s="41"/>
      <c r="AC490" s="41"/>
      <c r="AD490" s="41"/>
      <c r="AE490" s="41"/>
      <c r="AR490" s="219" t="s">
        <v>181</v>
      </c>
      <c r="AT490" s="219" t="s">
        <v>177</v>
      </c>
      <c r="AU490" s="219" t="s">
        <v>85</v>
      </c>
      <c r="AY490" s="20" t="s">
        <v>175</v>
      </c>
      <c r="BE490" s="220">
        <f>IF(N490="základní",J490,0)</f>
        <v>0</v>
      </c>
      <c r="BF490" s="220">
        <f>IF(N490="snížená",J490,0)</f>
        <v>0</v>
      </c>
      <c r="BG490" s="220">
        <f>IF(N490="zákl. přenesená",J490,0)</f>
        <v>0</v>
      </c>
      <c r="BH490" s="220">
        <f>IF(N490="sníž. přenesená",J490,0)</f>
        <v>0</v>
      </c>
      <c r="BI490" s="220">
        <f>IF(N490="nulová",J490,0)</f>
        <v>0</v>
      </c>
      <c r="BJ490" s="20" t="s">
        <v>83</v>
      </c>
      <c r="BK490" s="220">
        <f>ROUND(I490*H490,2)</f>
        <v>0</v>
      </c>
      <c r="BL490" s="20" t="s">
        <v>181</v>
      </c>
      <c r="BM490" s="219" t="s">
        <v>578</v>
      </c>
    </row>
    <row r="491" s="2" customFormat="1">
      <c r="A491" s="41"/>
      <c r="B491" s="42"/>
      <c r="C491" s="43"/>
      <c r="D491" s="221" t="s">
        <v>183</v>
      </c>
      <c r="E491" s="43"/>
      <c r="F491" s="222" t="s">
        <v>579</v>
      </c>
      <c r="G491" s="43"/>
      <c r="H491" s="43"/>
      <c r="I491" s="223"/>
      <c r="J491" s="43"/>
      <c r="K491" s="43"/>
      <c r="L491" s="47"/>
      <c r="M491" s="224"/>
      <c r="N491" s="225"/>
      <c r="O491" s="87"/>
      <c r="P491" s="87"/>
      <c r="Q491" s="87"/>
      <c r="R491" s="87"/>
      <c r="S491" s="87"/>
      <c r="T491" s="88"/>
      <c r="U491" s="41"/>
      <c r="V491" s="41"/>
      <c r="W491" s="41"/>
      <c r="X491" s="41"/>
      <c r="Y491" s="41"/>
      <c r="Z491" s="41"/>
      <c r="AA491" s="41"/>
      <c r="AB491" s="41"/>
      <c r="AC491" s="41"/>
      <c r="AD491" s="41"/>
      <c r="AE491" s="41"/>
      <c r="AT491" s="20" t="s">
        <v>183</v>
      </c>
      <c r="AU491" s="20" t="s">
        <v>85</v>
      </c>
    </row>
    <row r="492" s="13" customFormat="1">
      <c r="A492" s="13"/>
      <c r="B492" s="226"/>
      <c r="C492" s="227"/>
      <c r="D492" s="228" t="s">
        <v>185</v>
      </c>
      <c r="E492" s="229" t="s">
        <v>19</v>
      </c>
      <c r="F492" s="230" t="s">
        <v>197</v>
      </c>
      <c r="G492" s="227"/>
      <c r="H492" s="229" t="s">
        <v>19</v>
      </c>
      <c r="I492" s="231"/>
      <c r="J492" s="227"/>
      <c r="K492" s="227"/>
      <c r="L492" s="232"/>
      <c r="M492" s="233"/>
      <c r="N492" s="234"/>
      <c r="O492" s="234"/>
      <c r="P492" s="234"/>
      <c r="Q492" s="234"/>
      <c r="R492" s="234"/>
      <c r="S492" s="234"/>
      <c r="T492" s="235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36" t="s">
        <v>185</v>
      </c>
      <c r="AU492" s="236" t="s">
        <v>85</v>
      </c>
      <c r="AV492" s="13" t="s">
        <v>83</v>
      </c>
      <c r="AW492" s="13" t="s">
        <v>35</v>
      </c>
      <c r="AX492" s="13" t="s">
        <v>75</v>
      </c>
      <c r="AY492" s="236" t="s">
        <v>175</v>
      </c>
    </row>
    <row r="493" s="13" customFormat="1">
      <c r="A493" s="13"/>
      <c r="B493" s="226"/>
      <c r="C493" s="227"/>
      <c r="D493" s="228" t="s">
        <v>185</v>
      </c>
      <c r="E493" s="229" t="s">
        <v>19</v>
      </c>
      <c r="F493" s="230" t="s">
        <v>198</v>
      </c>
      <c r="G493" s="227"/>
      <c r="H493" s="229" t="s">
        <v>19</v>
      </c>
      <c r="I493" s="231"/>
      <c r="J493" s="227"/>
      <c r="K493" s="227"/>
      <c r="L493" s="232"/>
      <c r="M493" s="233"/>
      <c r="N493" s="234"/>
      <c r="O493" s="234"/>
      <c r="P493" s="234"/>
      <c r="Q493" s="234"/>
      <c r="R493" s="234"/>
      <c r="S493" s="234"/>
      <c r="T493" s="235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36" t="s">
        <v>185</v>
      </c>
      <c r="AU493" s="236" t="s">
        <v>85</v>
      </c>
      <c r="AV493" s="13" t="s">
        <v>83</v>
      </c>
      <c r="AW493" s="13" t="s">
        <v>35</v>
      </c>
      <c r="AX493" s="13" t="s">
        <v>75</v>
      </c>
      <c r="AY493" s="236" t="s">
        <v>175</v>
      </c>
    </row>
    <row r="494" s="13" customFormat="1">
      <c r="A494" s="13"/>
      <c r="B494" s="226"/>
      <c r="C494" s="227"/>
      <c r="D494" s="228" t="s">
        <v>185</v>
      </c>
      <c r="E494" s="229" t="s">
        <v>19</v>
      </c>
      <c r="F494" s="230" t="s">
        <v>220</v>
      </c>
      <c r="G494" s="227"/>
      <c r="H494" s="229" t="s">
        <v>19</v>
      </c>
      <c r="I494" s="231"/>
      <c r="J494" s="227"/>
      <c r="K494" s="227"/>
      <c r="L494" s="232"/>
      <c r="M494" s="233"/>
      <c r="N494" s="234"/>
      <c r="O494" s="234"/>
      <c r="P494" s="234"/>
      <c r="Q494" s="234"/>
      <c r="R494" s="234"/>
      <c r="S494" s="234"/>
      <c r="T494" s="235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36" t="s">
        <v>185</v>
      </c>
      <c r="AU494" s="236" t="s">
        <v>85</v>
      </c>
      <c r="AV494" s="13" t="s">
        <v>83</v>
      </c>
      <c r="AW494" s="13" t="s">
        <v>35</v>
      </c>
      <c r="AX494" s="13" t="s">
        <v>75</v>
      </c>
      <c r="AY494" s="236" t="s">
        <v>175</v>
      </c>
    </row>
    <row r="495" s="13" customFormat="1">
      <c r="A495" s="13"/>
      <c r="B495" s="226"/>
      <c r="C495" s="227"/>
      <c r="D495" s="228" t="s">
        <v>185</v>
      </c>
      <c r="E495" s="229" t="s">
        <v>19</v>
      </c>
      <c r="F495" s="230" t="s">
        <v>553</v>
      </c>
      <c r="G495" s="227"/>
      <c r="H495" s="229" t="s">
        <v>19</v>
      </c>
      <c r="I495" s="231"/>
      <c r="J495" s="227"/>
      <c r="K495" s="227"/>
      <c r="L495" s="232"/>
      <c r="M495" s="233"/>
      <c r="N495" s="234"/>
      <c r="O495" s="234"/>
      <c r="P495" s="234"/>
      <c r="Q495" s="234"/>
      <c r="R495" s="234"/>
      <c r="S495" s="234"/>
      <c r="T495" s="235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36" t="s">
        <v>185</v>
      </c>
      <c r="AU495" s="236" t="s">
        <v>85</v>
      </c>
      <c r="AV495" s="13" t="s">
        <v>83</v>
      </c>
      <c r="AW495" s="13" t="s">
        <v>35</v>
      </c>
      <c r="AX495" s="13" t="s">
        <v>75</v>
      </c>
      <c r="AY495" s="236" t="s">
        <v>175</v>
      </c>
    </row>
    <row r="496" s="14" customFormat="1">
      <c r="A496" s="14"/>
      <c r="B496" s="237"/>
      <c r="C496" s="238"/>
      <c r="D496" s="228" t="s">
        <v>185</v>
      </c>
      <c r="E496" s="239" t="s">
        <v>19</v>
      </c>
      <c r="F496" s="240" t="s">
        <v>580</v>
      </c>
      <c r="G496" s="238"/>
      <c r="H496" s="241">
        <v>192.55000000000001</v>
      </c>
      <c r="I496" s="242"/>
      <c r="J496" s="238"/>
      <c r="K496" s="238"/>
      <c r="L496" s="243"/>
      <c r="M496" s="244"/>
      <c r="N496" s="245"/>
      <c r="O496" s="245"/>
      <c r="P496" s="245"/>
      <c r="Q496" s="245"/>
      <c r="R496" s="245"/>
      <c r="S496" s="245"/>
      <c r="T496" s="246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47" t="s">
        <v>185</v>
      </c>
      <c r="AU496" s="247" t="s">
        <v>85</v>
      </c>
      <c r="AV496" s="14" t="s">
        <v>85</v>
      </c>
      <c r="AW496" s="14" t="s">
        <v>35</v>
      </c>
      <c r="AX496" s="14" t="s">
        <v>75</v>
      </c>
      <c r="AY496" s="247" t="s">
        <v>175</v>
      </c>
    </row>
    <row r="497" s="13" customFormat="1">
      <c r="A497" s="13"/>
      <c r="B497" s="226"/>
      <c r="C497" s="227"/>
      <c r="D497" s="228" t="s">
        <v>185</v>
      </c>
      <c r="E497" s="229" t="s">
        <v>19</v>
      </c>
      <c r="F497" s="230" t="s">
        <v>555</v>
      </c>
      <c r="G497" s="227"/>
      <c r="H497" s="229" t="s">
        <v>19</v>
      </c>
      <c r="I497" s="231"/>
      <c r="J497" s="227"/>
      <c r="K497" s="227"/>
      <c r="L497" s="232"/>
      <c r="M497" s="233"/>
      <c r="N497" s="234"/>
      <c r="O497" s="234"/>
      <c r="P497" s="234"/>
      <c r="Q497" s="234"/>
      <c r="R497" s="234"/>
      <c r="S497" s="234"/>
      <c r="T497" s="235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36" t="s">
        <v>185</v>
      </c>
      <c r="AU497" s="236" t="s">
        <v>85</v>
      </c>
      <c r="AV497" s="13" t="s">
        <v>83</v>
      </c>
      <c r="AW497" s="13" t="s">
        <v>35</v>
      </c>
      <c r="AX497" s="13" t="s">
        <v>75</v>
      </c>
      <c r="AY497" s="236" t="s">
        <v>175</v>
      </c>
    </row>
    <row r="498" s="14" customFormat="1">
      <c r="A498" s="14"/>
      <c r="B498" s="237"/>
      <c r="C498" s="238"/>
      <c r="D498" s="228" t="s">
        <v>185</v>
      </c>
      <c r="E498" s="239" t="s">
        <v>19</v>
      </c>
      <c r="F498" s="240" t="s">
        <v>581</v>
      </c>
      <c r="G498" s="238"/>
      <c r="H498" s="241">
        <v>43.630000000000003</v>
      </c>
      <c r="I498" s="242"/>
      <c r="J498" s="238"/>
      <c r="K498" s="238"/>
      <c r="L498" s="243"/>
      <c r="M498" s="244"/>
      <c r="N498" s="245"/>
      <c r="O498" s="245"/>
      <c r="P498" s="245"/>
      <c r="Q498" s="245"/>
      <c r="R498" s="245"/>
      <c r="S498" s="245"/>
      <c r="T498" s="246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47" t="s">
        <v>185</v>
      </c>
      <c r="AU498" s="247" t="s">
        <v>85</v>
      </c>
      <c r="AV498" s="14" t="s">
        <v>85</v>
      </c>
      <c r="AW498" s="14" t="s">
        <v>35</v>
      </c>
      <c r="AX498" s="14" t="s">
        <v>75</v>
      </c>
      <c r="AY498" s="247" t="s">
        <v>175</v>
      </c>
    </row>
    <row r="499" s="13" customFormat="1">
      <c r="A499" s="13"/>
      <c r="B499" s="226"/>
      <c r="C499" s="227"/>
      <c r="D499" s="228" t="s">
        <v>185</v>
      </c>
      <c r="E499" s="229" t="s">
        <v>19</v>
      </c>
      <c r="F499" s="230" t="s">
        <v>557</v>
      </c>
      <c r="G499" s="227"/>
      <c r="H499" s="229" t="s">
        <v>19</v>
      </c>
      <c r="I499" s="231"/>
      <c r="J499" s="227"/>
      <c r="K499" s="227"/>
      <c r="L499" s="232"/>
      <c r="M499" s="233"/>
      <c r="N499" s="234"/>
      <c r="O499" s="234"/>
      <c r="P499" s="234"/>
      <c r="Q499" s="234"/>
      <c r="R499" s="234"/>
      <c r="S499" s="234"/>
      <c r="T499" s="235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36" t="s">
        <v>185</v>
      </c>
      <c r="AU499" s="236" t="s">
        <v>85</v>
      </c>
      <c r="AV499" s="13" t="s">
        <v>83</v>
      </c>
      <c r="AW499" s="13" t="s">
        <v>35</v>
      </c>
      <c r="AX499" s="13" t="s">
        <v>75</v>
      </c>
      <c r="AY499" s="236" t="s">
        <v>175</v>
      </c>
    </row>
    <row r="500" s="14" customFormat="1">
      <c r="A500" s="14"/>
      <c r="B500" s="237"/>
      <c r="C500" s="238"/>
      <c r="D500" s="228" t="s">
        <v>185</v>
      </c>
      <c r="E500" s="239" t="s">
        <v>19</v>
      </c>
      <c r="F500" s="240" t="s">
        <v>582</v>
      </c>
      <c r="G500" s="238"/>
      <c r="H500" s="241">
        <v>-36.100000000000001</v>
      </c>
      <c r="I500" s="242"/>
      <c r="J500" s="238"/>
      <c r="K500" s="238"/>
      <c r="L500" s="243"/>
      <c r="M500" s="244"/>
      <c r="N500" s="245"/>
      <c r="O500" s="245"/>
      <c r="P500" s="245"/>
      <c r="Q500" s="245"/>
      <c r="R500" s="245"/>
      <c r="S500" s="245"/>
      <c r="T500" s="246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47" t="s">
        <v>185</v>
      </c>
      <c r="AU500" s="247" t="s">
        <v>85</v>
      </c>
      <c r="AV500" s="14" t="s">
        <v>85</v>
      </c>
      <c r="AW500" s="14" t="s">
        <v>35</v>
      </c>
      <c r="AX500" s="14" t="s">
        <v>75</v>
      </c>
      <c r="AY500" s="247" t="s">
        <v>175</v>
      </c>
    </row>
    <row r="501" s="15" customFormat="1">
      <c r="A501" s="15"/>
      <c r="B501" s="248"/>
      <c r="C501" s="249"/>
      <c r="D501" s="228" t="s">
        <v>185</v>
      </c>
      <c r="E501" s="250" t="s">
        <v>19</v>
      </c>
      <c r="F501" s="251" t="s">
        <v>187</v>
      </c>
      <c r="G501" s="249"/>
      <c r="H501" s="252">
        <v>200.08000000000001</v>
      </c>
      <c r="I501" s="253"/>
      <c r="J501" s="249"/>
      <c r="K501" s="249"/>
      <c r="L501" s="254"/>
      <c r="M501" s="255"/>
      <c r="N501" s="256"/>
      <c r="O501" s="256"/>
      <c r="P501" s="256"/>
      <c r="Q501" s="256"/>
      <c r="R501" s="256"/>
      <c r="S501" s="256"/>
      <c r="T501" s="257"/>
      <c r="U501" s="15"/>
      <c r="V501" s="15"/>
      <c r="W501" s="15"/>
      <c r="X501" s="15"/>
      <c r="Y501" s="15"/>
      <c r="Z501" s="15"/>
      <c r="AA501" s="15"/>
      <c r="AB501" s="15"/>
      <c r="AC501" s="15"/>
      <c r="AD501" s="15"/>
      <c r="AE501" s="15"/>
      <c r="AT501" s="258" t="s">
        <v>185</v>
      </c>
      <c r="AU501" s="258" t="s">
        <v>85</v>
      </c>
      <c r="AV501" s="15" t="s">
        <v>181</v>
      </c>
      <c r="AW501" s="15" t="s">
        <v>35</v>
      </c>
      <c r="AX501" s="15" t="s">
        <v>83</v>
      </c>
      <c r="AY501" s="258" t="s">
        <v>175</v>
      </c>
    </row>
    <row r="502" s="12" customFormat="1" ht="22.8" customHeight="1">
      <c r="A502" s="12"/>
      <c r="B502" s="192"/>
      <c r="C502" s="193"/>
      <c r="D502" s="194" t="s">
        <v>74</v>
      </c>
      <c r="E502" s="206" t="s">
        <v>240</v>
      </c>
      <c r="F502" s="206" t="s">
        <v>583</v>
      </c>
      <c r="G502" s="193"/>
      <c r="H502" s="193"/>
      <c r="I502" s="196"/>
      <c r="J502" s="207">
        <f>BK502</f>
        <v>0</v>
      </c>
      <c r="K502" s="193"/>
      <c r="L502" s="198"/>
      <c r="M502" s="199"/>
      <c r="N502" s="200"/>
      <c r="O502" s="200"/>
      <c r="P502" s="201">
        <f>SUM(P503:P653)</f>
        <v>0</v>
      </c>
      <c r="Q502" s="200"/>
      <c r="R502" s="201">
        <f>SUM(R503:R653)</f>
        <v>3.1849779000000003</v>
      </c>
      <c r="S502" s="200"/>
      <c r="T502" s="202">
        <f>SUM(T503:T653)</f>
        <v>108.69738000000001</v>
      </c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R502" s="203" t="s">
        <v>83</v>
      </c>
      <c r="AT502" s="204" t="s">
        <v>74</v>
      </c>
      <c r="AU502" s="204" t="s">
        <v>83</v>
      </c>
      <c r="AY502" s="203" t="s">
        <v>175</v>
      </c>
      <c r="BK502" s="205">
        <f>SUM(BK503:BK653)</f>
        <v>0</v>
      </c>
    </row>
    <row r="503" s="2" customFormat="1" ht="49.05" customHeight="1">
      <c r="A503" s="41"/>
      <c r="B503" s="42"/>
      <c r="C503" s="208" t="s">
        <v>584</v>
      </c>
      <c r="D503" s="208" t="s">
        <v>177</v>
      </c>
      <c r="E503" s="209" t="s">
        <v>585</v>
      </c>
      <c r="F503" s="210" t="s">
        <v>586</v>
      </c>
      <c r="G503" s="211" t="s">
        <v>297</v>
      </c>
      <c r="H503" s="212">
        <v>15.964</v>
      </c>
      <c r="I503" s="213"/>
      <c r="J503" s="214">
        <f>ROUND(I503*H503,2)</f>
        <v>0</v>
      </c>
      <c r="K503" s="210" t="s">
        <v>180</v>
      </c>
      <c r="L503" s="47"/>
      <c r="M503" s="215" t="s">
        <v>19</v>
      </c>
      <c r="N503" s="216" t="s">
        <v>46</v>
      </c>
      <c r="O503" s="87"/>
      <c r="P503" s="217">
        <f>O503*H503</f>
        <v>0</v>
      </c>
      <c r="Q503" s="217">
        <v>0.15540000000000001</v>
      </c>
      <c r="R503" s="217">
        <f>Q503*H503</f>
        <v>2.4808056000000001</v>
      </c>
      <c r="S503" s="217">
        <v>0</v>
      </c>
      <c r="T503" s="218">
        <f>S503*H503</f>
        <v>0</v>
      </c>
      <c r="U503" s="41"/>
      <c r="V503" s="41"/>
      <c r="W503" s="41"/>
      <c r="X503" s="41"/>
      <c r="Y503" s="41"/>
      <c r="Z503" s="41"/>
      <c r="AA503" s="41"/>
      <c r="AB503" s="41"/>
      <c r="AC503" s="41"/>
      <c r="AD503" s="41"/>
      <c r="AE503" s="41"/>
      <c r="AR503" s="219" t="s">
        <v>181</v>
      </c>
      <c r="AT503" s="219" t="s">
        <v>177</v>
      </c>
      <c r="AU503" s="219" t="s">
        <v>85</v>
      </c>
      <c r="AY503" s="20" t="s">
        <v>175</v>
      </c>
      <c r="BE503" s="220">
        <f>IF(N503="základní",J503,0)</f>
        <v>0</v>
      </c>
      <c r="BF503" s="220">
        <f>IF(N503="snížená",J503,0)</f>
        <v>0</v>
      </c>
      <c r="BG503" s="220">
        <f>IF(N503="zákl. přenesená",J503,0)</f>
        <v>0</v>
      </c>
      <c r="BH503" s="220">
        <f>IF(N503="sníž. přenesená",J503,0)</f>
        <v>0</v>
      </c>
      <c r="BI503" s="220">
        <f>IF(N503="nulová",J503,0)</f>
        <v>0</v>
      </c>
      <c r="BJ503" s="20" t="s">
        <v>83</v>
      </c>
      <c r="BK503" s="220">
        <f>ROUND(I503*H503,2)</f>
        <v>0</v>
      </c>
      <c r="BL503" s="20" t="s">
        <v>181</v>
      </c>
      <c r="BM503" s="219" t="s">
        <v>587</v>
      </c>
    </row>
    <row r="504" s="2" customFormat="1">
      <c r="A504" s="41"/>
      <c r="B504" s="42"/>
      <c r="C504" s="43"/>
      <c r="D504" s="221" t="s">
        <v>183</v>
      </c>
      <c r="E504" s="43"/>
      <c r="F504" s="222" t="s">
        <v>588</v>
      </c>
      <c r="G504" s="43"/>
      <c r="H504" s="43"/>
      <c r="I504" s="223"/>
      <c r="J504" s="43"/>
      <c r="K504" s="43"/>
      <c r="L504" s="47"/>
      <c r="M504" s="224"/>
      <c r="N504" s="225"/>
      <c r="O504" s="87"/>
      <c r="P504" s="87"/>
      <c r="Q504" s="87"/>
      <c r="R504" s="87"/>
      <c r="S504" s="87"/>
      <c r="T504" s="88"/>
      <c r="U504" s="41"/>
      <c r="V504" s="41"/>
      <c r="W504" s="41"/>
      <c r="X504" s="41"/>
      <c r="Y504" s="41"/>
      <c r="Z504" s="41"/>
      <c r="AA504" s="41"/>
      <c r="AB504" s="41"/>
      <c r="AC504" s="41"/>
      <c r="AD504" s="41"/>
      <c r="AE504" s="41"/>
      <c r="AT504" s="20" t="s">
        <v>183</v>
      </c>
      <c r="AU504" s="20" t="s">
        <v>85</v>
      </c>
    </row>
    <row r="505" s="13" customFormat="1">
      <c r="A505" s="13"/>
      <c r="B505" s="226"/>
      <c r="C505" s="227"/>
      <c r="D505" s="228" t="s">
        <v>185</v>
      </c>
      <c r="E505" s="229" t="s">
        <v>19</v>
      </c>
      <c r="F505" s="230" t="s">
        <v>341</v>
      </c>
      <c r="G505" s="227"/>
      <c r="H505" s="229" t="s">
        <v>19</v>
      </c>
      <c r="I505" s="231"/>
      <c r="J505" s="227"/>
      <c r="K505" s="227"/>
      <c r="L505" s="232"/>
      <c r="M505" s="233"/>
      <c r="N505" s="234"/>
      <c r="O505" s="234"/>
      <c r="P505" s="234"/>
      <c r="Q505" s="234"/>
      <c r="R505" s="234"/>
      <c r="S505" s="234"/>
      <c r="T505" s="235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36" t="s">
        <v>185</v>
      </c>
      <c r="AU505" s="236" t="s">
        <v>85</v>
      </c>
      <c r="AV505" s="13" t="s">
        <v>83</v>
      </c>
      <c r="AW505" s="13" t="s">
        <v>35</v>
      </c>
      <c r="AX505" s="13" t="s">
        <v>75</v>
      </c>
      <c r="AY505" s="236" t="s">
        <v>175</v>
      </c>
    </row>
    <row r="506" s="13" customFormat="1">
      <c r="A506" s="13"/>
      <c r="B506" s="226"/>
      <c r="C506" s="227"/>
      <c r="D506" s="228" t="s">
        <v>185</v>
      </c>
      <c r="E506" s="229" t="s">
        <v>19</v>
      </c>
      <c r="F506" s="230" t="s">
        <v>209</v>
      </c>
      <c r="G506" s="227"/>
      <c r="H506" s="229" t="s">
        <v>19</v>
      </c>
      <c r="I506" s="231"/>
      <c r="J506" s="227"/>
      <c r="K506" s="227"/>
      <c r="L506" s="232"/>
      <c r="M506" s="233"/>
      <c r="N506" s="234"/>
      <c r="O506" s="234"/>
      <c r="P506" s="234"/>
      <c r="Q506" s="234"/>
      <c r="R506" s="234"/>
      <c r="S506" s="234"/>
      <c r="T506" s="235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36" t="s">
        <v>185</v>
      </c>
      <c r="AU506" s="236" t="s">
        <v>85</v>
      </c>
      <c r="AV506" s="13" t="s">
        <v>83</v>
      </c>
      <c r="AW506" s="13" t="s">
        <v>35</v>
      </c>
      <c r="AX506" s="13" t="s">
        <v>75</v>
      </c>
      <c r="AY506" s="236" t="s">
        <v>175</v>
      </c>
    </row>
    <row r="507" s="13" customFormat="1">
      <c r="A507" s="13"/>
      <c r="B507" s="226"/>
      <c r="C507" s="227"/>
      <c r="D507" s="228" t="s">
        <v>185</v>
      </c>
      <c r="E507" s="229" t="s">
        <v>19</v>
      </c>
      <c r="F507" s="230" t="s">
        <v>192</v>
      </c>
      <c r="G507" s="227"/>
      <c r="H507" s="229" t="s">
        <v>19</v>
      </c>
      <c r="I507" s="231"/>
      <c r="J507" s="227"/>
      <c r="K507" s="227"/>
      <c r="L507" s="232"/>
      <c r="M507" s="233"/>
      <c r="N507" s="234"/>
      <c r="O507" s="234"/>
      <c r="P507" s="234"/>
      <c r="Q507" s="234"/>
      <c r="R507" s="234"/>
      <c r="S507" s="234"/>
      <c r="T507" s="235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36" t="s">
        <v>185</v>
      </c>
      <c r="AU507" s="236" t="s">
        <v>85</v>
      </c>
      <c r="AV507" s="13" t="s">
        <v>83</v>
      </c>
      <c r="AW507" s="13" t="s">
        <v>35</v>
      </c>
      <c r="AX507" s="13" t="s">
        <v>75</v>
      </c>
      <c r="AY507" s="236" t="s">
        <v>175</v>
      </c>
    </row>
    <row r="508" s="14" customFormat="1">
      <c r="A508" s="14"/>
      <c r="B508" s="237"/>
      <c r="C508" s="238"/>
      <c r="D508" s="228" t="s">
        <v>185</v>
      </c>
      <c r="E508" s="239" t="s">
        <v>19</v>
      </c>
      <c r="F508" s="240" t="s">
        <v>589</v>
      </c>
      <c r="G508" s="238"/>
      <c r="H508" s="241">
        <v>8.1500000000000004</v>
      </c>
      <c r="I508" s="242"/>
      <c r="J508" s="238"/>
      <c r="K508" s="238"/>
      <c r="L508" s="243"/>
      <c r="M508" s="244"/>
      <c r="N508" s="245"/>
      <c r="O508" s="245"/>
      <c r="P508" s="245"/>
      <c r="Q508" s="245"/>
      <c r="R508" s="245"/>
      <c r="S508" s="245"/>
      <c r="T508" s="246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47" t="s">
        <v>185</v>
      </c>
      <c r="AU508" s="247" t="s">
        <v>85</v>
      </c>
      <c r="AV508" s="14" t="s">
        <v>85</v>
      </c>
      <c r="AW508" s="14" t="s">
        <v>35</v>
      </c>
      <c r="AX508" s="14" t="s">
        <v>75</v>
      </c>
      <c r="AY508" s="247" t="s">
        <v>175</v>
      </c>
    </row>
    <row r="509" s="14" customFormat="1">
      <c r="A509" s="14"/>
      <c r="B509" s="237"/>
      <c r="C509" s="238"/>
      <c r="D509" s="228" t="s">
        <v>185</v>
      </c>
      <c r="E509" s="239" t="s">
        <v>19</v>
      </c>
      <c r="F509" s="240" t="s">
        <v>590</v>
      </c>
      <c r="G509" s="238"/>
      <c r="H509" s="241">
        <v>7.8140000000000001</v>
      </c>
      <c r="I509" s="242"/>
      <c r="J509" s="238"/>
      <c r="K509" s="238"/>
      <c r="L509" s="243"/>
      <c r="M509" s="244"/>
      <c r="N509" s="245"/>
      <c r="O509" s="245"/>
      <c r="P509" s="245"/>
      <c r="Q509" s="245"/>
      <c r="R509" s="245"/>
      <c r="S509" s="245"/>
      <c r="T509" s="246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47" t="s">
        <v>185</v>
      </c>
      <c r="AU509" s="247" t="s">
        <v>85</v>
      </c>
      <c r="AV509" s="14" t="s">
        <v>85</v>
      </c>
      <c r="AW509" s="14" t="s">
        <v>35</v>
      </c>
      <c r="AX509" s="14" t="s">
        <v>75</v>
      </c>
      <c r="AY509" s="247" t="s">
        <v>175</v>
      </c>
    </row>
    <row r="510" s="15" customFormat="1">
      <c r="A510" s="15"/>
      <c r="B510" s="248"/>
      <c r="C510" s="249"/>
      <c r="D510" s="228" t="s">
        <v>185</v>
      </c>
      <c r="E510" s="250" t="s">
        <v>19</v>
      </c>
      <c r="F510" s="251" t="s">
        <v>187</v>
      </c>
      <c r="G510" s="249"/>
      <c r="H510" s="252">
        <v>15.964</v>
      </c>
      <c r="I510" s="253"/>
      <c r="J510" s="249"/>
      <c r="K510" s="249"/>
      <c r="L510" s="254"/>
      <c r="M510" s="255"/>
      <c r="N510" s="256"/>
      <c r="O510" s="256"/>
      <c r="P510" s="256"/>
      <c r="Q510" s="256"/>
      <c r="R510" s="256"/>
      <c r="S510" s="256"/>
      <c r="T510" s="257"/>
      <c r="U510" s="15"/>
      <c r="V510" s="15"/>
      <c r="W510" s="15"/>
      <c r="X510" s="15"/>
      <c r="Y510" s="15"/>
      <c r="Z510" s="15"/>
      <c r="AA510" s="15"/>
      <c r="AB510" s="15"/>
      <c r="AC510" s="15"/>
      <c r="AD510" s="15"/>
      <c r="AE510" s="15"/>
      <c r="AT510" s="258" t="s">
        <v>185</v>
      </c>
      <c r="AU510" s="258" t="s">
        <v>85</v>
      </c>
      <c r="AV510" s="15" t="s">
        <v>181</v>
      </c>
      <c r="AW510" s="15" t="s">
        <v>35</v>
      </c>
      <c r="AX510" s="15" t="s">
        <v>83</v>
      </c>
      <c r="AY510" s="258" t="s">
        <v>175</v>
      </c>
    </row>
    <row r="511" s="2" customFormat="1" ht="16.5" customHeight="1">
      <c r="A511" s="41"/>
      <c r="B511" s="42"/>
      <c r="C511" s="270" t="s">
        <v>591</v>
      </c>
      <c r="D511" s="270" t="s">
        <v>272</v>
      </c>
      <c r="E511" s="271" t="s">
        <v>592</v>
      </c>
      <c r="F511" s="272" t="s">
        <v>593</v>
      </c>
      <c r="G511" s="273" t="s">
        <v>297</v>
      </c>
      <c r="H511" s="274">
        <v>16.762</v>
      </c>
      <c r="I511" s="275"/>
      <c r="J511" s="276">
        <f>ROUND(I511*H511,2)</f>
        <v>0</v>
      </c>
      <c r="K511" s="272" t="s">
        <v>180</v>
      </c>
      <c r="L511" s="277"/>
      <c r="M511" s="278" t="s">
        <v>19</v>
      </c>
      <c r="N511" s="279" t="s">
        <v>46</v>
      </c>
      <c r="O511" s="87"/>
      <c r="P511" s="217">
        <f>O511*H511</f>
        <v>0</v>
      </c>
      <c r="Q511" s="217">
        <v>0.040000000000000001</v>
      </c>
      <c r="R511" s="217">
        <f>Q511*H511</f>
        <v>0.67048000000000008</v>
      </c>
      <c r="S511" s="217">
        <v>0</v>
      </c>
      <c r="T511" s="218">
        <f>S511*H511</f>
        <v>0</v>
      </c>
      <c r="U511" s="41"/>
      <c r="V511" s="41"/>
      <c r="W511" s="41"/>
      <c r="X511" s="41"/>
      <c r="Y511" s="41"/>
      <c r="Z511" s="41"/>
      <c r="AA511" s="41"/>
      <c r="AB511" s="41"/>
      <c r="AC511" s="41"/>
      <c r="AD511" s="41"/>
      <c r="AE511" s="41"/>
      <c r="AR511" s="219" t="s">
        <v>231</v>
      </c>
      <c r="AT511" s="219" t="s">
        <v>272</v>
      </c>
      <c r="AU511" s="219" t="s">
        <v>85</v>
      </c>
      <c r="AY511" s="20" t="s">
        <v>175</v>
      </c>
      <c r="BE511" s="220">
        <f>IF(N511="základní",J511,0)</f>
        <v>0</v>
      </c>
      <c r="BF511" s="220">
        <f>IF(N511="snížená",J511,0)</f>
        <v>0</v>
      </c>
      <c r="BG511" s="220">
        <f>IF(N511="zákl. přenesená",J511,0)</f>
        <v>0</v>
      </c>
      <c r="BH511" s="220">
        <f>IF(N511="sníž. přenesená",J511,0)</f>
        <v>0</v>
      </c>
      <c r="BI511" s="220">
        <f>IF(N511="nulová",J511,0)</f>
        <v>0</v>
      </c>
      <c r="BJ511" s="20" t="s">
        <v>83</v>
      </c>
      <c r="BK511" s="220">
        <f>ROUND(I511*H511,2)</f>
        <v>0</v>
      </c>
      <c r="BL511" s="20" t="s">
        <v>181</v>
      </c>
      <c r="BM511" s="219" t="s">
        <v>594</v>
      </c>
    </row>
    <row r="512" s="14" customFormat="1">
      <c r="A512" s="14"/>
      <c r="B512" s="237"/>
      <c r="C512" s="238"/>
      <c r="D512" s="228" t="s">
        <v>185</v>
      </c>
      <c r="E512" s="239" t="s">
        <v>19</v>
      </c>
      <c r="F512" s="240" t="s">
        <v>589</v>
      </c>
      <c r="G512" s="238"/>
      <c r="H512" s="241">
        <v>8.1500000000000004</v>
      </c>
      <c r="I512" s="242"/>
      <c r="J512" s="238"/>
      <c r="K512" s="238"/>
      <c r="L512" s="243"/>
      <c r="M512" s="244"/>
      <c r="N512" s="245"/>
      <c r="O512" s="245"/>
      <c r="P512" s="245"/>
      <c r="Q512" s="245"/>
      <c r="R512" s="245"/>
      <c r="S512" s="245"/>
      <c r="T512" s="246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47" t="s">
        <v>185</v>
      </c>
      <c r="AU512" s="247" t="s">
        <v>85</v>
      </c>
      <c r="AV512" s="14" t="s">
        <v>85</v>
      </c>
      <c r="AW512" s="14" t="s">
        <v>35</v>
      </c>
      <c r="AX512" s="14" t="s">
        <v>75</v>
      </c>
      <c r="AY512" s="247" t="s">
        <v>175</v>
      </c>
    </row>
    <row r="513" s="14" customFormat="1">
      <c r="A513" s="14"/>
      <c r="B513" s="237"/>
      <c r="C513" s="238"/>
      <c r="D513" s="228" t="s">
        <v>185</v>
      </c>
      <c r="E513" s="239" t="s">
        <v>19</v>
      </c>
      <c r="F513" s="240" t="s">
        <v>590</v>
      </c>
      <c r="G513" s="238"/>
      <c r="H513" s="241">
        <v>7.8140000000000001</v>
      </c>
      <c r="I513" s="242"/>
      <c r="J513" s="238"/>
      <c r="K513" s="238"/>
      <c r="L513" s="243"/>
      <c r="M513" s="244"/>
      <c r="N513" s="245"/>
      <c r="O513" s="245"/>
      <c r="P513" s="245"/>
      <c r="Q513" s="245"/>
      <c r="R513" s="245"/>
      <c r="S513" s="245"/>
      <c r="T513" s="246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47" t="s">
        <v>185</v>
      </c>
      <c r="AU513" s="247" t="s">
        <v>85</v>
      </c>
      <c r="AV513" s="14" t="s">
        <v>85</v>
      </c>
      <c r="AW513" s="14" t="s">
        <v>35</v>
      </c>
      <c r="AX513" s="14" t="s">
        <v>75</v>
      </c>
      <c r="AY513" s="247" t="s">
        <v>175</v>
      </c>
    </row>
    <row r="514" s="15" customFormat="1">
      <c r="A514" s="15"/>
      <c r="B514" s="248"/>
      <c r="C514" s="249"/>
      <c r="D514" s="228" t="s">
        <v>185</v>
      </c>
      <c r="E514" s="250" t="s">
        <v>19</v>
      </c>
      <c r="F514" s="251" t="s">
        <v>187</v>
      </c>
      <c r="G514" s="249"/>
      <c r="H514" s="252">
        <v>15.964</v>
      </c>
      <c r="I514" s="253"/>
      <c r="J514" s="249"/>
      <c r="K514" s="249"/>
      <c r="L514" s="254"/>
      <c r="M514" s="255"/>
      <c r="N514" s="256"/>
      <c r="O514" s="256"/>
      <c r="P514" s="256"/>
      <c r="Q514" s="256"/>
      <c r="R514" s="256"/>
      <c r="S514" s="256"/>
      <c r="T514" s="257"/>
      <c r="U514" s="15"/>
      <c r="V514" s="15"/>
      <c r="W514" s="15"/>
      <c r="X514" s="15"/>
      <c r="Y514" s="15"/>
      <c r="Z514" s="15"/>
      <c r="AA514" s="15"/>
      <c r="AB514" s="15"/>
      <c r="AC514" s="15"/>
      <c r="AD514" s="15"/>
      <c r="AE514" s="15"/>
      <c r="AT514" s="258" t="s">
        <v>185</v>
      </c>
      <c r="AU514" s="258" t="s">
        <v>85</v>
      </c>
      <c r="AV514" s="15" t="s">
        <v>181</v>
      </c>
      <c r="AW514" s="15" t="s">
        <v>35</v>
      </c>
      <c r="AX514" s="15" t="s">
        <v>83</v>
      </c>
      <c r="AY514" s="258" t="s">
        <v>175</v>
      </c>
    </row>
    <row r="515" s="14" customFormat="1">
      <c r="A515" s="14"/>
      <c r="B515" s="237"/>
      <c r="C515" s="238"/>
      <c r="D515" s="228" t="s">
        <v>185</v>
      </c>
      <c r="E515" s="238"/>
      <c r="F515" s="240" t="s">
        <v>595</v>
      </c>
      <c r="G515" s="238"/>
      <c r="H515" s="241">
        <v>16.762</v>
      </c>
      <c r="I515" s="242"/>
      <c r="J515" s="238"/>
      <c r="K515" s="238"/>
      <c r="L515" s="243"/>
      <c r="M515" s="244"/>
      <c r="N515" s="245"/>
      <c r="O515" s="245"/>
      <c r="P515" s="245"/>
      <c r="Q515" s="245"/>
      <c r="R515" s="245"/>
      <c r="S515" s="245"/>
      <c r="T515" s="246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47" t="s">
        <v>185</v>
      </c>
      <c r="AU515" s="247" t="s">
        <v>85</v>
      </c>
      <c r="AV515" s="14" t="s">
        <v>85</v>
      </c>
      <c r="AW515" s="14" t="s">
        <v>4</v>
      </c>
      <c r="AX515" s="14" t="s">
        <v>83</v>
      </c>
      <c r="AY515" s="247" t="s">
        <v>175</v>
      </c>
    </row>
    <row r="516" s="2" customFormat="1" ht="33" customHeight="1">
      <c r="A516" s="41"/>
      <c r="B516" s="42"/>
      <c r="C516" s="208" t="s">
        <v>596</v>
      </c>
      <c r="D516" s="208" t="s">
        <v>177</v>
      </c>
      <c r="E516" s="209" t="s">
        <v>597</v>
      </c>
      <c r="F516" s="210" t="s">
        <v>598</v>
      </c>
      <c r="G516" s="211" t="s">
        <v>297</v>
      </c>
      <c r="H516" s="212">
        <v>34</v>
      </c>
      <c r="I516" s="213"/>
      <c r="J516" s="214">
        <f>ROUND(I516*H516,2)</f>
        <v>0</v>
      </c>
      <c r="K516" s="210" t="s">
        <v>19</v>
      </c>
      <c r="L516" s="47"/>
      <c r="M516" s="215" t="s">
        <v>19</v>
      </c>
      <c r="N516" s="216" t="s">
        <v>46</v>
      </c>
      <c r="O516" s="87"/>
      <c r="P516" s="217">
        <f>O516*H516</f>
        <v>0</v>
      </c>
      <c r="Q516" s="217">
        <v>0</v>
      </c>
      <c r="R516" s="217">
        <f>Q516*H516</f>
        <v>0</v>
      </c>
      <c r="S516" s="217">
        <v>0</v>
      </c>
      <c r="T516" s="218">
        <f>S516*H516</f>
        <v>0</v>
      </c>
      <c r="U516" s="41"/>
      <c r="V516" s="41"/>
      <c r="W516" s="41"/>
      <c r="X516" s="41"/>
      <c r="Y516" s="41"/>
      <c r="Z516" s="41"/>
      <c r="AA516" s="41"/>
      <c r="AB516" s="41"/>
      <c r="AC516" s="41"/>
      <c r="AD516" s="41"/>
      <c r="AE516" s="41"/>
      <c r="AR516" s="219" t="s">
        <v>181</v>
      </c>
      <c r="AT516" s="219" t="s">
        <v>177</v>
      </c>
      <c r="AU516" s="219" t="s">
        <v>85</v>
      </c>
      <c r="AY516" s="20" t="s">
        <v>175</v>
      </c>
      <c r="BE516" s="220">
        <f>IF(N516="základní",J516,0)</f>
        <v>0</v>
      </c>
      <c r="BF516" s="220">
        <f>IF(N516="snížená",J516,0)</f>
        <v>0</v>
      </c>
      <c r="BG516" s="220">
        <f>IF(N516="zákl. přenesená",J516,0)</f>
        <v>0</v>
      </c>
      <c r="BH516" s="220">
        <f>IF(N516="sníž. přenesená",J516,0)</f>
        <v>0</v>
      </c>
      <c r="BI516" s="220">
        <f>IF(N516="nulová",J516,0)</f>
        <v>0</v>
      </c>
      <c r="BJ516" s="20" t="s">
        <v>83</v>
      </c>
      <c r="BK516" s="220">
        <f>ROUND(I516*H516,2)</f>
        <v>0</v>
      </c>
      <c r="BL516" s="20" t="s">
        <v>181</v>
      </c>
      <c r="BM516" s="219" t="s">
        <v>599</v>
      </c>
    </row>
    <row r="517" s="13" customFormat="1">
      <c r="A517" s="13"/>
      <c r="B517" s="226"/>
      <c r="C517" s="227"/>
      <c r="D517" s="228" t="s">
        <v>185</v>
      </c>
      <c r="E517" s="229" t="s">
        <v>19</v>
      </c>
      <c r="F517" s="230" t="s">
        <v>341</v>
      </c>
      <c r="G517" s="227"/>
      <c r="H517" s="229" t="s">
        <v>19</v>
      </c>
      <c r="I517" s="231"/>
      <c r="J517" s="227"/>
      <c r="K517" s="227"/>
      <c r="L517" s="232"/>
      <c r="M517" s="233"/>
      <c r="N517" s="234"/>
      <c r="O517" s="234"/>
      <c r="P517" s="234"/>
      <c r="Q517" s="234"/>
      <c r="R517" s="234"/>
      <c r="S517" s="234"/>
      <c r="T517" s="235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36" t="s">
        <v>185</v>
      </c>
      <c r="AU517" s="236" t="s">
        <v>85</v>
      </c>
      <c r="AV517" s="13" t="s">
        <v>83</v>
      </c>
      <c r="AW517" s="13" t="s">
        <v>35</v>
      </c>
      <c r="AX517" s="13" t="s">
        <v>75</v>
      </c>
      <c r="AY517" s="236" t="s">
        <v>175</v>
      </c>
    </row>
    <row r="518" s="13" customFormat="1">
      <c r="A518" s="13"/>
      <c r="B518" s="226"/>
      <c r="C518" s="227"/>
      <c r="D518" s="228" t="s">
        <v>185</v>
      </c>
      <c r="E518" s="229" t="s">
        <v>19</v>
      </c>
      <c r="F518" s="230" t="s">
        <v>209</v>
      </c>
      <c r="G518" s="227"/>
      <c r="H518" s="229" t="s">
        <v>19</v>
      </c>
      <c r="I518" s="231"/>
      <c r="J518" s="227"/>
      <c r="K518" s="227"/>
      <c r="L518" s="232"/>
      <c r="M518" s="233"/>
      <c r="N518" s="234"/>
      <c r="O518" s="234"/>
      <c r="P518" s="234"/>
      <c r="Q518" s="234"/>
      <c r="R518" s="234"/>
      <c r="S518" s="234"/>
      <c r="T518" s="235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36" t="s">
        <v>185</v>
      </c>
      <c r="AU518" s="236" t="s">
        <v>85</v>
      </c>
      <c r="AV518" s="13" t="s">
        <v>83</v>
      </c>
      <c r="AW518" s="13" t="s">
        <v>35</v>
      </c>
      <c r="AX518" s="13" t="s">
        <v>75</v>
      </c>
      <c r="AY518" s="236" t="s">
        <v>175</v>
      </c>
    </row>
    <row r="519" s="13" customFormat="1">
      <c r="A519" s="13"/>
      <c r="B519" s="226"/>
      <c r="C519" s="227"/>
      <c r="D519" s="228" t="s">
        <v>185</v>
      </c>
      <c r="E519" s="229" t="s">
        <v>19</v>
      </c>
      <c r="F519" s="230" t="s">
        <v>600</v>
      </c>
      <c r="G519" s="227"/>
      <c r="H519" s="229" t="s">
        <v>19</v>
      </c>
      <c r="I519" s="231"/>
      <c r="J519" s="227"/>
      <c r="K519" s="227"/>
      <c r="L519" s="232"/>
      <c r="M519" s="233"/>
      <c r="N519" s="234"/>
      <c r="O519" s="234"/>
      <c r="P519" s="234"/>
      <c r="Q519" s="234"/>
      <c r="R519" s="234"/>
      <c r="S519" s="234"/>
      <c r="T519" s="235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36" t="s">
        <v>185</v>
      </c>
      <c r="AU519" s="236" t="s">
        <v>85</v>
      </c>
      <c r="AV519" s="13" t="s">
        <v>83</v>
      </c>
      <c r="AW519" s="13" t="s">
        <v>35</v>
      </c>
      <c r="AX519" s="13" t="s">
        <v>75</v>
      </c>
      <c r="AY519" s="236" t="s">
        <v>175</v>
      </c>
    </row>
    <row r="520" s="14" customFormat="1">
      <c r="A520" s="14"/>
      <c r="B520" s="237"/>
      <c r="C520" s="238"/>
      <c r="D520" s="228" t="s">
        <v>185</v>
      </c>
      <c r="E520" s="239" t="s">
        <v>19</v>
      </c>
      <c r="F520" s="240" t="s">
        <v>601</v>
      </c>
      <c r="G520" s="238"/>
      <c r="H520" s="241">
        <v>34</v>
      </c>
      <c r="I520" s="242"/>
      <c r="J520" s="238"/>
      <c r="K520" s="238"/>
      <c r="L520" s="243"/>
      <c r="M520" s="244"/>
      <c r="N520" s="245"/>
      <c r="O520" s="245"/>
      <c r="P520" s="245"/>
      <c r="Q520" s="245"/>
      <c r="R520" s="245"/>
      <c r="S520" s="245"/>
      <c r="T520" s="246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47" t="s">
        <v>185</v>
      </c>
      <c r="AU520" s="247" t="s">
        <v>85</v>
      </c>
      <c r="AV520" s="14" t="s">
        <v>85</v>
      </c>
      <c r="AW520" s="14" t="s">
        <v>35</v>
      </c>
      <c r="AX520" s="14" t="s">
        <v>75</v>
      </c>
      <c r="AY520" s="247" t="s">
        <v>175</v>
      </c>
    </row>
    <row r="521" s="15" customFormat="1">
      <c r="A521" s="15"/>
      <c r="B521" s="248"/>
      <c r="C521" s="249"/>
      <c r="D521" s="228" t="s">
        <v>185</v>
      </c>
      <c r="E521" s="250" t="s">
        <v>19</v>
      </c>
      <c r="F521" s="251" t="s">
        <v>187</v>
      </c>
      <c r="G521" s="249"/>
      <c r="H521" s="252">
        <v>34</v>
      </c>
      <c r="I521" s="253"/>
      <c r="J521" s="249"/>
      <c r="K521" s="249"/>
      <c r="L521" s="254"/>
      <c r="M521" s="255"/>
      <c r="N521" s="256"/>
      <c r="O521" s="256"/>
      <c r="P521" s="256"/>
      <c r="Q521" s="256"/>
      <c r="R521" s="256"/>
      <c r="S521" s="256"/>
      <c r="T521" s="257"/>
      <c r="U521" s="15"/>
      <c r="V521" s="15"/>
      <c r="W521" s="15"/>
      <c r="X521" s="15"/>
      <c r="Y521" s="15"/>
      <c r="Z521" s="15"/>
      <c r="AA521" s="15"/>
      <c r="AB521" s="15"/>
      <c r="AC521" s="15"/>
      <c r="AD521" s="15"/>
      <c r="AE521" s="15"/>
      <c r="AT521" s="258" t="s">
        <v>185</v>
      </c>
      <c r="AU521" s="258" t="s">
        <v>85</v>
      </c>
      <c r="AV521" s="15" t="s">
        <v>181</v>
      </c>
      <c r="AW521" s="15" t="s">
        <v>35</v>
      </c>
      <c r="AX521" s="15" t="s">
        <v>83</v>
      </c>
      <c r="AY521" s="258" t="s">
        <v>175</v>
      </c>
    </row>
    <row r="522" s="2" customFormat="1" ht="37.8" customHeight="1">
      <c r="A522" s="41"/>
      <c r="B522" s="42"/>
      <c r="C522" s="208" t="s">
        <v>602</v>
      </c>
      <c r="D522" s="208" t="s">
        <v>177</v>
      </c>
      <c r="E522" s="209" t="s">
        <v>603</v>
      </c>
      <c r="F522" s="210" t="s">
        <v>604</v>
      </c>
      <c r="G522" s="211" t="s">
        <v>120</v>
      </c>
      <c r="H522" s="212">
        <v>60.270000000000003</v>
      </c>
      <c r="I522" s="213"/>
      <c r="J522" s="214">
        <f>ROUND(I522*H522,2)</f>
        <v>0</v>
      </c>
      <c r="K522" s="210" t="s">
        <v>180</v>
      </c>
      <c r="L522" s="47"/>
      <c r="M522" s="215" t="s">
        <v>19</v>
      </c>
      <c r="N522" s="216" t="s">
        <v>46</v>
      </c>
      <c r="O522" s="87"/>
      <c r="P522" s="217">
        <f>O522*H522</f>
        <v>0</v>
      </c>
      <c r="Q522" s="217">
        <v>0.00021000000000000001</v>
      </c>
      <c r="R522" s="217">
        <f>Q522*H522</f>
        <v>0.012656700000000002</v>
      </c>
      <c r="S522" s="217">
        <v>0</v>
      </c>
      <c r="T522" s="218">
        <f>S522*H522</f>
        <v>0</v>
      </c>
      <c r="U522" s="41"/>
      <c r="V522" s="41"/>
      <c r="W522" s="41"/>
      <c r="X522" s="41"/>
      <c r="Y522" s="41"/>
      <c r="Z522" s="41"/>
      <c r="AA522" s="41"/>
      <c r="AB522" s="41"/>
      <c r="AC522" s="41"/>
      <c r="AD522" s="41"/>
      <c r="AE522" s="41"/>
      <c r="AR522" s="219" t="s">
        <v>181</v>
      </c>
      <c r="AT522" s="219" t="s">
        <v>177</v>
      </c>
      <c r="AU522" s="219" t="s">
        <v>85</v>
      </c>
      <c r="AY522" s="20" t="s">
        <v>175</v>
      </c>
      <c r="BE522" s="220">
        <f>IF(N522="základní",J522,0)</f>
        <v>0</v>
      </c>
      <c r="BF522" s="220">
        <f>IF(N522="snížená",J522,0)</f>
        <v>0</v>
      </c>
      <c r="BG522" s="220">
        <f>IF(N522="zákl. přenesená",J522,0)</f>
        <v>0</v>
      </c>
      <c r="BH522" s="220">
        <f>IF(N522="sníž. přenesená",J522,0)</f>
        <v>0</v>
      </c>
      <c r="BI522" s="220">
        <f>IF(N522="nulová",J522,0)</f>
        <v>0</v>
      </c>
      <c r="BJ522" s="20" t="s">
        <v>83</v>
      </c>
      <c r="BK522" s="220">
        <f>ROUND(I522*H522,2)</f>
        <v>0</v>
      </c>
      <c r="BL522" s="20" t="s">
        <v>181</v>
      </c>
      <c r="BM522" s="219" t="s">
        <v>605</v>
      </c>
    </row>
    <row r="523" s="2" customFormat="1">
      <c r="A523" s="41"/>
      <c r="B523" s="42"/>
      <c r="C523" s="43"/>
      <c r="D523" s="221" t="s">
        <v>183</v>
      </c>
      <c r="E523" s="43"/>
      <c r="F523" s="222" t="s">
        <v>606</v>
      </c>
      <c r="G523" s="43"/>
      <c r="H523" s="43"/>
      <c r="I523" s="223"/>
      <c r="J523" s="43"/>
      <c r="K523" s="43"/>
      <c r="L523" s="47"/>
      <c r="M523" s="224"/>
      <c r="N523" s="225"/>
      <c r="O523" s="87"/>
      <c r="P523" s="87"/>
      <c r="Q523" s="87"/>
      <c r="R523" s="87"/>
      <c r="S523" s="87"/>
      <c r="T523" s="88"/>
      <c r="U523" s="41"/>
      <c r="V523" s="41"/>
      <c r="W523" s="41"/>
      <c r="X523" s="41"/>
      <c r="Y523" s="41"/>
      <c r="Z523" s="41"/>
      <c r="AA523" s="41"/>
      <c r="AB523" s="41"/>
      <c r="AC523" s="41"/>
      <c r="AD523" s="41"/>
      <c r="AE523" s="41"/>
      <c r="AT523" s="20" t="s">
        <v>183</v>
      </c>
      <c r="AU523" s="20" t="s">
        <v>85</v>
      </c>
    </row>
    <row r="524" s="13" customFormat="1">
      <c r="A524" s="13"/>
      <c r="B524" s="226"/>
      <c r="C524" s="227"/>
      <c r="D524" s="228" t="s">
        <v>185</v>
      </c>
      <c r="E524" s="229" t="s">
        <v>19</v>
      </c>
      <c r="F524" s="230" t="s">
        <v>197</v>
      </c>
      <c r="G524" s="227"/>
      <c r="H524" s="229" t="s">
        <v>19</v>
      </c>
      <c r="I524" s="231"/>
      <c r="J524" s="227"/>
      <c r="K524" s="227"/>
      <c r="L524" s="232"/>
      <c r="M524" s="233"/>
      <c r="N524" s="234"/>
      <c r="O524" s="234"/>
      <c r="P524" s="234"/>
      <c r="Q524" s="234"/>
      <c r="R524" s="234"/>
      <c r="S524" s="234"/>
      <c r="T524" s="235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36" t="s">
        <v>185</v>
      </c>
      <c r="AU524" s="236" t="s">
        <v>85</v>
      </c>
      <c r="AV524" s="13" t="s">
        <v>83</v>
      </c>
      <c r="AW524" s="13" t="s">
        <v>35</v>
      </c>
      <c r="AX524" s="13" t="s">
        <v>75</v>
      </c>
      <c r="AY524" s="236" t="s">
        <v>175</v>
      </c>
    </row>
    <row r="525" s="14" customFormat="1">
      <c r="A525" s="14"/>
      <c r="B525" s="237"/>
      <c r="C525" s="238"/>
      <c r="D525" s="228" t="s">
        <v>185</v>
      </c>
      <c r="E525" s="239" t="s">
        <v>19</v>
      </c>
      <c r="F525" s="240" t="s">
        <v>607</v>
      </c>
      <c r="G525" s="238"/>
      <c r="H525" s="241">
        <v>26.350000000000001</v>
      </c>
      <c r="I525" s="242"/>
      <c r="J525" s="238"/>
      <c r="K525" s="238"/>
      <c r="L525" s="243"/>
      <c r="M525" s="244"/>
      <c r="N525" s="245"/>
      <c r="O525" s="245"/>
      <c r="P525" s="245"/>
      <c r="Q525" s="245"/>
      <c r="R525" s="245"/>
      <c r="S525" s="245"/>
      <c r="T525" s="246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47" t="s">
        <v>185</v>
      </c>
      <c r="AU525" s="247" t="s">
        <v>85</v>
      </c>
      <c r="AV525" s="14" t="s">
        <v>85</v>
      </c>
      <c r="AW525" s="14" t="s">
        <v>35</v>
      </c>
      <c r="AX525" s="14" t="s">
        <v>75</v>
      </c>
      <c r="AY525" s="247" t="s">
        <v>175</v>
      </c>
    </row>
    <row r="526" s="14" customFormat="1">
      <c r="A526" s="14"/>
      <c r="B526" s="237"/>
      <c r="C526" s="238"/>
      <c r="D526" s="228" t="s">
        <v>185</v>
      </c>
      <c r="E526" s="239" t="s">
        <v>19</v>
      </c>
      <c r="F526" s="240" t="s">
        <v>608</v>
      </c>
      <c r="G526" s="238"/>
      <c r="H526" s="241">
        <v>33.920000000000002</v>
      </c>
      <c r="I526" s="242"/>
      <c r="J526" s="238"/>
      <c r="K526" s="238"/>
      <c r="L526" s="243"/>
      <c r="M526" s="244"/>
      <c r="N526" s="245"/>
      <c r="O526" s="245"/>
      <c r="P526" s="245"/>
      <c r="Q526" s="245"/>
      <c r="R526" s="245"/>
      <c r="S526" s="245"/>
      <c r="T526" s="246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47" t="s">
        <v>185</v>
      </c>
      <c r="AU526" s="247" t="s">
        <v>85</v>
      </c>
      <c r="AV526" s="14" t="s">
        <v>85</v>
      </c>
      <c r="AW526" s="14" t="s">
        <v>35</v>
      </c>
      <c r="AX526" s="14" t="s">
        <v>75</v>
      </c>
      <c r="AY526" s="247" t="s">
        <v>175</v>
      </c>
    </row>
    <row r="527" s="15" customFormat="1">
      <c r="A527" s="15"/>
      <c r="B527" s="248"/>
      <c r="C527" s="249"/>
      <c r="D527" s="228" t="s">
        <v>185</v>
      </c>
      <c r="E527" s="250" t="s">
        <v>19</v>
      </c>
      <c r="F527" s="251" t="s">
        <v>187</v>
      </c>
      <c r="G527" s="249"/>
      <c r="H527" s="252">
        <v>60.270000000000003</v>
      </c>
      <c r="I527" s="253"/>
      <c r="J527" s="249"/>
      <c r="K527" s="249"/>
      <c r="L527" s="254"/>
      <c r="M527" s="255"/>
      <c r="N527" s="256"/>
      <c r="O527" s="256"/>
      <c r="P527" s="256"/>
      <c r="Q527" s="256"/>
      <c r="R527" s="256"/>
      <c r="S527" s="256"/>
      <c r="T527" s="257"/>
      <c r="U527" s="15"/>
      <c r="V527" s="15"/>
      <c r="W527" s="15"/>
      <c r="X527" s="15"/>
      <c r="Y527" s="15"/>
      <c r="Z527" s="15"/>
      <c r="AA527" s="15"/>
      <c r="AB527" s="15"/>
      <c r="AC527" s="15"/>
      <c r="AD527" s="15"/>
      <c r="AE527" s="15"/>
      <c r="AT527" s="258" t="s">
        <v>185</v>
      </c>
      <c r="AU527" s="258" t="s">
        <v>85</v>
      </c>
      <c r="AV527" s="15" t="s">
        <v>181</v>
      </c>
      <c r="AW527" s="15" t="s">
        <v>35</v>
      </c>
      <c r="AX527" s="15" t="s">
        <v>83</v>
      </c>
      <c r="AY527" s="258" t="s">
        <v>175</v>
      </c>
    </row>
    <row r="528" s="2" customFormat="1" ht="33" customHeight="1">
      <c r="A528" s="41"/>
      <c r="B528" s="42"/>
      <c r="C528" s="208" t="s">
        <v>609</v>
      </c>
      <c r="D528" s="208" t="s">
        <v>177</v>
      </c>
      <c r="E528" s="209" t="s">
        <v>610</v>
      </c>
      <c r="F528" s="210" t="s">
        <v>611</v>
      </c>
      <c r="G528" s="211" t="s">
        <v>297</v>
      </c>
      <c r="H528" s="212">
        <v>4.4500000000000002</v>
      </c>
      <c r="I528" s="213"/>
      <c r="J528" s="214">
        <f>ROUND(I528*H528,2)</f>
        <v>0</v>
      </c>
      <c r="K528" s="210" t="s">
        <v>180</v>
      </c>
      <c r="L528" s="47"/>
      <c r="M528" s="215" t="s">
        <v>19</v>
      </c>
      <c r="N528" s="216" t="s">
        <v>46</v>
      </c>
      <c r="O528" s="87"/>
      <c r="P528" s="217">
        <f>O528*H528</f>
        <v>0</v>
      </c>
      <c r="Q528" s="217">
        <v>0</v>
      </c>
      <c r="R528" s="217">
        <f>Q528*H528</f>
        <v>0</v>
      </c>
      <c r="S528" s="217">
        <v>0</v>
      </c>
      <c r="T528" s="218">
        <f>S528*H528</f>
        <v>0</v>
      </c>
      <c r="U528" s="41"/>
      <c r="V528" s="41"/>
      <c r="W528" s="41"/>
      <c r="X528" s="41"/>
      <c r="Y528" s="41"/>
      <c r="Z528" s="41"/>
      <c r="AA528" s="41"/>
      <c r="AB528" s="41"/>
      <c r="AC528" s="41"/>
      <c r="AD528" s="41"/>
      <c r="AE528" s="41"/>
      <c r="AR528" s="219" t="s">
        <v>181</v>
      </c>
      <c r="AT528" s="219" t="s">
        <v>177</v>
      </c>
      <c r="AU528" s="219" t="s">
        <v>85</v>
      </c>
      <c r="AY528" s="20" t="s">
        <v>175</v>
      </c>
      <c r="BE528" s="220">
        <f>IF(N528="základní",J528,0)</f>
        <v>0</v>
      </c>
      <c r="BF528" s="220">
        <f>IF(N528="snížená",J528,0)</f>
        <v>0</v>
      </c>
      <c r="BG528" s="220">
        <f>IF(N528="zákl. přenesená",J528,0)</f>
        <v>0</v>
      </c>
      <c r="BH528" s="220">
        <f>IF(N528="sníž. přenesená",J528,0)</f>
        <v>0</v>
      </c>
      <c r="BI528" s="220">
        <f>IF(N528="nulová",J528,0)</f>
        <v>0</v>
      </c>
      <c r="BJ528" s="20" t="s">
        <v>83</v>
      </c>
      <c r="BK528" s="220">
        <f>ROUND(I528*H528,2)</f>
        <v>0</v>
      </c>
      <c r="BL528" s="20" t="s">
        <v>181</v>
      </c>
      <c r="BM528" s="219" t="s">
        <v>612</v>
      </c>
    </row>
    <row r="529" s="2" customFormat="1">
      <c r="A529" s="41"/>
      <c r="B529" s="42"/>
      <c r="C529" s="43"/>
      <c r="D529" s="221" t="s">
        <v>183</v>
      </c>
      <c r="E529" s="43"/>
      <c r="F529" s="222" t="s">
        <v>613</v>
      </c>
      <c r="G529" s="43"/>
      <c r="H529" s="43"/>
      <c r="I529" s="223"/>
      <c r="J529" s="43"/>
      <c r="K529" s="43"/>
      <c r="L529" s="47"/>
      <c r="M529" s="224"/>
      <c r="N529" s="225"/>
      <c r="O529" s="87"/>
      <c r="P529" s="87"/>
      <c r="Q529" s="87"/>
      <c r="R529" s="87"/>
      <c r="S529" s="87"/>
      <c r="T529" s="88"/>
      <c r="U529" s="41"/>
      <c r="V529" s="41"/>
      <c r="W529" s="41"/>
      <c r="X529" s="41"/>
      <c r="Y529" s="41"/>
      <c r="Z529" s="41"/>
      <c r="AA529" s="41"/>
      <c r="AB529" s="41"/>
      <c r="AC529" s="41"/>
      <c r="AD529" s="41"/>
      <c r="AE529" s="41"/>
      <c r="AT529" s="20" t="s">
        <v>183</v>
      </c>
      <c r="AU529" s="20" t="s">
        <v>85</v>
      </c>
    </row>
    <row r="530" s="13" customFormat="1">
      <c r="A530" s="13"/>
      <c r="B530" s="226"/>
      <c r="C530" s="227"/>
      <c r="D530" s="228" t="s">
        <v>185</v>
      </c>
      <c r="E530" s="229" t="s">
        <v>19</v>
      </c>
      <c r="F530" s="230" t="s">
        <v>197</v>
      </c>
      <c r="G530" s="227"/>
      <c r="H530" s="229" t="s">
        <v>19</v>
      </c>
      <c r="I530" s="231"/>
      <c r="J530" s="227"/>
      <c r="K530" s="227"/>
      <c r="L530" s="232"/>
      <c r="M530" s="233"/>
      <c r="N530" s="234"/>
      <c r="O530" s="234"/>
      <c r="P530" s="234"/>
      <c r="Q530" s="234"/>
      <c r="R530" s="234"/>
      <c r="S530" s="234"/>
      <c r="T530" s="235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36" t="s">
        <v>185</v>
      </c>
      <c r="AU530" s="236" t="s">
        <v>85</v>
      </c>
      <c r="AV530" s="13" t="s">
        <v>83</v>
      </c>
      <c r="AW530" s="13" t="s">
        <v>35</v>
      </c>
      <c r="AX530" s="13" t="s">
        <v>75</v>
      </c>
      <c r="AY530" s="236" t="s">
        <v>175</v>
      </c>
    </row>
    <row r="531" s="13" customFormat="1">
      <c r="A531" s="13"/>
      <c r="B531" s="226"/>
      <c r="C531" s="227"/>
      <c r="D531" s="228" t="s">
        <v>185</v>
      </c>
      <c r="E531" s="229" t="s">
        <v>19</v>
      </c>
      <c r="F531" s="230" t="s">
        <v>614</v>
      </c>
      <c r="G531" s="227"/>
      <c r="H531" s="229" t="s">
        <v>19</v>
      </c>
      <c r="I531" s="231"/>
      <c r="J531" s="227"/>
      <c r="K531" s="227"/>
      <c r="L531" s="232"/>
      <c r="M531" s="233"/>
      <c r="N531" s="234"/>
      <c r="O531" s="234"/>
      <c r="P531" s="234"/>
      <c r="Q531" s="234"/>
      <c r="R531" s="234"/>
      <c r="S531" s="234"/>
      <c r="T531" s="235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36" t="s">
        <v>185</v>
      </c>
      <c r="AU531" s="236" t="s">
        <v>85</v>
      </c>
      <c r="AV531" s="13" t="s">
        <v>83</v>
      </c>
      <c r="AW531" s="13" t="s">
        <v>35</v>
      </c>
      <c r="AX531" s="13" t="s">
        <v>75</v>
      </c>
      <c r="AY531" s="236" t="s">
        <v>175</v>
      </c>
    </row>
    <row r="532" s="14" customFormat="1">
      <c r="A532" s="14"/>
      <c r="B532" s="237"/>
      <c r="C532" s="238"/>
      <c r="D532" s="228" t="s">
        <v>185</v>
      </c>
      <c r="E532" s="239" t="s">
        <v>19</v>
      </c>
      <c r="F532" s="240" t="s">
        <v>615</v>
      </c>
      <c r="G532" s="238"/>
      <c r="H532" s="241">
        <v>4.4500000000000002</v>
      </c>
      <c r="I532" s="242"/>
      <c r="J532" s="238"/>
      <c r="K532" s="238"/>
      <c r="L532" s="243"/>
      <c r="M532" s="244"/>
      <c r="N532" s="245"/>
      <c r="O532" s="245"/>
      <c r="P532" s="245"/>
      <c r="Q532" s="245"/>
      <c r="R532" s="245"/>
      <c r="S532" s="245"/>
      <c r="T532" s="246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47" t="s">
        <v>185</v>
      </c>
      <c r="AU532" s="247" t="s">
        <v>85</v>
      </c>
      <c r="AV532" s="14" t="s">
        <v>85</v>
      </c>
      <c r="AW532" s="14" t="s">
        <v>35</v>
      </c>
      <c r="AX532" s="14" t="s">
        <v>75</v>
      </c>
      <c r="AY532" s="247" t="s">
        <v>175</v>
      </c>
    </row>
    <row r="533" s="16" customFormat="1">
      <c r="A533" s="16"/>
      <c r="B533" s="259"/>
      <c r="C533" s="260"/>
      <c r="D533" s="228" t="s">
        <v>185</v>
      </c>
      <c r="E533" s="261" t="s">
        <v>134</v>
      </c>
      <c r="F533" s="262" t="s">
        <v>212</v>
      </c>
      <c r="G533" s="260"/>
      <c r="H533" s="263">
        <v>4.4500000000000002</v>
      </c>
      <c r="I533" s="264"/>
      <c r="J533" s="260"/>
      <c r="K533" s="260"/>
      <c r="L533" s="265"/>
      <c r="M533" s="266"/>
      <c r="N533" s="267"/>
      <c r="O533" s="267"/>
      <c r="P533" s="267"/>
      <c r="Q533" s="267"/>
      <c r="R533" s="267"/>
      <c r="S533" s="267"/>
      <c r="T533" s="268"/>
      <c r="U533" s="16"/>
      <c r="V533" s="16"/>
      <c r="W533" s="16"/>
      <c r="X533" s="16"/>
      <c r="Y533" s="16"/>
      <c r="Z533" s="16"/>
      <c r="AA533" s="16"/>
      <c r="AB533" s="16"/>
      <c r="AC533" s="16"/>
      <c r="AD533" s="16"/>
      <c r="AE533" s="16"/>
      <c r="AT533" s="269" t="s">
        <v>185</v>
      </c>
      <c r="AU533" s="269" t="s">
        <v>85</v>
      </c>
      <c r="AV533" s="16" t="s">
        <v>127</v>
      </c>
      <c r="AW533" s="16" t="s">
        <v>35</v>
      </c>
      <c r="AX533" s="16" t="s">
        <v>75</v>
      </c>
      <c r="AY533" s="269" t="s">
        <v>175</v>
      </c>
    </row>
    <row r="534" s="15" customFormat="1">
      <c r="A534" s="15"/>
      <c r="B534" s="248"/>
      <c r="C534" s="249"/>
      <c r="D534" s="228" t="s">
        <v>185</v>
      </c>
      <c r="E534" s="250" t="s">
        <v>19</v>
      </c>
      <c r="F534" s="251" t="s">
        <v>187</v>
      </c>
      <c r="G534" s="249"/>
      <c r="H534" s="252">
        <v>4.4500000000000002</v>
      </c>
      <c r="I534" s="253"/>
      <c r="J534" s="249"/>
      <c r="K534" s="249"/>
      <c r="L534" s="254"/>
      <c r="M534" s="255"/>
      <c r="N534" s="256"/>
      <c r="O534" s="256"/>
      <c r="P534" s="256"/>
      <c r="Q534" s="256"/>
      <c r="R534" s="256"/>
      <c r="S534" s="256"/>
      <c r="T534" s="257"/>
      <c r="U534" s="15"/>
      <c r="V534" s="15"/>
      <c r="W534" s="15"/>
      <c r="X534" s="15"/>
      <c r="Y534" s="15"/>
      <c r="Z534" s="15"/>
      <c r="AA534" s="15"/>
      <c r="AB534" s="15"/>
      <c r="AC534" s="15"/>
      <c r="AD534" s="15"/>
      <c r="AE534" s="15"/>
      <c r="AT534" s="258" t="s">
        <v>185</v>
      </c>
      <c r="AU534" s="258" t="s">
        <v>85</v>
      </c>
      <c r="AV534" s="15" t="s">
        <v>181</v>
      </c>
      <c r="AW534" s="15" t="s">
        <v>35</v>
      </c>
      <c r="AX534" s="15" t="s">
        <v>83</v>
      </c>
      <c r="AY534" s="258" t="s">
        <v>175</v>
      </c>
    </row>
    <row r="535" s="2" customFormat="1" ht="37.8" customHeight="1">
      <c r="A535" s="41"/>
      <c r="B535" s="42"/>
      <c r="C535" s="208" t="s">
        <v>616</v>
      </c>
      <c r="D535" s="208" t="s">
        <v>177</v>
      </c>
      <c r="E535" s="209" t="s">
        <v>617</v>
      </c>
      <c r="F535" s="210" t="s">
        <v>618</v>
      </c>
      <c r="G535" s="211" t="s">
        <v>297</v>
      </c>
      <c r="H535" s="212">
        <v>133.5</v>
      </c>
      <c r="I535" s="213"/>
      <c r="J535" s="214">
        <f>ROUND(I535*H535,2)</f>
        <v>0</v>
      </c>
      <c r="K535" s="210" t="s">
        <v>180</v>
      </c>
      <c r="L535" s="47"/>
      <c r="M535" s="215" t="s">
        <v>19</v>
      </c>
      <c r="N535" s="216" t="s">
        <v>46</v>
      </c>
      <c r="O535" s="87"/>
      <c r="P535" s="217">
        <f>O535*H535</f>
        <v>0</v>
      </c>
      <c r="Q535" s="217">
        <v>0</v>
      </c>
      <c r="R535" s="217">
        <f>Q535*H535</f>
        <v>0</v>
      </c>
      <c r="S535" s="217">
        <v>0</v>
      </c>
      <c r="T535" s="218">
        <f>S535*H535</f>
        <v>0</v>
      </c>
      <c r="U535" s="41"/>
      <c r="V535" s="41"/>
      <c r="W535" s="41"/>
      <c r="X535" s="41"/>
      <c r="Y535" s="41"/>
      <c r="Z535" s="41"/>
      <c r="AA535" s="41"/>
      <c r="AB535" s="41"/>
      <c r="AC535" s="41"/>
      <c r="AD535" s="41"/>
      <c r="AE535" s="41"/>
      <c r="AR535" s="219" t="s">
        <v>181</v>
      </c>
      <c r="AT535" s="219" t="s">
        <v>177</v>
      </c>
      <c r="AU535" s="219" t="s">
        <v>85</v>
      </c>
      <c r="AY535" s="20" t="s">
        <v>175</v>
      </c>
      <c r="BE535" s="220">
        <f>IF(N535="základní",J535,0)</f>
        <v>0</v>
      </c>
      <c r="BF535" s="220">
        <f>IF(N535="snížená",J535,0)</f>
        <v>0</v>
      </c>
      <c r="BG535" s="220">
        <f>IF(N535="zákl. přenesená",J535,0)</f>
        <v>0</v>
      </c>
      <c r="BH535" s="220">
        <f>IF(N535="sníž. přenesená",J535,0)</f>
        <v>0</v>
      </c>
      <c r="BI535" s="220">
        <f>IF(N535="nulová",J535,0)</f>
        <v>0</v>
      </c>
      <c r="BJ535" s="20" t="s">
        <v>83</v>
      </c>
      <c r="BK535" s="220">
        <f>ROUND(I535*H535,2)</f>
        <v>0</v>
      </c>
      <c r="BL535" s="20" t="s">
        <v>181</v>
      </c>
      <c r="BM535" s="219" t="s">
        <v>619</v>
      </c>
    </row>
    <row r="536" s="2" customFormat="1">
      <c r="A536" s="41"/>
      <c r="B536" s="42"/>
      <c r="C536" s="43"/>
      <c r="D536" s="221" t="s">
        <v>183</v>
      </c>
      <c r="E536" s="43"/>
      <c r="F536" s="222" t="s">
        <v>620</v>
      </c>
      <c r="G536" s="43"/>
      <c r="H536" s="43"/>
      <c r="I536" s="223"/>
      <c r="J536" s="43"/>
      <c r="K536" s="43"/>
      <c r="L536" s="47"/>
      <c r="M536" s="224"/>
      <c r="N536" s="225"/>
      <c r="O536" s="87"/>
      <c r="P536" s="87"/>
      <c r="Q536" s="87"/>
      <c r="R536" s="87"/>
      <c r="S536" s="87"/>
      <c r="T536" s="88"/>
      <c r="U536" s="41"/>
      <c r="V536" s="41"/>
      <c r="W536" s="41"/>
      <c r="X536" s="41"/>
      <c r="Y536" s="41"/>
      <c r="Z536" s="41"/>
      <c r="AA536" s="41"/>
      <c r="AB536" s="41"/>
      <c r="AC536" s="41"/>
      <c r="AD536" s="41"/>
      <c r="AE536" s="41"/>
      <c r="AT536" s="20" t="s">
        <v>183</v>
      </c>
      <c r="AU536" s="20" t="s">
        <v>85</v>
      </c>
    </row>
    <row r="537" s="13" customFormat="1">
      <c r="A537" s="13"/>
      <c r="B537" s="226"/>
      <c r="C537" s="227"/>
      <c r="D537" s="228" t="s">
        <v>185</v>
      </c>
      <c r="E537" s="229" t="s">
        <v>19</v>
      </c>
      <c r="F537" s="230" t="s">
        <v>621</v>
      </c>
      <c r="G537" s="227"/>
      <c r="H537" s="229" t="s">
        <v>19</v>
      </c>
      <c r="I537" s="231"/>
      <c r="J537" s="227"/>
      <c r="K537" s="227"/>
      <c r="L537" s="232"/>
      <c r="M537" s="233"/>
      <c r="N537" s="234"/>
      <c r="O537" s="234"/>
      <c r="P537" s="234"/>
      <c r="Q537" s="234"/>
      <c r="R537" s="234"/>
      <c r="S537" s="234"/>
      <c r="T537" s="235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36" t="s">
        <v>185</v>
      </c>
      <c r="AU537" s="236" t="s">
        <v>85</v>
      </c>
      <c r="AV537" s="13" t="s">
        <v>83</v>
      </c>
      <c r="AW537" s="13" t="s">
        <v>35</v>
      </c>
      <c r="AX537" s="13" t="s">
        <v>75</v>
      </c>
      <c r="AY537" s="236" t="s">
        <v>175</v>
      </c>
    </row>
    <row r="538" s="14" customFormat="1">
      <c r="A538" s="14"/>
      <c r="B538" s="237"/>
      <c r="C538" s="238"/>
      <c r="D538" s="228" t="s">
        <v>185</v>
      </c>
      <c r="E538" s="239" t="s">
        <v>19</v>
      </c>
      <c r="F538" s="240" t="s">
        <v>622</v>
      </c>
      <c r="G538" s="238"/>
      <c r="H538" s="241">
        <v>133.5</v>
      </c>
      <c r="I538" s="242"/>
      <c r="J538" s="238"/>
      <c r="K538" s="238"/>
      <c r="L538" s="243"/>
      <c r="M538" s="244"/>
      <c r="N538" s="245"/>
      <c r="O538" s="245"/>
      <c r="P538" s="245"/>
      <c r="Q538" s="245"/>
      <c r="R538" s="245"/>
      <c r="S538" s="245"/>
      <c r="T538" s="246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47" t="s">
        <v>185</v>
      </c>
      <c r="AU538" s="247" t="s">
        <v>85</v>
      </c>
      <c r="AV538" s="14" t="s">
        <v>85</v>
      </c>
      <c r="AW538" s="14" t="s">
        <v>35</v>
      </c>
      <c r="AX538" s="14" t="s">
        <v>75</v>
      </c>
      <c r="AY538" s="247" t="s">
        <v>175</v>
      </c>
    </row>
    <row r="539" s="15" customFormat="1">
      <c r="A539" s="15"/>
      <c r="B539" s="248"/>
      <c r="C539" s="249"/>
      <c r="D539" s="228" t="s">
        <v>185</v>
      </c>
      <c r="E539" s="250" t="s">
        <v>19</v>
      </c>
      <c r="F539" s="251" t="s">
        <v>187</v>
      </c>
      <c r="G539" s="249"/>
      <c r="H539" s="252">
        <v>133.5</v>
      </c>
      <c r="I539" s="253"/>
      <c r="J539" s="249"/>
      <c r="K539" s="249"/>
      <c r="L539" s="254"/>
      <c r="M539" s="255"/>
      <c r="N539" s="256"/>
      <c r="O539" s="256"/>
      <c r="P539" s="256"/>
      <c r="Q539" s="256"/>
      <c r="R539" s="256"/>
      <c r="S539" s="256"/>
      <c r="T539" s="257"/>
      <c r="U539" s="15"/>
      <c r="V539" s="15"/>
      <c r="W539" s="15"/>
      <c r="X539" s="15"/>
      <c r="Y539" s="15"/>
      <c r="Z539" s="15"/>
      <c r="AA539" s="15"/>
      <c r="AB539" s="15"/>
      <c r="AC539" s="15"/>
      <c r="AD539" s="15"/>
      <c r="AE539" s="15"/>
      <c r="AT539" s="258" t="s">
        <v>185</v>
      </c>
      <c r="AU539" s="258" t="s">
        <v>85</v>
      </c>
      <c r="AV539" s="15" t="s">
        <v>181</v>
      </c>
      <c r="AW539" s="15" t="s">
        <v>35</v>
      </c>
      <c r="AX539" s="15" t="s">
        <v>83</v>
      </c>
      <c r="AY539" s="258" t="s">
        <v>175</v>
      </c>
    </row>
    <row r="540" s="2" customFormat="1" ht="33" customHeight="1">
      <c r="A540" s="41"/>
      <c r="B540" s="42"/>
      <c r="C540" s="208" t="s">
        <v>623</v>
      </c>
      <c r="D540" s="208" t="s">
        <v>177</v>
      </c>
      <c r="E540" s="209" t="s">
        <v>624</v>
      </c>
      <c r="F540" s="210" t="s">
        <v>625</v>
      </c>
      <c r="G540" s="211" t="s">
        <v>297</v>
      </c>
      <c r="H540" s="212">
        <v>4.4500000000000002</v>
      </c>
      <c r="I540" s="213"/>
      <c r="J540" s="214">
        <f>ROUND(I540*H540,2)</f>
        <v>0</v>
      </c>
      <c r="K540" s="210" t="s">
        <v>180</v>
      </c>
      <c r="L540" s="47"/>
      <c r="M540" s="215" t="s">
        <v>19</v>
      </c>
      <c r="N540" s="216" t="s">
        <v>46</v>
      </c>
      <c r="O540" s="87"/>
      <c r="P540" s="217">
        <f>O540*H540</f>
        <v>0</v>
      </c>
      <c r="Q540" s="217">
        <v>0</v>
      </c>
      <c r="R540" s="217">
        <f>Q540*H540</f>
        <v>0</v>
      </c>
      <c r="S540" s="217">
        <v>0</v>
      </c>
      <c r="T540" s="218">
        <f>S540*H540</f>
        <v>0</v>
      </c>
      <c r="U540" s="41"/>
      <c r="V540" s="41"/>
      <c r="W540" s="41"/>
      <c r="X540" s="41"/>
      <c r="Y540" s="41"/>
      <c r="Z540" s="41"/>
      <c r="AA540" s="41"/>
      <c r="AB540" s="41"/>
      <c r="AC540" s="41"/>
      <c r="AD540" s="41"/>
      <c r="AE540" s="41"/>
      <c r="AR540" s="219" t="s">
        <v>181</v>
      </c>
      <c r="AT540" s="219" t="s">
        <v>177</v>
      </c>
      <c r="AU540" s="219" t="s">
        <v>85</v>
      </c>
      <c r="AY540" s="20" t="s">
        <v>175</v>
      </c>
      <c r="BE540" s="220">
        <f>IF(N540="základní",J540,0)</f>
        <v>0</v>
      </c>
      <c r="BF540" s="220">
        <f>IF(N540="snížená",J540,0)</f>
        <v>0</v>
      </c>
      <c r="BG540" s="220">
        <f>IF(N540="zákl. přenesená",J540,0)</f>
        <v>0</v>
      </c>
      <c r="BH540" s="220">
        <f>IF(N540="sníž. přenesená",J540,0)</f>
        <v>0</v>
      </c>
      <c r="BI540" s="220">
        <f>IF(N540="nulová",J540,0)</f>
        <v>0</v>
      </c>
      <c r="BJ540" s="20" t="s">
        <v>83</v>
      </c>
      <c r="BK540" s="220">
        <f>ROUND(I540*H540,2)</f>
        <v>0</v>
      </c>
      <c r="BL540" s="20" t="s">
        <v>181</v>
      </c>
      <c r="BM540" s="219" t="s">
        <v>626</v>
      </c>
    </row>
    <row r="541" s="2" customFormat="1">
      <c r="A541" s="41"/>
      <c r="B541" s="42"/>
      <c r="C541" s="43"/>
      <c r="D541" s="221" t="s">
        <v>183</v>
      </c>
      <c r="E541" s="43"/>
      <c r="F541" s="222" t="s">
        <v>627</v>
      </c>
      <c r="G541" s="43"/>
      <c r="H541" s="43"/>
      <c r="I541" s="223"/>
      <c r="J541" s="43"/>
      <c r="K541" s="43"/>
      <c r="L541" s="47"/>
      <c r="M541" s="224"/>
      <c r="N541" s="225"/>
      <c r="O541" s="87"/>
      <c r="P541" s="87"/>
      <c r="Q541" s="87"/>
      <c r="R541" s="87"/>
      <c r="S541" s="87"/>
      <c r="T541" s="88"/>
      <c r="U541" s="41"/>
      <c r="V541" s="41"/>
      <c r="W541" s="41"/>
      <c r="X541" s="41"/>
      <c r="Y541" s="41"/>
      <c r="Z541" s="41"/>
      <c r="AA541" s="41"/>
      <c r="AB541" s="41"/>
      <c r="AC541" s="41"/>
      <c r="AD541" s="41"/>
      <c r="AE541" s="41"/>
      <c r="AT541" s="20" t="s">
        <v>183</v>
      </c>
      <c r="AU541" s="20" t="s">
        <v>85</v>
      </c>
    </row>
    <row r="542" s="14" customFormat="1">
      <c r="A542" s="14"/>
      <c r="B542" s="237"/>
      <c r="C542" s="238"/>
      <c r="D542" s="228" t="s">
        <v>185</v>
      </c>
      <c r="E542" s="239" t="s">
        <v>19</v>
      </c>
      <c r="F542" s="240" t="s">
        <v>134</v>
      </c>
      <c r="G542" s="238"/>
      <c r="H542" s="241">
        <v>4.4500000000000002</v>
      </c>
      <c r="I542" s="242"/>
      <c r="J542" s="238"/>
      <c r="K542" s="238"/>
      <c r="L542" s="243"/>
      <c r="M542" s="244"/>
      <c r="N542" s="245"/>
      <c r="O542" s="245"/>
      <c r="P542" s="245"/>
      <c r="Q542" s="245"/>
      <c r="R542" s="245"/>
      <c r="S542" s="245"/>
      <c r="T542" s="246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47" t="s">
        <v>185</v>
      </c>
      <c r="AU542" s="247" t="s">
        <v>85</v>
      </c>
      <c r="AV542" s="14" t="s">
        <v>85</v>
      </c>
      <c r="AW542" s="14" t="s">
        <v>35</v>
      </c>
      <c r="AX542" s="14" t="s">
        <v>75</v>
      </c>
      <c r="AY542" s="247" t="s">
        <v>175</v>
      </c>
    </row>
    <row r="543" s="15" customFormat="1">
      <c r="A543" s="15"/>
      <c r="B543" s="248"/>
      <c r="C543" s="249"/>
      <c r="D543" s="228" t="s">
        <v>185</v>
      </c>
      <c r="E543" s="250" t="s">
        <v>19</v>
      </c>
      <c r="F543" s="251" t="s">
        <v>187</v>
      </c>
      <c r="G543" s="249"/>
      <c r="H543" s="252">
        <v>4.4500000000000002</v>
      </c>
      <c r="I543" s="253"/>
      <c r="J543" s="249"/>
      <c r="K543" s="249"/>
      <c r="L543" s="254"/>
      <c r="M543" s="255"/>
      <c r="N543" s="256"/>
      <c r="O543" s="256"/>
      <c r="P543" s="256"/>
      <c r="Q543" s="256"/>
      <c r="R543" s="256"/>
      <c r="S543" s="256"/>
      <c r="T543" s="257"/>
      <c r="U543" s="15"/>
      <c r="V543" s="15"/>
      <c r="W543" s="15"/>
      <c r="X543" s="15"/>
      <c r="Y543" s="15"/>
      <c r="Z543" s="15"/>
      <c r="AA543" s="15"/>
      <c r="AB543" s="15"/>
      <c r="AC543" s="15"/>
      <c r="AD543" s="15"/>
      <c r="AE543" s="15"/>
      <c r="AT543" s="258" t="s">
        <v>185</v>
      </c>
      <c r="AU543" s="258" t="s">
        <v>85</v>
      </c>
      <c r="AV543" s="15" t="s">
        <v>181</v>
      </c>
      <c r="AW543" s="15" t="s">
        <v>35</v>
      </c>
      <c r="AX543" s="15" t="s">
        <v>83</v>
      </c>
      <c r="AY543" s="258" t="s">
        <v>175</v>
      </c>
    </row>
    <row r="544" s="2" customFormat="1" ht="37.8" customHeight="1">
      <c r="A544" s="41"/>
      <c r="B544" s="42"/>
      <c r="C544" s="208" t="s">
        <v>628</v>
      </c>
      <c r="D544" s="208" t="s">
        <v>177</v>
      </c>
      <c r="E544" s="209" t="s">
        <v>629</v>
      </c>
      <c r="F544" s="210" t="s">
        <v>630</v>
      </c>
      <c r="G544" s="211" t="s">
        <v>120</v>
      </c>
      <c r="H544" s="212">
        <v>525.88999999999999</v>
      </c>
      <c r="I544" s="213"/>
      <c r="J544" s="214">
        <f>ROUND(I544*H544,2)</f>
        <v>0</v>
      </c>
      <c r="K544" s="210" t="s">
        <v>180</v>
      </c>
      <c r="L544" s="47"/>
      <c r="M544" s="215" t="s">
        <v>19</v>
      </c>
      <c r="N544" s="216" t="s">
        <v>46</v>
      </c>
      <c r="O544" s="87"/>
      <c r="P544" s="217">
        <f>O544*H544</f>
        <v>0</v>
      </c>
      <c r="Q544" s="217">
        <v>4.0000000000000003E-05</v>
      </c>
      <c r="R544" s="217">
        <f>Q544*H544</f>
        <v>0.021035600000000002</v>
      </c>
      <c r="S544" s="217">
        <v>0</v>
      </c>
      <c r="T544" s="218">
        <f>S544*H544</f>
        <v>0</v>
      </c>
      <c r="U544" s="41"/>
      <c r="V544" s="41"/>
      <c r="W544" s="41"/>
      <c r="X544" s="41"/>
      <c r="Y544" s="41"/>
      <c r="Z544" s="41"/>
      <c r="AA544" s="41"/>
      <c r="AB544" s="41"/>
      <c r="AC544" s="41"/>
      <c r="AD544" s="41"/>
      <c r="AE544" s="41"/>
      <c r="AR544" s="219" t="s">
        <v>181</v>
      </c>
      <c r="AT544" s="219" t="s">
        <v>177</v>
      </c>
      <c r="AU544" s="219" t="s">
        <v>85</v>
      </c>
      <c r="AY544" s="20" t="s">
        <v>175</v>
      </c>
      <c r="BE544" s="220">
        <f>IF(N544="základní",J544,0)</f>
        <v>0</v>
      </c>
      <c r="BF544" s="220">
        <f>IF(N544="snížená",J544,0)</f>
        <v>0</v>
      </c>
      <c r="BG544" s="220">
        <f>IF(N544="zákl. přenesená",J544,0)</f>
        <v>0</v>
      </c>
      <c r="BH544" s="220">
        <f>IF(N544="sníž. přenesená",J544,0)</f>
        <v>0</v>
      </c>
      <c r="BI544" s="220">
        <f>IF(N544="nulová",J544,0)</f>
        <v>0</v>
      </c>
      <c r="BJ544" s="20" t="s">
        <v>83</v>
      </c>
      <c r="BK544" s="220">
        <f>ROUND(I544*H544,2)</f>
        <v>0</v>
      </c>
      <c r="BL544" s="20" t="s">
        <v>181</v>
      </c>
      <c r="BM544" s="219" t="s">
        <v>631</v>
      </c>
    </row>
    <row r="545" s="2" customFormat="1">
      <c r="A545" s="41"/>
      <c r="B545" s="42"/>
      <c r="C545" s="43"/>
      <c r="D545" s="221" t="s">
        <v>183</v>
      </c>
      <c r="E545" s="43"/>
      <c r="F545" s="222" t="s">
        <v>632</v>
      </c>
      <c r="G545" s="43"/>
      <c r="H545" s="43"/>
      <c r="I545" s="223"/>
      <c r="J545" s="43"/>
      <c r="K545" s="43"/>
      <c r="L545" s="47"/>
      <c r="M545" s="224"/>
      <c r="N545" s="225"/>
      <c r="O545" s="87"/>
      <c r="P545" s="87"/>
      <c r="Q545" s="87"/>
      <c r="R545" s="87"/>
      <c r="S545" s="87"/>
      <c r="T545" s="88"/>
      <c r="U545" s="41"/>
      <c r="V545" s="41"/>
      <c r="W545" s="41"/>
      <c r="X545" s="41"/>
      <c r="Y545" s="41"/>
      <c r="Z545" s="41"/>
      <c r="AA545" s="41"/>
      <c r="AB545" s="41"/>
      <c r="AC545" s="41"/>
      <c r="AD545" s="41"/>
      <c r="AE545" s="41"/>
      <c r="AT545" s="20" t="s">
        <v>183</v>
      </c>
      <c r="AU545" s="20" t="s">
        <v>85</v>
      </c>
    </row>
    <row r="546" s="13" customFormat="1">
      <c r="A546" s="13"/>
      <c r="B546" s="226"/>
      <c r="C546" s="227"/>
      <c r="D546" s="228" t="s">
        <v>185</v>
      </c>
      <c r="E546" s="229" t="s">
        <v>19</v>
      </c>
      <c r="F546" s="230" t="s">
        <v>197</v>
      </c>
      <c r="G546" s="227"/>
      <c r="H546" s="229" t="s">
        <v>19</v>
      </c>
      <c r="I546" s="231"/>
      <c r="J546" s="227"/>
      <c r="K546" s="227"/>
      <c r="L546" s="232"/>
      <c r="M546" s="233"/>
      <c r="N546" s="234"/>
      <c r="O546" s="234"/>
      <c r="P546" s="234"/>
      <c r="Q546" s="234"/>
      <c r="R546" s="234"/>
      <c r="S546" s="234"/>
      <c r="T546" s="235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36" t="s">
        <v>185</v>
      </c>
      <c r="AU546" s="236" t="s">
        <v>85</v>
      </c>
      <c r="AV546" s="13" t="s">
        <v>83</v>
      </c>
      <c r="AW546" s="13" t="s">
        <v>35</v>
      </c>
      <c r="AX546" s="13" t="s">
        <v>75</v>
      </c>
      <c r="AY546" s="236" t="s">
        <v>175</v>
      </c>
    </row>
    <row r="547" s="14" customFormat="1">
      <c r="A547" s="14"/>
      <c r="B547" s="237"/>
      <c r="C547" s="238"/>
      <c r="D547" s="228" t="s">
        <v>185</v>
      </c>
      <c r="E547" s="239" t="s">
        <v>19</v>
      </c>
      <c r="F547" s="240" t="s">
        <v>633</v>
      </c>
      <c r="G547" s="238"/>
      <c r="H547" s="241">
        <v>2</v>
      </c>
      <c r="I547" s="242"/>
      <c r="J547" s="238"/>
      <c r="K547" s="238"/>
      <c r="L547" s="243"/>
      <c r="M547" s="244"/>
      <c r="N547" s="245"/>
      <c r="O547" s="245"/>
      <c r="P547" s="245"/>
      <c r="Q547" s="245"/>
      <c r="R547" s="245"/>
      <c r="S547" s="245"/>
      <c r="T547" s="246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47" t="s">
        <v>185</v>
      </c>
      <c r="AU547" s="247" t="s">
        <v>85</v>
      </c>
      <c r="AV547" s="14" t="s">
        <v>85</v>
      </c>
      <c r="AW547" s="14" t="s">
        <v>35</v>
      </c>
      <c r="AX547" s="14" t="s">
        <v>75</v>
      </c>
      <c r="AY547" s="247" t="s">
        <v>175</v>
      </c>
    </row>
    <row r="548" s="14" customFormat="1">
      <c r="A548" s="14"/>
      <c r="B548" s="237"/>
      <c r="C548" s="238"/>
      <c r="D548" s="228" t="s">
        <v>185</v>
      </c>
      <c r="E548" s="239" t="s">
        <v>19</v>
      </c>
      <c r="F548" s="240" t="s">
        <v>634</v>
      </c>
      <c r="G548" s="238"/>
      <c r="H548" s="241">
        <v>4.8300000000000001</v>
      </c>
      <c r="I548" s="242"/>
      <c r="J548" s="238"/>
      <c r="K548" s="238"/>
      <c r="L548" s="243"/>
      <c r="M548" s="244"/>
      <c r="N548" s="245"/>
      <c r="O548" s="245"/>
      <c r="P548" s="245"/>
      <c r="Q548" s="245"/>
      <c r="R548" s="245"/>
      <c r="S548" s="245"/>
      <c r="T548" s="246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47" t="s">
        <v>185</v>
      </c>
      <c r="AU548" s="247" t="s">
        <v>85</v>
      </c>
      <c r="AV548" s="14" t="s">
        <v>85</v>
      </c>
      <c r="AW548" s="14" t="s">
        <v>35</v>
      </c>
      <c r="AX548" s="14" t="s">
        <v>75</v>
      </c>
      <c r="AY548" s="247" t="s">
        <v>175</v>
      </c>
    </row>
    <row r="549" s="14" customFormat="1">
      <c r="A549" s="14"/>
      <c r="B549" s="237"/>
      <c r="C549" s="238"/>
      <c r="D549" s="228" t="s">
        <v>185</v>
      </c>
      <c r="E549" s="239" t="s">
        <v>19</v>
      </c>
      <c r="F549" s="240" t="s">
        <v>635</v>
      </c>
      <c r="G549" s="238"/>
      <c r="H549" s="241">
        <v>9.0299999999999994</v>
      </c>
      <c r="I549" s="242"/>
      <c r="J549" s="238"/>
      <c r="K549" s="238"/>
      <c r="L549" s="243"/>
      <c r="M549" s="244"/>
      <c r="N549" s="245"/>
      <c r="O549" s="245"/>
      <c r="P549" s="245"/>
      <c r="Q549" s="245"/>
      <c r="R549" s="245"/>
      <c r="S549" s="245"/>
      <c r="T549" s="246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47" t="s">
        <v>185</v>
      </c>
      <c r="AU549" s="247" t="s">
        <v>85</v>
      </c>
      <c r="AV549" s="14" t="s">
        <v>85</v>
      </c>
      <c r="AW549" s="14" t="s">
        <v>35</v>
      </c>
      <c r="AX549" s="14" t="s">
        <v>75</v>
      </c>
      <c r="AY549" s="247" t="s">
        <v>175</v>
      </c>
    </row>
    <row r="550" s="14" customFormat="1">
      <c r="A550" s="14"/>
      <c r="B550" s="237"/>
      <c r="C550" s="238"/>
      <c r="D550" s="228" t="s">
        <v>185</v>
      </c>
      <c r="E550" s="239" t="s">
        <v>19</v>
      </c>
      <c r="F550" s="240" t="s">
        <v>636</v>
      </c>
      <c r="G550" s="238"/>
      <c r="H550" s="241">
        <v>9.0299999999999994</v>
      </c>
      <c r="I550" s="242"/>
      <c r="J550" s="238"/>
      <c r="K550" s="238"/>
      <c r="L550" s="243"/>
      <c r="M550" s="244"/>
      <c r="N550" s="245"/>
      <c r="O550" s="245"/>
      <c r="P550" s="245"/>
      <c r="Q550" s="245"/>
      <c r="R550" s="245"/>
      <c r="S550" s="245"/>
      <c r="T550" s="246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47" t="s">
        <v>185</v>
      </c>
      <c r="AU550" s="247" t="s">
        <v>85</v>
      </c>
      <c r="AV550" s="14" t="s">
        <v>85</v>
      </c>
      <c r="AW550" s="14" t="s">
        <v>35</v>
      </c>
      <c r="AX550" s="14" t="s">
        <v>75</v>
      </c>
      <c r="AY550" s="247" t="s">
        <v>175</v>
      </c>
    </row>
    <row r="551" s="14" customFormat="1">
      <c r="A551" s="14"/>
      <c r="B551" s="237"/>
      <c r="C551" s="238"/>
      <c r="D551" s="228" t="s">
        <v>185</v>
      </c>
      <c r="E551" s="239" t="s">
        <v>19</v>
      </c>
      <c r="F551" s="240" t="s">
        <v>637</v>
      </c>
      <c r="G551" s="238"/>
      <c r="H551" s="241">
        <v>14.119999999999999</v>
      </c>
      <c r="I551" s="242"/>
      <c r="J551" s="238"/>
      <c r="K551" s="238"/>
      <c r="L551" s="243"/>
      <c r="M551" s="244"/>
      <c r="N551" s="245"/>
      <c r="O551" s="245"/>
      <c r="P551" s="245"/>
      <c r="Q551" s="245"/>
      <c r="R551" s="245"/>
      <c r="S551" s="245"/>
      <c r="T551" s="246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47" t="s">
        <v>185</v>
      </c>
      <c r="AU551" s="247" t="s">
        <v>85</v>
      </c>
      <c r="AV551" s="14" t="s">
        <v>85</v>
      </c>
      <c r="AW551" s="14" t="s">
        <v>35</v>
      </c>
      <c r="AX551" s="14" t="s">
        <v>75</v>
      </c>
      <c r="AY551" s="247" t="s">
        <v>175</v>
      </c>
    </row>
    <row r="552" s="14" customFormat="1">
      <c r="A552" s="14"/>
      <c r="B552" s="237"/>
      <c r="C552" s="238"/>
      <c r="D552" s="228" t="s">
        <v>185</v>
      </c>
      <c r="E552" s="239" t="s">
        <v>19</v>
      </c>
      <c r="F552" s="240" t="s">
        <v>638</v>
      </c>
      <c r="G552" s="238"/>
      <c r="H552" s="241">
        <v>6.0199999999999996</v>
      </c>
      <c r="I552" s="242"/>
      <c r="J552" s="238"/>
      <c r="K552" s="238"/>
      <c r="L552" s="243"/>
      <c r="M552" s="244"/>
      <c r="N552" s="245"/>
      <c r="O552" s="245"/>
      <c r="P552" s="245"/>
      <c r="Q552" s="245"/>
      <c r="R552" s="245"/>
      <c r="S552" s="245"/>
      <c r="T552" s="246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47" t="s">
        <v>185</v>
      </c>
      <c r="AU552" s="247" t="s">
        <v>85</v>
      </c>
      <c r="AV552" s="14" t="s">
        <v>85</v>
      </c>
      <c r="AW552" s="14" t="s">
        <v>35</v>
      </c>
      <c r="AX552" s="14" t="s">
        <v>75</v>
      </c>
      <c r="AY552" s="247" t="s">
        <v>175</v>
      </c>
    </row>
    <row r="553" s="14" customFormat="1">
      <c r="A553" s="14"/>
      <c r="B553" s="237"/>
      <c r="C553" s="238"/>
      <c r="D553" s="228" t="s">
        <v>185</v>
      </c>
      <c r="E553" s="239" t="s">
        <v>19</v>
      </c>
      <c r="F553" s="240" t="s">
        <v>639</v>
      </c>
      <c r="G553" s="238"/>
      <c r="H553" s="241">
        <v>5.0199999999999996</v>
      </c>
      <c r="I553" s="242"/>
      <c r="J553" s="238"/>
      <c r="K553" s="238"/>
      <c r="L553" s="243"/>
      <c r="M553" s="244"/>
      <c r="N553" s="245"/>
      <c r="O553" s="245"/>
      <c r="P553" s="245"/>
      <c r="Q553" s="245"/>
      <c r="R553" s="245"/>
      <c r="S553" s="245"/>
      <c r="T553" s="246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47" t="s">
        <v>185</v>
      </c>
      <c r="AU553" s="247" t="s">
        <v>85</v>
      </c>
      <c r="AV553" s="14" t="s">
        <v>85</v>
      </c>
      <c r="AW553" s="14" t="s">
        <v>35</v>
      </c>
      <c r="AX553" s="14" t="s">
        <v>75</v>
      </c>
      <c r="AY553" s="247" t="s">
        <v>175</v>
      </c>
    </row>
    <row r="554" s="14" customFormat="1">
      <c r="A554" s="14"/>
      <c r="B554" s="237"/>
      <c r="C554" s="238"/>
      <c r="D554" s="228" t="s">
        <v>185</v>
      </c>
      <c r="E554" s="239" t="s">
        <v>19</v>
      </c>
      <c r="F554" s="240" t="s">
        <v>640</v>
      </c>
      <c r="G554" s="238"/>
      <c r="H554" s="241">
        <v>16.239999999999998</v>
      </c>
      <c r="I554" s="242"/>
      <c r="J554" s="238"/>
      <c r="K554" s="238"/>
      <c r="L554" s="243"/>
      <c r="M554" s="244"/>
      <c r="N554" s="245"/>
      <c r="O554" s="245"/>
      <c r="P554" s="245"/>
      <c r="Q554" s="245"/>
      <c r="R554" s="245"/>
      <c r="S554" s="245"/>
      <c r="T554" s="246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47" t="s">
        <v>185</v>
      </c>
      <c r="AU554" s="247" t="s">
        <v>85</v>
      </c>
      <c r="AV554" s="14" t="s">
        <v>85</v>
      </c>
      <c r="AW554" s="14" t="s">
        <v>35</v>
      </c>
      <c r="AX554" s="14" t="s">
        <v>75</v>
      </c>
      <c r="AY554" s="247" t="s">
        <v>175</v>
      </c>
    </row>
    <row r="555" s="14" customFormat="1">
      <c r="A555" s="14"/>
      <c r="B555" s="237"/>
      <c r="C555" s="238"/>
      <c r="D555" s="228" t="s">
        <v>185</v>
      </c>
      <c r="E555" s="239" t="s">
        <v>19</v>
      </c>
      <c r="F555" s="240" t="s">
        <v>641</v>
      </c>
      <c r="G555" s="238"/>
      <c r="H555" s="241">
        <v>7.9299999999999997</v>
      </c>
      <c r="I555" s="242"/>
      <c r="J555" s="238"/>
      <c r="K555" s="238"/>
      <c r="L555" s="243"/>
      <c r="M555" s="244"/>
      <c r="N555" s="245"/>
      <c r="O555" s="245"/>
      <c r="P555" s="245"/>
      <c r="Q555" s="245"/>
      <c r="R555" s="245"/>
      <c r="S555" s="245"/>
      <c r="T555" s="246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47" t="s">
        <v>185</v>
      </c>
      <c r="AU555" s="247" t="s">
        <v>85</v>
      </c>
      <c r="AV555" s="14" t="s">
        <v>85</v>
      </c>
      <c r="AW555" s="14" t="s">
        <v>35</v>
      </c>
      <c r="AX555" s="14" t="s">
        <v>75</v>
      </c>
      <c r="AY555" s="247" t="s">
        <v>175</v>
      </c>
    </row>
    <row r="556" s="14" customFormat="1">
      <c r="A556" s="14"/>
      <c r="B556" s="237"/>
      <c r="C556" s="238"/>
      <c r="D556" s="228" t="s">
        <v>185</v>
      </c>
      <c r="E556" s="239" t="s">
        <v>19</v>
      </c>
      <c r="F556" s="240" t="s">
        <v>642</v>
      </c>
      <c r="G556" s="238"/>
      <c r="H556" s="241">
        <v>16.82</v>
      </c>
      <c r="I556" s="242"/>
      <c r="J556" s="238"/>
      <c r="K556" s="238"/>
      <c r="L556" s="243"/>
      <c r="M556" s="244"/>
      <c r="N556" s="245"/>
      <c r="O556" s="245"/>
      <c r="P556" s="245"/>
      <c r="Q556" s="245"/>
      <c r="R556" s="245"/>
      <c r="S556" s="245"/>
      <c r="T556" s="246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47" t="s">
        <v>185</v>
      </c>
      <c r="AU556" s="247" t="s">
        <v>85</v>
      </c>
      <c r="AV556" s="14" t="s">
        <v>85</v>
      </c>
      <c r="AW556" s="14" t="s">
        <v>35</v>
      </c>
      <c r="AX556" s="14" t="s">
        <v>75</v>
      </c>
      <c r="AY556" s="247" t="s">
        <v>175</v>
      </c>
    </row>
    <row r="557" s="14" customFormat="1">
      <c r="A557" s="14"/>
      <c r="B557" s="237"/>
      <c r="C557" s="238"/>
      <c r="D557" s="228" t="s">
        <v>185</v>
      </c>
      <c r="E557" s="239" t="s">
        <v>19</v>
      </c>
      <c r="F557" s="240" t="s">
        <v>643</v>
      </c>
      <c r="G557" s="238"/>
      <c r="H557" s="241">
        <v>10.24</v>
      </c>
      <c r="I557" s="242"/>
      <c r="J557" s="238"/>
      <c r="K557" s="238"/>
      <c r="L557" s="243"/>
      <c r="M557" s="244"/>
      <c r="N557" s="245"/>
      <c r="O557" s="245"/>
      <c r="P557" s="245"/>
      <c r="Q557" s="245"/>
      <c r="R557" s="245"/>
      <c r="S557" s="245"/>
      <c r="T557" s="246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47" t="s">
        <v>185</v>
      </c>
      <c r="AU557" s="247" t="s">
        <v>85</v>
      </c>
      <c r="AV557" s="14" t="s">
        <v>85</v>
      </c>
      <c r="AW557" s="14" t="s">
        <v>35</v>
      </c>
      <c r="AX557" s="14" t="s">
        <v>75</v>
      </c>
      <c r="AY557" s="247" t="s">
        <v>175</v>
      </c>
    </row>
    <row r="558" s="14" customFormat="1">
      <c r="A558" s="14"/>
      <c r="B558" s="237"/>
      <c r="C558" s="238"/>
      <c r="D558" s="228" t="s">
        <v>185</v>
      </c>
      <c r="E558" s="239" t="s">
        <v>19</v>
      </c>
      <c r="F558" s="240" t="s">
        <v>644</v>
      </c>
      <c r="G558" s="238"/>
      <c r="H558" s="241">
        <v>2.6800000000000002</v>
      </c>
      <c r="I558" s="242"/>
      <c r="J558" s="238"/>
      <c r="K558" s="238"/>
      <c r="L558" s="243"/>
      <c r="M558" s="244"/>
      <c r="N558" s="245"/>
      <c r="O558" s="245"/>
      <c r="P558" s="245"/>
      <c r="Q558" s="245"/>
      <c r="R558" s="245"/>
      <c r="S558" s="245"/>
      <c r="T558" s="246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47" t="s">
        <v>185</v>
      </c>
      <c r="AU558" s="247" t="s">
        <v>85</v>
      </c>
      <c r="AV558" s="14" t="s">
        <v>85</v>
      </c>
      <c r="AW558" s="14" t="s">
        <v>35</v>
      </c>
      <c r="AX558" s="14" t="s">
        <v>75</v>
      </c>
      <c r="AY558" s="247" t="s">
        <v>175</v>
      </c>
    </row>
    <row r="559" s="14" customFormat="1">
      <c r="A559" s="14"/>
      <c r="B559" s="237"/>
      <c r="C559" s="238"/>
      <c r="D559" s="228" t="s">
        <v>185</v>
      </c>
      <c r="E559" s="239" t="s">
        <v>19</v>
      </c>
      <c r="F559" s="240" t="s">
        <v>645</v>
      </c>
      <c r="G559" s="238"/>
      <c r="H559" s="241">
        <v>10.24</v>
      </c>
      <c r="I559" s="242"/>
      <c r="J559" s="238"/>
      <c r="K559" s="238"/>
      <c r="L559" s="243"/>
      <c r="M559" s="244"/>
      <c r="N559" s="245"/>
      <c r="O559" s="245"/>
      <c r="P559" s="245"/>
      <c r="Q559" s="245"/>
      <c r="R559" s="245"/>
      <c r="S559" s="245"/>
      <c r="T559" s="246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47" t="s">
        <v>185</v>
      </c>
      <c r="AU559" s="247" t="s">
        <v>85</v>
      </c>
      <c r="AV559" s="14" t="s">
        <v>85</v>
      </c>
      <c r="AW559" s="14" t="s">
        <v>35</v>
      </c>
      <c r="AX559" s="14" t="s">
        <v>75</v>
      </c>
      <c r="AY559" s="247" t="s">
        <v>175</v>
      </c>
    </row>
    <row r="560" s="14" customFormat="1">
      <c r="A560" s="14"/>
      <c r="B560" s="237"/>
      <c r="C560" s="238"/>
      <c r="D560" s="228" t="s">
        <v>185</v>
      </c>
      <c r="E560" s="239" t="s">
        <v>19</v>
      </c>
      <c r="F560" s="240" t="s">
        <v>646</v>
      </c>
      <c r="G560" s="238"/>
      <c r="H560" s="241">
        <v>16.149999999999999</v>
      </c>
      <c r="I560" s="242"/>
      <c r="J560" s="238"/>
      <c r="K560" s="238"/>
      <c r="L560" s="243"/>
      <c r="M560" s="244"/>
      <c r="N560" s="245"/>
      <c r="O560" s="245"/>
      <c r="P560" s="245"/>
      <c r="Q560" s="245"/>
      <c r="R560" s="245"/>
      <c r="S560" s="245"/>
      <c r="T560" s="246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47" t="s">
        <v>185</v>
      </c>
      <c r="AU560" s="247" t="s">
        <v>85</v>
      </c>
      <c r="AV560" s="14" t="s">
        <v>85</v>
      </c>
      <c r="AW560" s="14" t="s">
        <v>35</v>
      </c>
      <c r="AX560" s="14" t="s">
        <v>75</v>
      </c>
      <c r="AY560" s="247" t="s">
        <v>175</v>
      </c>
    </row>
    <row r="561" s="14" customFormat="1">
      <c r="A561" s="14"/>
      <c r="B561" s="237"/>
      <c r="C561" s="238"/>
      <c r="D561" s="228" t="s">
        <v>185</v>
      </c>
      <c r="E561" s="239" t="s">
        <v>19</v>
      </c>
      <c r="F561" s="240" t="s">
        <v>647</v>
      </c>
      <c r="G561" s="238"/>
      <c r="H561" s="241">
        <v>17.350000000000001</v>
      </c>
      <c r="I561" s="242"/>
      <c r="J561" s="238"/>
      <c r="K561" s="238"/>
      <c r="L561" s="243"/>
      <c r="M561" s="244"/>
      <c r="N561" s="245"/>
      <c r="O561" s="245"/>
      <c r="P561" s="245"/>
      <c r="Q561" s="245"/>
      <c r="R561" s="245"/>
      <c r="S561" s="245"/>
      <c r="T561" s="246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47" t="s">
        <v>185</v>
      </c>
      <c r="AU561" s="247" t="s">
        <v>85</v>
      </c>
      <c r="AV561" s="14" t="s">
        <v>85</v>
      </c>
      <c r="AW561" s="14" t="s">
        <v>35</v>
      </c>
      <c r="AX561" s="14" t="s">
        <v>75</v>
      </c>
      <c r="AY561" s="247" t="s">
        <v>175</v>
      </c>
    </row>
    <row r="562" s="14" customFormat="1">
      <c r="A562" s="14"/>
      <c r="B562" s="237"/>
      <c r="C562" s="238"/>
      <c r="D562" s="228" t="s">
        <v>185</v>
      </c>
      <c r="E562" s="239" t="s">
        <v>19</v>
      </c>
      <c r="F562" s="240" t="s">
        <v>648</v>
      </c>
      <c r="G562" s="238"/>
      <c r="H562" s="241">
        <v>10.619999999999999</v>
      </c>
      <c r="I562" s="242"/>
      <c r="J562" s="238"/>
      <c r="K562" s="238"/>
      <c r="L562" s="243"/>
      <c r="M562" s="244"/>
      <c r="N562" s="245"/>
      <c r="O562" s="245"/>
      <c r="P562" s="245"/>
      <c r="Q562" s="245"/>
      <c r="R562" s="245"/>
      <c r="S562" s="245"/>
      <c r="T562" s="246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47" t="s">
        <v>185</v>
      </c>
      <c r="AU562" s="247" t="s">
        <v>85</v>
      </c>
      <c r="AV562" s="14" t="s">
        <v>85</v>
      </c>
      <c r="AW562" s="14" t="s">
        <v>35</v>
      </c>
      <c r="AX562" s="14" t="s">
        <v>75</v>
      </c>
      <c r="AY562" s="247" t="s">
        <v>175</v>
      </c>
    </row>
    <row r="563" s="14" customFormat="1">
      <c r="A563" s="14"/>
      <c r="B563" s="237"/>
      <c r="C563" s="238"/>
      <c r="D563" s="228" t="s">
        <v>185</v>
      </c>
      <c r="E563" s="239" t="s">
        <v>19</v>
      </c>
      <c r="F563" s="240" t="s">
        <v>607</v>
      </c>
      <c r="G563" s="238"/>
      <c r="H563" s="241">
        <v>26.350000000000001</v>
      </c>
      <c r="I563" s="242"/>
      <c r="J563" s="238"/>
      <c r="K563" s="238"/>
      <c r="L563" s="243"/>
      <c r="M563" s="244"/>
      <c r="N563" s="245"/>
      <c r="O563" s="245"/>
      <c r="P563" s="245"/>
      <c r="Q563" s="245"/>
      <c r="R563" s="245"/>
      <c r="S563" s="245"/>
      <c r="T563" s="246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47" t="s">
        <v>185</v>
      </c>
      <c r="AU563" s="247" t="s">
        <v>85</v>
      </c>
      <c r="AV563" s="14" t="s">
        <v>85</v>
      </c>
      <c r="AW563" s="14" t="s">
        <v>35</v>
      </c>
      <c r="AX563" s="14" t="s">
        <v>75</v>
      </c>
      <c r="AY563" s="247" t="s">
        <v>175</v>
      </c>
    </row>
    <row r="564" s="14" customFormat="1">
      <c r="A564" s="14"/>
      <c r="B564" s="237"/>
      <c r="C564" s="238"/>
      <c r="D564" s="228" t="s">
        <v>185</v>
      </c>
      <c r="E564" s="239" t="s">
        <v>19</v>
      </c>
      <c r="F564" s="240" t="s">
        <v>608</v>
      </c>
      <c r="G564" s="238"/>
      <c r="H564" s="241">
        <v>33.920000000000002</v>
      </c>
      <c r="I564" s="242"/>
      <c r="J564" s="238"/>
      <c r="K564" s="238"/>
      <c r="L564" s="243"/>
      <c r="M564" s="244"/>
      <c r="N564" s="245"/>
      <c r="O564" s="245"/>
      <c r="P564" s="245"/>
      <c r="Q564" s="245"/>
      <c r="R564" s="245"/>
      <c r="S564" s="245"/>
      <c r="T564" s="246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47" t="s">
        <v>185</v>
      </c>
      <c r="AU564" s="247" t="s">
        <v>85</v>
      </c>
      <c r="AV564" s="14" t="s">
        <v>85</v>
      </c>
      <c r="AW564" s="14" t="s">
        <v>35</v>
      </c>
      <c r="AX564" s="14" t="s">
        <v>75</v>
      </c>
      <c r="AY564" s="247" t="s">
        <v>175</v>
      </c>
    </row>
    <row r="565" s="14" customFormat="1">
      <c r="A565" s="14"/>
      <c r="B565" s="237"/>
      <c r="C565" s="238"/>
      <c r="D565" s="228" t="s">
        <v>185</v>
      </c>
      <c r="E565" s="239" t="s">
        <v>19</v>
      </c>
      <c r="F565" s="240" t="s">
        <v>649</v>
      </c>
      <c r="G565" s="238"/>
      <c r="H565" s="241">
        <v>1.75</v>
      </c>
      <c r="I565" s="242"/>
      <c r="J565" s="238"/>
      <c r="K565" s="238"/>
      <c r="L565" s="243"/>
      <c r="M565" s="244"/>
      <c r="N565" s="245"/>
      <c r="O565" s="245"/>
      <c r="P565" s="245"/>
      <c r="Q565" s="245"/>
      <c r="R565" s="245"/>
      <c r="S565" s="245"/>
      <c r="T565" s="246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47" t="s">
        <v>185</v>
      </c>
      <c r="AU565" s="247" t="s">
        <v>85</v>
      </c>
      <c r="AV565" s="14" t="s">
        <v>85</v>
      </c>
      <c r="AW565" s="14" t="s">
        <v>35</v>
      </c>
      <c r="AX565" s="14" t="s">
        <v>75</v>
      </c>
      <c r="AY565" s="247" t="s">
        <v>175</v>
      </c>
    </row>
    <row r="566" s="14" customFormat="1">
      <c r="A566" s="14"/>
      <c r="B566" s="237"/>
      <c r="C566" s="238"/>
      <c r="D566" s="228" t="s">
        <v>185</v>
      </c>
      <c r="E566" s="239" t="s">
        <v>19</v>
      </c>
      <c r="F566" s="240" t="s">
        <v>650</v>
      </c>
      <c r="G566" s="238"/>
      <c r="H566" s="241">
        <v>5.9800000000000004</v>
      </c>
      <c r="I566" s="242"/>
      <c r="J566" s="238"/>
      <c r="K566" s="238"/>
      <c r="L566" s="243"/>
      <c r="M566" s="244"/>
      <c r="N566" s="245"/>
      <c r="O566" s="245"/>
      <c r="P566" s="245"/>
      <c r="Q566" s="245"/>
      <c r="R566" s="245"/>
      <c r="S566" s="245"/>
      <c r="T566" s="246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47" t="s">
        <v>185</v>
      </c>
      <c r="AU566" s="247" t="s">
        <v>85</v>
      </c>
      <c r="AV566" s="14" t="s">
        <v>85</v>
      </c>
      <c r="AW566" s="14" t="s">
        <v>35</v>
      </c>
      <c r="AX566" s="14" t="s">
        <v>75</v>
      </c>
      <c r="AY566" s="247" t="s">
        <v>175</v>
      </c>
    </row>
    <row r="567" s="14" customFormat="1">
      <c r="A567" s="14"/>
      <c r="B567" s="237"/>
      <c r="C567" s="238"/>
      <c r="D567" s="228" t="s">
        <v>185</v>
      </c>
      <c r="E567" s="239" t="s">
        <v>19</v>
      </c>
      <c r="F567" s="240" t="s">
        <v>651</v>
      </c>
      <c r="G567" s="238"/>
      <c r="H567" s="241">
        <v>16.149999999999999</v>
      </c>
      <c r="I567" s="242"/>
      <c r="J567" s="238"/>
      <c r="K567" s="238"/>
      <c r="L567" s="243"/>
      <c r="M567" s="244"/>
      <c r="N567" s="245"/>
      <c r="O567" s="245"/>
      <c r="P567" s="245"/>
      <c r="Q567" s="245"/>
      <c r="R567" s="245"/>
      <c r="S567" s="245"/>
      <c r="T567" s="246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47" t="s">
        <v>185</v>
      </c>
      <c r="AU567" s="247" t="s">
        <v>85</v>
      </c>
      <c r="AV567" s="14" t="s">
        <v>85</v>
      </c>
      <c r="AW567" s="14" t="s">
        <v>35</v>
      </c>
      <c r="AX567" s="14" t="s">
        <v>75</v>
      </c>
      <c r="AY567" s="247" t="s">
        <v>175</v>
      </c>
    </row>
    <row r="568" s="14" customFormat="1">
      <c r="A568" s="14"/>
      <c r="B568" s="237"/>
      <c r="C568" s="238"/>
      <c r="D568" s="228" t="s">
        <v>185</v>
      </c>
      <c r="E568" s="239" t="s">
        <v>19</v>
      </c>
      <c r="F568" s="240" t="s">
        <v>652</v>
      </c>
      <c r="G568" s="238"/>
      <c r="H568" s="241">
        <v>28.989999999999998</v>
      </c>
      <c r="I568" s="242"/>
      <c r="J568" s="238"/>
      <c r="K568" s="238"/>
      <c r="L568" s="243"/>
      <c r="M568" s="244"/>
      <c r="N568" s="245"/>
      <c r="O568" s="245"/>
      <c r="P568" s="245"/>
      <c r="Q568" s="245"/>
      <c r="R568" s="245"/>
      <c r="S568" s="245"/>
      <c r="T568" s="246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47" t="s">
        <v>185</v>
      </c>
      <c r="AU568" s="247" t="s">
        <v>85</v>
      </c>
      <c r="AV568" s="14" t="s">
        <v>85</v>
      </c>
      <c r="AW568" s="14" t="s">
        <v>35</v>
      </c>
      <c r="AX568" s="14" t="s">
        <v>75</v>
      </c>
      <c r="AY568" s="247" t="s">
        <v>175</v>
      </c>
    </row>
    <row r="569" s="14" customFormat="1">
      <c r="A569" s="14"/>
      <c r="B569" s="237"/>
      <c r="C569" s="238"/>
      <c r="D569" s="228" t="s">
        <v>185</v>
      </c>
      <c r="E569" s="239" t="s">
        <v>19</v>
      </c>
      <c r="F569" s="240" t="s">
        <v>653</v>
      </c>
      <c r="G569" s="238"/>
      <c r="H569" s="241">
        <v>2.73</v>
      </c>
      <c r="I569" s="242"/>
      <c r="J569" s="238"/>
      <c r="K569" s="238"/>
      <c r="L569" s="243"/>
      <c r="M569" s="244"/>
      <c r="N569" s="245"/>
      <c r="O569" s="245"/>
      <c r="P569" s="245"/>
      <c r="Q569" s="245"/>
      <c r="R569" s="245"/>
      <c r="S569" s="245"/>
      <c r="T569" s="246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47" t="s">
        <v>185</v>
      </c>
      <c r="AU569" s="247" t="s">
        <v>85</v>
      </c>
      <c r="AV569" s="14" t="s">
        <v>85</v>
      </c>
      <c r="AW569" s="14" t="s">
        <v>35</v>
      </c>
      <c r="AX569" s="14" t="s">
        <v>75</v>
      </c>
      <c r="AY569" s="247" t="s">
        <v>175</v>
      </c>
    </row>
    <row r="570" s="14" customFormat="1">
      <c r="A570" s="14"/>
      <c r="B570" s="237"/>
      <c r="C570" s="238"/>
      <c r="D570" s="228" t="s">
        <v>185</v>
      </c>
      <c r="E570" s="239" t="s">
        <v>19</v>
      </c>
      <c r="F570" s="240" t="s">
        <v>654</v>
      </c>
      <c r="G570" s="238"/>
      <c r="H570" s="241">
        <v>15.25</v>
      </c>
      <c r="I570" s="242"/>
      <c r="J570" s="238"/>
      <c r="K570" s="238"/>
      <c r="L570" s="243"/>
      <c r="M570" s="244"/>
      <c r="N570" s="245"/>
      <c r="O570" s="245"/>
      <c r="P570" s="245"/>
      <c r="Q570" s="245"/>
      <c r="R570" s="245"/>
      <c r="S570" s="245"/>
      <c r="T570" s="246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47" t="s">
        <v>185</v>
      </c>
      <c r="AU570" s="247" t="s">
        <v>85</v>
      </c>
      <c r="AV570" s="14" t="s">
        <v>85</v>
      </c>
      <c r="AW570" s="14" t="s">
        <v>35</v>
      </c>
      <c r="AX570" s="14" t="s">
        <v>75</v>
      </c>
      <c r="AY570" s="247" t="s">
        <v>175</v>
      </c>
    </row>
    <row r="571" s="14" customFormat="1">
      <c r="A571" s="14"/>
      <c r="B571" s="237"/>
      <c r="C571" s="238"/>
      <c r="D571" s="228" t="s">
        <v>185</v>
      </c>
      <c r="E571" s="239" t="s">
        <v>19</v>
      </c>
      <c r="F571" s="240" t="s">
        <v>655</v>
      </c>
      <c r="G571" s="238"/>
      <c r="H571" s="241">
        <v>14.85</v>
      </c>
      <c r="I571" s="242"/>
      <c r="J571" s="238"/>
      <c r="K571" s="238"/>
      <c r="L571" s="243"/>
      <c r="M571" s="244"/>
      <c r="N571" s="245"/>
      <c r="O571" s="245"/>
      <c r="P571" s="245"/>
      <c r="Q571" s="245"/>
      <c r="R571" s="245"/>
      <c r="S571" s="245"/>
      <c r="T571" s="246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47" t="s">
        <v>185</v>
      </c>
      <c r="AU571" s="247" t="s">
        <v>85</v>
      </c>
      <c r="AV571" s="14" t="s">
        <v>85</v>
      </c>
      <c r="AW571" s="14" t="s">
        <v>35</v>
      </c>
      <c r="AX571" s="14" t="s">
        <v>75</v>
      </c>
      <c r="AY571" s="247" t="s">
        <v>175</v>
      </c>
    </row>
    <row r="572" s="14" customFormat="1">
      <c r="A572" s="14"/>
      <c r="B572" s="237"/>
      <c r="C572" s="238"/>
      <c r="D572" s="228" t="s">
        <v>185</v>
      </c>
      <c r="E572" s="239" t="s">
        <v>19</v>
      </c>
      <c r="F572" s="240" t="s">
        <v>656</v>
      </c>
      <c r="G572" s="238"/>
      <c r="H572" s="241">
        <v>7.0700000000000003</v>
      </c>
      <c r="I572" s="242"/>
      <c r="J572" s="238"/>
      <c r="K572" s="238"/>
      <c r="L572" s="243"/>
      <c r="M572" s="244"/>
      <c r="N572" s="245"/>
      <c r="O572" s="245"/>
      <c r="P572" s="245"/>
      <c r="Q572" s="245"/>
      <c r="R572" s="245"/>
      <c r="S572" s="245"/>
      <c r="T572" s="246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47" t="s">
        <v>185</v>
      </c>
      <c r="AU572" s="247" t="s">
        <v>85</v>
      </c>
      <c r="AV572" s="14" t="s">
        <v>85</v>
      </c>
      <c r="AW572" s="14" t="s">
        <v>35</v>
      </c>
      <c r="AX572" s="14" t="s">
        <v>75</v>
      </c>
      <c r="AY572" s="247" t="s">
        <v>175</v>
      </c>
    </row>
    <row r="573" s="14" customFormat="1">
      <c r="A573" s="14"/>
      <c r="B573" s="237"/>
      <c r="C573" s="238"/>
      <c r="D573" s="228" t="s">
        <v>185</v>
      </c>
      <c r="E573" s="239" t="s">
        <v>19</v>
      </c>
      <c r="F573" s="240" t="s">
        <v>657</v>
      </c>
      <c r="G573" s="238"/>
      <c r="H573" s="241">
        <v>14.08</v>
      </c>
      <c r="I573" s="242"/>
      <c r="J573" s="238"/>
      <c r="K573" s="238"/>
      <c r="L573" s="243"/>
      <c r="M573" s="244"/>
      <c r="N573" s="245"/>
      <c r="O573" s="245"/>
      <c r="P573" s="245"/>
      <c r="Q573" s="245"/>
      <c r="R573" s="245"/>
      <c r="S573" s="245"/>
      <c r="T573" s="246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47" t="s">
        <v>185</v>
      </c>
      <c r="AU573" s="247" t="s">
        <v>85</v>
      </c>
      <c r="AV573" s="14" t="s">
        <v>85</v>
      </c>
      <c r="AW573" s="14" t="s">
        <v>35</v>
      </c>
      <c r="AX573" s="14" t="s">
        <v>75</v>
      </c>
      <c r="AY573" s="247" t="s">
        <v>175</v>
      </c>
    </row>
    <row r="574" s="14" customFormat="1">
      <c r="A574" s="14"/>
      <c r="B574" s="237"/>
      <c r="C574" s="238"/>
      <c r="D574" s="228" t="s">
        <v>185</v>
      </c>
      <c r="E574" s="239" t="s">
        <v>19</v>
      </c>
      <c r="F574" s="240" t="s">
        <v>658</v>
      </c>
      <c r="G574" s="238"/>
      <c r="H574" s="241">
        <v>2.4900000000000002</v>
      </c>
      <c r="I574" s="242"/>
      <c r="J574" s="238"/>
      <c r="K574" s="238"/>
      <c r="L574" s="243"/>
      <c r="M574" s="244"/>
      <c r="N574" s="245"/>
      <c r="O574" s="245"/>
      <c r="P574" s="245"/>
      <c r="Q574" s="245"/>
      <c r="R574" s="245"/>
      <c r="S574" s="245"/>
      <c r="T574" s="246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47" t="s">
        <v>185</v>
      </c>
      <c r="AU574" s="247" t="s">
        <v>85</v>
      </c>
      <c r="AV574" s="14" t="s">
        <v>85</v>
      </c>
      <c r="AW574" s="14" t="s">
        <v>35</v>
      </c>
      <c r="AX574" s="14" t="s">
        <v>75</v>
      </c>
      <c r="AY574" s="247" t="s">
        <v>175</v>
      </c>
    </row>
    <row r="575" s="14" customFormat="1">
      <c r="A575" s="14"/>
      <c r="B575" s="237"/>
      <c r="C575" s="238"/>
      <c r="D575" s="228" t="s">
        <v>185</v>
      </c>
      <c r="E575" s="239" t="s">
        <v>19</v>
      </c>
      <c r="F575" s="240" t="s">
        <v>659</v>
      </c>
      <c r="G575" s="238"/>
      <c r="H575" s="241">
        <v>0.97999999999999998</v>
      </c>
      <c r="I575" s="242"/>
      <c r="J575" s="238"/>
      <c r="K575" s="238"/>
      <c r="L575" s="243"/>
      <c r="M575" s="244"/>
      <c r="N575" s="245"/>
      <c r="O575" s="245"/>
      <c r="P575" s="245"/>
      <c r="Q575" s="245"/>
      <c r="R575" s="245"/>
      <c r="S575" s="245"/>
      <c r="T575" s="246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47" t="s">
        <v>185</v>
      </c>
      <c r="AU575" s="247" t="s">
        <v>85</v>
      </c>
      <c r="AV575" s="14" t="s">
        <v>85</v>
      </c>
      <c r="AW575" s="14" t="s">
        <v>35</v>
      </c>
      <c r="AX575" s="14" t="s">
        <v>75</v>
      </c>
      <c r="AY575" s="247" t="s">
        <v>175</v>
      </c>
    </row>
    <row r="576" s="14" customFormat="1">
      <c r="A576" s="14"/>
      <c r="B576" s="237"/>
      <c r="C576" s="238"/>
      <c r="D576" s="228" t="s">
        <v>185</v>
      </c>
      <c r="E576" s="239" t="s">
        <v>19</v>
      </c>
      <c r="F576" s="240" t="s">
        <v>660</v>
      </c>
      <c r="G576" s="238"/>
      <c r="H576" s="241">
        <v>16.890000000000001</v>
      </c>
      <c r="I576" s="242"/>
      <c r="J576" s="238"/>
      <c r="K576" s="238"/>
      <c r="L576" s="243"/>
      <c r="M576" s="244"/>
      <c r="N576" s="245"/>
      <c r="O576" s="245"/>
      <c r="P576" s="245"/>
      <c r="Q576" s="245"/>
      <c r="R576" s="245"/>
      <c r="S576" s="245"/>
      <c r="T576" s="246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47" t="s">
        <v>185</v>
      </c>
      <c r="AU576" s="247" t="s">
        <v>85</v>
      </c>
      <c r="AV576" s="14" t="s">
        <v>85</v>
      </c>
      <c r="AW576" s="14" t="s">
        <v>35</v>
      </c>
      <c r="AX576" s="14" t="s">
        <v>75</v>
      </c>
      <c r="AY576" s="247" t="s">
        <v>175</v>
      </c>
    </row>
    <row r="577" s="14" customFormat="1">
      <c r="A577" s="14"/>
      <c r="B577" s="237"/>
      <c r="C577" s="238"/>
      <c r="D577" s="228" t="s">
        <v>185</v>
      </c>
      <c r="E577" s="239" t="s">
        <v>19</v>
      </c>
      <c r="F577" s="240" t="s">
        <v>661</v>
      </c>
      <c r="G577" s="238"/>
      <c r="H577" s="241">
        <v>13.130000000000001</v>
      </c>
      <c r="I577" s="242"/>
      <c r="J577" s="238"/>
      <c r="K577" s="238"/>
      <c r="L577" s="243"/>
      <c r="M577" s="244"/>
      <c r="N577" s="245"/>
      <c r="O577" s="245"/>
      <c r="P577" s="245"/>
      <c r="Q577" s="245"/>
      <c r="R577" s="245"/>
      <c r="S577" s="245"/>
      <c r="T577" s="246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47" t="s">
        <v>185</v>
      </c>
      <c r="AU577" s="247" t="s">
        <v>85</v>
      </c>
      <c r="AV577" s="14" t="s">
        <v>85</v>
      </c>
      <c r="AW577" s="14" t="s">
        <v>35</v>
      </c>
      <c r="AX577" s="14" t="s">
        <v>75</v>
      </c>
      <c r="AY577" s="247" t="s">
        <v>175</v>
      </c>
    </row>
    <row r="578" s="14" customFormat="1">
      <c r="A578" s="14"/>
      <c r="B578" s="237"/>
      <c r="C578" s="238"/>
      <c r="D578" s="228" t="s">
        <v>185</v>
      </c>
      <c r="E578" s="239" t="s">
        <v>19</v>
      </c>
      <c r="F578" s="240" t="s">
        <v>662</v>
      </c>
      <c r="G578" s="238"/>
      <c r="H578" s="241">
        <v>33.979999999999997</v>
      </c>
      <c r="I578" s="242"/>
      <c r="J578" s="238"/>
      <c r="K578" s="238"/>
      <c r="L578" s="243"/>
      <c r="M578" s="244"/>
      <c r="N578" s="245"/>
      <c r="O578" s="245"/>
      <c r="P578" s="245"/>
      <c r="Q578" s="245"/>
      <c r="R578" s="245"/>
      <c r="S578" s="245"/>
      <c r="T578" s="246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47" t="s">
        <v>185</v>
      </c>
      <c r="AU578" s="247" t="s">
        <v>85</v>
      </c>
      <c r="AV578" s="14" t="s">
        <v>85</v>
      </c>
      <c r="AW578" s="14" t="s">
        <v>35</v>
      </c>
      <c r="AX578" s="14" t="s">
        <v>75</v>
      </c>
      <c r="AY578" s="247" t="s">
        <v>175</v>
      </c>
    </row>
    <row r="579" s="14" customFormat="1">
      <c r="A579" s="14"/>
      <c r="B579" s="237"/>
      <c r="C579" s="238"/>
      <c r="D579" s="228" t="s">
        <v>185</v>
      </c>
      <c r="E579" s="239" t="s">
        <v>19</v>
      </c>
      <c r="F579" s="240" t="s">
        <v>663</v>
      </c>
      <c r="G579" s="238"/>
      <c r="H579" s="241">
        <v>3.9500000000000002</v>
      </c>
      <c r="I579" s="242"/>
      <c r="J579" s="238"/>
      <c r="K579" s="238"/>
      <c r="L579" s="243"/>
      <c r="M579" s="244"/>
      <c r="N579" s="245"/>
      <c r="O579" s="245"/>
      <c r="P579" s="245"/>
      <c r="Q579" s="245"/>
      <c r="R579" s="245"/>
      <c r="S579" s="245"/>
      <c r="T579" s="246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47" t="s">
        <v>185</v>
      </c>
      <c r="AU579" s="247" t="s">
        <v>85</v>
      </c>
      <c r="AV579" s="14" t="s">
        <v>85</v>
      </c>
      <c r="AW579" s="14" t="s">
        <v>35</v>
      </c>
      <c r="AX579" s="14" t="s">
        <v>75</v>
      </c>
      <c r="AY579" s="247" t="s">
        <v>175</v>
      </c>
    </row>
    <row r="580" s="14" customFormat="1">
      <c r="A580" s="14"/>
      <c r="B580" s="237"/>
      <c r="C580" s="238"/>
      <c r="D580" s="228" t="s">
        <v>185</v>
      </c>
      <c r="E580" s="239" t="s">
        <v>19</v>
      </c>
      <c r="F580" s="240" t="s">
        <v>664</v>
      </c>
      <c r="G580" s="238"/>
      <c r="H580" s="241">
        <v>3.8100000000000001</v>
      </c>
      <c r="I580" s="242"/>
      <c r="J580" s="238"/>
      <c r="K580" s="238"/>
      <c r="L580" s="243"/>
      <c r="M580" s="244"/>
      <c r="N580" s="245"/>
      <c r="O580" s="245"/>
      <c r="P580" s="245"/>
      <c r="Q580" s="245"/>
      <c r="R580" s="245"/>
      <c r="S580" s="245"/>
      <c r="T580" s="246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47" t="s">
        <v>185</v>
      </c>
      <c r="AU580" s="247" t="s">
        <v>85</v>
      </c>
      <c r="AV580" s="14" t="s">
        <v>85</v>
      </c>
      <c r="AW580" s="14" t="s">
        <v>35</v>
      </c>
      <c r="AX580" s="14" t="s">
        <v>75</v>
      </c>
      <c r="AY580" s="247" t="s">
        <v>175</v>
      </c>
    </row>
    <row r="581" s="14" customFormat="1">
      <c r="A581" s="14"/>
      <c r="B581" s="237"/>
      <c r="C581" s="238"/>
      <c r="D581" s="228" t="s">
        <v>185</v>
      </c>
      <c r="E581" s="239" t="s">
        <v>19</v>
      </c>
      <c r="F581" s="240" t="s">
        <v>665</v>
      </c>
      <c r="G581" s="238"/>
      <c r="H581" s="241">
        <v>14.15</v>
      </c>
      <c r="I581" s="242"/>
      <c r="J581" s="238"/>
      <c r="K581" s="238"/>
      <c r="L581" s="243"/>
      <c r="M581" s="244"/>
      <c r="N581" s="245"/>
      <c r="O581" s="245"/>
      <c r="P581" s="245"/>
      <c r="Q581" s="245"/>
      <c r="R581" s="245"/>
      <c r="S581" s="245"/>
      <c r="T581" s="246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47" t="s">
        <v>185</v>
      </c>
      <c r="AU581" s="247" t="s">
        <v>85</v>
      </c>
      <c r="AV581" s="14" t="s">
        <v>85</v>
      </c>
      <c r="AW581" s="14" t="s">
        <v>35</v>
      </c>
      <c r="AX581" s="14" t="s">
        <v>75</v>
      </c>
      <c r="AY581" s="247" t="s">
        <v>175</v>
      </c>
    </row>
    <row r="582" s="14" customFormat="1">
      <c r="A582" s="14"/>
      <c r="B582" s="237"/>
      <c r="C582" s="238"/>
      <c r="D582" s="228" t="s">
        <v>185</v>
      </c>
      <c r="E582" s="239" t="s">
        <v>19</v>
      </c>
      <c r="F582" s="240" t="s">
        <v>666</v>
      </c>
      <c r="G582" s="238"/>
      <c r="H582" s="241">
        <v>44.140000000000001</v>
      </c>
      <c r="I582" s="242"/>
      <c r="J582" s="238"/>
      <c r="K582" s="238"/>
      <c r="L582" s="243"/>
      <c r="M582" s="244"/>
      <c r="N582" s="245"/>
      <c r="O582" s="245"/>
      <c r="P582" s="245"/>
      <c r="Q582" s="245"/>
      <c r="R582" s="245"/>
      <c r="S582" s="245"/>
      <c r="T582" s="246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47" t="s">
        <v>185</v>
      </c>
      <c r="AU582" s="247" t="s">
        <v>85</v>
      </c>
      <c r="AV582" s="14" t="s">
        <v>85</v>
      </c>
      <c r="AW582" s="14" t="s">
        <v>35</v>
      </c>
      <c r="AX582" s="14" t="s">
        <v>75</v>
      </c>
      <c r="AY582" s="247" t="s">
        <v>175</v>
      </c>
    </row>
    <row r="583" s="14" customFormat="1">
      <c r="A583" s="14"/>
      <c r="B583" s="237"/>
      <c r="C583" s="238"/>
      <c r="D583" s="228" t="s">
        <v>185</v>
      </c>
      <c r="E583" s="239" t="s">
        <v>19</v>
      </c>
      <c r="F583" s="240" t="s">
        <v>667</v>
      </c>
      <c r="G583" s="238"/>
      <c r="H583" s="241">
        <v>15.970000000000001</v>
      </c>
      <c r="I583" s="242"/>
      <c r="J583" s="238"/>
      <c r="K583" s="238"/>
      <c r="L583" s="243"/>
      <c r="M583" s="244"/>
      <c r="N583" s="245"/>
      <c r="O583" s="245"/>
      <c r="P583" s="245"/>
      <c r="Q583" s="245"/>
      <c r="R583" s="245"/>
      <c r="S583" s="245"/>
      <c r="T583" s="246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47" t="s">
        <v>185</v>
      </c>
      <c r="AU583" s="247" t="s">
        <v>85</v>
      </c>
      <c r="AV583" s="14" t="s">
        <v>85</v>
      </c>
      <c r="AW583" s="14" t="s">
        <v>35</v>
      </c>
      <c r="AX583" s="14" t="s">
        <v>75</v>
      </c>
      <c r="AY583" s="247" t="s">
        <v>175</v>
      </c>
    </row>
    <row r="584" s="14" customFormat="1">
      <c r="A584" s="14"/>
      <c r="B584" s="237"/>
      <c r="C584" s="238"/>
      <c r="D584" s="228" t="s">
        <v>185</v>
      </c>
      <c r="E584" s="239" t="s">
        <v>19</v>
      </c>
      <c r="F584" s="240" t="s">
        <v>668</v>
      </c>
      <c r="G584" s="238"/>
      <c r="H584" s="241">
        <v>3.5600000000000001</v>
      </c>
      <c r="I584" s="242"/>
      <c r="J584" s="238"/>
      <c r="K584" s="238"/>
      <c r="L584" s="243"/>
      <c r="M584" s="244"/>
      <c r="N584" s="245"/>
      <c r="O584" s="245"/>
      <c r="P584" s="245"/>
      <c r="Q584" s="245"/>
      <c r="R584" s="245"/>
      <c r="S584" s="245"/>
      <c r="T584" s="246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47" t="s">
        <v>185</v>
      </c>
      <c r="AU584" s="247" t="s">
        <v>85</v>
      </c>
      <c r="AV584" s="14" t="s">
        <v>85</v>
      </c>
      <c r="AW584" s="14" t="s">
        <v>35</v>
      </c>
      <c r="AX584" s="14" t="s">
        <v>75</v>
      </c>
      <c r="AY584" s="247" t="s">
        <v>175</v>
      </c>
    </row>
    <row r="585" s="14" customFormat="1">
      <c r="A585" s="14"/>
      <c r="B585" s="237"/>
      <c r="C585" s="238"/>
      <c r="D585" s="228" t="s">
        <v>185</v>
      </c>
      <c r="E585" s="239" t="s">
        <v>19</v>
      </c>
      <c r="F585" s="240" t="s">
        <v>669</v>
      </c>
      <c r="G585" s="238"/>
      <c r="H585" s="241">
        <v>9.0800000000000001</v>
      </c>
      <c r="I585" s="242"/>
      <c r="J585" s="238"/>
      <c r="K585" s="238"/>
      <c r="L585" s="243"/>
      <c r="M585" s="244"/>
      <c r="N585" s="245"/>
      <c r="O585" s="245"/>
      <c r="P585" s="245"/>
      <c r="Q585" s="245"/>
      <c r="R585" s="245"/>
      <c r="S585" s="245"/>
      <c r="T585" s="246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47" t="s">
        <v>185</v>
      </c>
      <c r="AU585" s="247" t="s">
        <v>85</v>
      </c>
      <c r="AV585" s="14" t="s">
        <v>85</v>
      </c>
      <c r="AW585" s="14" t="s">
        <v>35</v>
      </c>
      <c r="AX585" s="14" t="s">
        <v>75</v>
      </c>
      <c r="AY585" s="247" t="s">
        <v>175</v>
      </c>
    </row>
    <row r="586" s="14" customFormat="1">
      <c r="A586" s="14"/>
      <c r="B586" s="237"/>
      <c r="C586" s="238"/>
      <c r="D586" s="228" t="s">
        <v>185</v>
      </c>
      <c r="E586" s="239" t="s">
        <v>19</v>
      </c>
      <c r="F586" s="240" t="s">
        <v>670</v>
      </c>
      <c r="G586" s="238"/>
      <c r="H586" s="241">
        <v>3.9900000000000002</v>
      </c>
      <c r="I586" s="242"/>
      <c r="J586" s="238"/>
      <c r="K586" s="238"/>
      <c r="L586" s="243"/>
      <c r="M586" s="244"/>
      <c r="N586" s="245"/>
      <c r="O586" s="245"/>
      <c r="P586" s="245"/>
      <c r="Q586" s="245"/>
      <c r="R586" s="245"/>
      <c r="S586" s="245"/>
      <c r="T586" s="246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47" t="s">
        <v>185</v>
      </c>
      <c r="AU586" s="247" t="s">
        <v>85</v>
      </c>
      <c r="AV586" s="14" t="s">
        <v>85</v>
      </c>
      <c r="AW586" s="14" t="s">
        <v>35</v>
      </c>
      <c r="AX586" s="14" t="s">
        <v>75</v>
      </c>
      <c r="AY586" s="247" t="s">
        <v>175</v>
      </c>
    </row>
    <row r="587" s="14" customFormat="1">
      <c r="A587" s="14"/>
      <c r="B587" s="237"/>
      <c r="C587" s="238"/>
      <c r="D587" s="228" t="s">
        <v>185</v>
      </c>
      <c r="E587" s="239" t="s">
        <v>19</v>
      </c>
      <c r="F587" s="240" t="s">
        <v>671</v>
      </c>
      <c r="G587" s="238"/>
      <c r="H587" s="241">
        <v>3.3599999999999999</v>
      </c>
      <c r="I587" s="242"/>
      <c r="J587" s="238"/>
      <c r="K587" s="238"/>
      <c r="L587" s="243"/>
      <c r="M587" s="244"/>
      <c r="N587" s="245"/>
      <c r="O587" s="245"/>
      <c r="P587" s="245"/>
      <c r="Q587" s="245"/>
      <c r="R587" s="245"/>
      <c r="S587" s="245"/>
      <c r="T587" s="246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47" t="s">
        <v>185</v>
      </c>
      <c r="AU587" s="247" t="s">
        <v>85</v>
      </c>
      <c r="AV587" s="14" t="s">
        <v>85</v>
      </c>
      <c r="AW587" s="14" t="s">
        <v>35</v>
      </c>
      <c r="AX587" s="14" t="s">
        <v>75</v>
      </c>
      <c r="AY587" s="247" t="s">
        <v>175</v>
      </c>
    </row>
    <row r="588" s="14" customFormat="1">
      <c r="A588" s="14"/>
      <c r="B588" s="237"/>
      <c r="C588" s="238"/>
      <c r="D588" s="228" t="s">
        <v>185</v>
      </c>
      <c r="E588" s="239" t="s">
        <v>19</v>
      </c>
      <c r="F588" s="240" t="s">
        <v>672</v>
      </c>
      <c r="G588" s="238"/>
      <c r="H588" s="241">
        <v>6.0499999999999998</v>
      </c>
      <c r="I588" s="242"/>
      <c r="J588" s="238"/>
      <c r="K588" s="238"/>
      <c r="L588" s="243"/>
      <c r="M588" s="244"/>
      <c r="N588" s="245"/>
      <c r="O588" s="245"/>
      <c r="P588" s="245"/>
      <c r="Q588" s="245"/>
      <c r="R588" s="245"/>
      <c r="S588" s="245"/>
      <c r="T588" s="246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47" t="s">
        <v>185</v>
      </c>
      <c r="AU588" s="247" t="s">
        <v>85</v>
      </c>
      <c r="AV588" s="14" t="s">
        <v>85</v>
      </c>
      <c r="AW588" s="14" t="s">
        <v>35</v>
      </c>
      <c r="AX588" s="14" t="s">
        <v>75</v>
      </c>
      <c r="AY588" s="247" t="s">
        <v>175</v>
      </c>
    </row>
    <row r="589" s="14" customFormat="1">
      <c r="A589" s="14"/>
      <c r="B589" s="237"/>
      <c r="C589" s="238"/>
      <c r="D589" s="228" t="s">
        <v>185</v>
      </c>
      <c r="E589" s="239" t="s">
        <v>19</v>
      </c>
      <c r="F589" s="240" t="s">
        <v>673</v>
      </c>
      <c r="G589" s="238"/>
      <c r="H589" s="241">
        <v>6.8099999999999996</v>
      </c>
      <c r="I589" s="242"/>
      <c r="J589" s="238"/>
      <c r="K589" s="238"/>
      <c r="L589" s="243"/>
      <c r="M589" s="244"/>
      <c r="N589" s="245"/>
      <c r="O589" s="245"/>
      <c r="P589" s="245"/>
      <c r="Q589" s="245"/>
      <c r="R589" s="245"/>
      <c r="S589" s="245"/>
      <c r="T589" s="246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47" t="s">
        <v>185</v>
      </c>
      <c r="AU589" s="247" t="s">
        <v>85</v>
      </c>
      <c r="AV589" s="14" t="s">
        <v>85</v>
      </c>
      <c r="AW589" s="14" t="s">
        <v>35</v>
      </c>
      <c r="AX589" s="14" t="s">
        <v>75</v>
      </c>
      <c r="AY589" s="247" t="s">
        <v>175</v>
      </c>
    </row>
    <row r="590" s="14" customFormat="1">
      <c r="A590" s="14"/>
      <c r="B590" s="237"/>
      <c r="C590" s="238"/>
      <c r="D590" s="228" t="s">
        <v>185</v>
      </c>
      <c r="E590" s="239" t="s">
        <v>19</v>
      </c>
      <c r="F590" s="240" t="s">
        <v>674</v>
      </c>
      <c r="G590" s="238"/>
      <c r="H590" s="241">
        <v>6.0499999999999998</v>
      </c>
      <c r="I590" s="242"/>
      <c r="J590" s="238"/>
      <c r="K590" s="238"/>
      <c r="L590" s="243"/>
      <c r="M590" s="244"/>
      <c r="N590" s="245"/>
      <c r="O590" s="245"/>
      <c r="P590" s="245"/>
      <c r="Q590" s="245"/>
      <c r="R590" s="245"/>
      <c r="S590" s="245"/>
      <c r="T590" s="246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47" t="s">
        <v>185</v>
      </c>
      <c r="AU590" s="247" t="s">
        <v>85</v>
      </c>
      <c r="AV590" s="14" t="s">
        <v>85</v>
      </c>
      <c r="AW590" s="14" t="s">
        <v>35</v>
      </c>
      <c r="AX590" s="14" t="s">
        <v>75</v>
      </c>
      <c r="AY590" s="247" t="s">
        <v>175</v>
      </c>
    </row>
    <row r="591" s="14" customFormat="1">
      <c r="A591" s="14"/>
      <c r="B591" s="237"/>
      <c r="C591" s="238"/>
      <c r="D591" s="228" t="s">
        <v>185</v>
      </c>
      <c r="E591" s="239" t="s">
        <v>19</v>
      </c>
      <c r="F591" s="240" t="s">
        <v>675</v>
      </c>
      <c r="G591" s="238"/>
      <c r="H591" s="241">
        <v>12.060000000000001</v>
      </c>
      <c r="I591" s="242"/>
      <c r="J591" s="238"/>
      <c r="K591" s="238"/>
      <c r="L591" s="243"/>
      <c r="M591" s="244"/>
      <c r="N591" s="245"/>
      <c r="O591" s="245"/>
      <c r="P591" s="245"/>
      <c r="Q591" s="245"/>
      <c r="R591" s="245"/>
      <c r="S591" s="245"/>
      <c r="T591" s="246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47" t="s">
        <v>185</v>
      </c>
      <c r="AU591" s="247" t="s">
        <v>85</v>
      </c>
      <c r="AV591" s="14" t="s">
        <v>85</v>
      </c>
      <c r="AW591" s="14" t="s">
        <v>35</v>
      </c>
      <c r="AX591" s="14" t="s">
        <v>75</v>
      </c>
      <c r="AY591" s="247" t="s">
        <v>175</v>
      </c>
    </row>
    <row r="592" s="16" customFormat="1">
      <c r="A592" s="16"/>
      <c r="B592" s="259"/>
      <c r="C592" s="260"/>
      <c r="D592" s="228" t="s">
        <v>185</v>
      </c>
      <c r="E592" s="261" t="s">
        <v>676</v>
      </c>
      <c r="F592" s="262" t="s">
        <v>212</v>
      </c>
      <c r="G592" s="260"/>
      <c r="H592" s="263">
        <v>525.88999999999999</v>
      </c>
      <c r="I592" s="264"/>
      <c r="J592" s="260"/>
      <c r="K592" s="260"/>
      <c r="L592" s="265"/>
      <c r="M592" s="266"/>
      <c r="N592" s="267"/>
      <c r="O592" s="267"/>
      <c r="P592" s="267"/>
      <c r="Q592" s="267"/>
      <c r="R592" s="267"/>
      <c r="S592" s="267"/>
      <c r="T592" s="268"/>
      <c r="U592" s="16"/>
      <c r="V592" s="16"/>
      <c r="W592" s="16"/>
      <c r="X592" s="16"/>
      <c r="Y592" s="16"/>
      <c r="Z592" s="16"/>
      <c r="AA592" s="16"/>
      <c r="AB592" s="16"/>
      <c r="AC592" s="16"/>
      <c r="AD592" s="16"/>
      <c r="AE592" s="16"/>
      <c r="AT592" s="269" t="s">
        <v>185</v>
      </c>
      <c r="AU592" s="269" t="s">
        <v>85</v>
      </c>
      <c r="AV592" s="16" t="s">
        <v>127</v>
      </c>
      <c r="AW592" s="16" t="s">
        <v>35</v>
      </c>
      <c r="AX592" s="16" t="s">
        <v>75</v>
      </c>
      <c r="AY592" s="269" t="s">
        <v>175</v>
      </c>
    </row>
    <row r="593" s="15" customFormat="1">
      <c r="A593" s="15"/>
      <c r="B593" s="248"/>
      <c r="C593" s="249"/>
      <c r="D593" s="228" t="s">
        <v>185</v>
      </c>
      <c r="E593" s="250" t="s">
        <v>19</v>
      </c>
      <c r="F593" s="251" t="s">
        <v>187</v>
      </c>
      <c r="G593" s="249"/>
      <c r="H593" s="252">
        <v>525.88999999999999</v>
      </c>
      <c r="I593" s="253"/>
      <c r="J593" s="249"/>
      <c r="K593" s="249"/>
      <c r="L593" s="254"/>
      <c r="M593" s="255"/>
      <c r="N593" s="256"/>
      <c r="O593" s="256"/>
      <c r="P593" s="256"/>
      <c r="Q593" s="256"/>
      <c r="R593" s="256"/>
      <c r="S593" s="256"/>
      <c r="T593" s="257"/>
      <c r="U593" s="15"/>
      <c r="V593" s="15"/>
      <c r="W593" s="15"/>
      <c r="X593" s="15"/>
      <c r="Y593" s="15"/>
      <c r="Z593" s="15"/>
      <c r="AA593" s="15"/>
      <c r="AB593" s="15"/>
      <c r="AC593" s="15"/>
      <c r="AD593" s="15"/>
      <c r="AE593" s="15"/>
      <c r="AT593" s="258" t="s">
        <v>185</v>
      </c>
      <c r="AU593" s="258" t="s">
        <v>85</v>
      </c>
      <c r="AV593" s="15" t="s">
        <v>181</v>
      </c>
      <c r="AW593" s="15" t="s">
        <v>35</v>
      </c>
      <c r="AX593" s="15" t="s">
        <v>83</v>
      </c>
      <c r="AY593" s="258" t="s">
        <v>175</v>
      </c>
    </row>
    <row r="594" s="2" customFormat="1" ht="24.15" customHeight="1">
      <c r="A594" s="41"/>
      <c r="B594" s="42"/>
      <c r="C594" s="208" t="s">
        <v>677</v>
      </c>
      <c r="D594" s="208" t="s">
        <v>177</v>
      </c>
      <c r="E594" s="209" t="s">
        <v>678</v>
      </c>
      <c r="F594" s="210" t="s">
        <v>679</v>
      </c>
      <c r="G594" s="211" t="s">
        <v>120</v>
      </c>
      <c r="H594" s="212">
        <v>125.45999999999999</v>
      </c>
      <c r="I594" s="213"/>
      <c r="J594" s="214">
        <f>ROUND(I594*H594,2)</f>
        <v>0</v>
      </c>
      <c r="K594" s="210" t="s">
        <v>180</v>
      </c>
      <c r="L594" s="47"/>
      <c r="M594" s="215" t="s">
        <v>19</v>
      </c>
      <c r="N594" s="216" t="s">
        <v>46</v>
      </c>
      <c r="O594" s="87"/>
      <c r="P594" s="217">
        <f>O594*H594</f>
        <v>0</v>
      </c>
      <c r="Q594" s="217">
        <v>0</v>
      </c>
      <c r="R594" s="217">
        <f>Q594*H594</f>
        <v>0</v>
      </c>
      <c r="S594" s="217">
        <v>0</v>
      </c>
      <c r="T594" s="218">
        <f>S594*H594</f>
        <v>0</v>
      </c>
      <c r="U594" s="41"/>
      <c r="V594" s="41"/>
      <c r="W594" s="41"/>
      <c r="X594" s="41"/>
      <c r="Y594" s="41"/>
      <c r="Z594" s="41"/>
      <c r="AA594" s="41"/>
      <c r="AB594" s="41"/>
      <c r="AC594" s="41"/>
      <c r="AD594" s="41"/>
      <c r="AE594" s="41"/>
      <c r="AR594" s="219" t="s">
        <v>181</v>
      </c>
      <c r="AT594" s="219" t="s">
        <v>177</v>
      </c>
      <c r="AU594" s="219" t="s">
        <v>85</v>
      </c>
      <c r="AY594" s="20" t="s">
        <v>175</v>
      </c>
      <c r="BE594" s="220">
        <f>IF(N594="základní",J594,0)</f>
        <v>0</v>
      </c>
      <c r="BF594" s="220">
        <f>IF(N594="snížená",J594,0)</f>
        <v>0</v>
      </c>
      <c r="BG594" s="220">
        <f>IF(N594="zákl. přenesená",J594,0)</f>
        <v>0</v>
      </c>
      <c r="BH594" s="220">
        <f>IF(N594="sníž. přenesená",J594,0)</f>
        <v>0</v>
      </c>
      <c r="BI594" s="220">
        <f>IF(N594="nulová",J594,0)</f>
        <v>0</v>
      </c>
      <c r="BJ594" s="20" t="s">
        <v>83</v>
      </c>
      <c r="BK594" s="220">
        <f>ROUND(I594*H594,2)</f>
        <v>0</v>
      </c>
      <c r="BL594" s="20" t="s">
        <v>181</v>
      </c>
      <c r="BM594" s="219" t="s">
        <v>680</v>
      </c>
    </row>
    <row r="595" s="2" customFormat="1">
      <c r="A595" s="41"/>
      <c r="B595" s="42"/>
      <c r="C595" s="43"/>
      <c r="D595" s="221" t="s">
        <v>183</v>
      </c>
      <c r="E595" s="43"/>
      <c r="F595" s="222" t="s">
        <v>681</v>
      </c>
      <c r="G595" s="43"/>
      <c r="H595" s="43"/>
      <c r="I595" s="223"/>
      <c r="J595" s="43"/>
      <c r="K595" s="43"/>
      <c r="L595" s="47"/>
      <c r="M595" s="224"/>
      <c r="N595" s="225"/>
      <c r="O595" s="87"/>
      <c r="P595" s="87"/>
      <c r="Q595" s="87"/>
      <c r="R595" s="87"/>
      <c r="S595" s="87"/>
      <c r="T595" s="88"/>
      <c r="U595" s="41"/>
      <c r="V595" s="41"/>
      <c r="W595" s="41"/>
      <c r="X595" s="41"/>
      <c r="Y595" s="41"/>
      <c r="Z595" s="41"/>
      <c r="AA595" s="41"/>
      <c r="AB595" s="41"/>
      <c r="AC595" s="41"/>
      <c r="AD595" s="41"/>
      <c r="AE595" s="41"/>
      <c r="AT595" s="20" t="s">
        <v>183</v>
      </c>
      <c r="AU595" s="20" t="s">
        <v>85</v>
      </c>
    </row>
    <row r="596" s="13" customFormat="1">
      <c r="A596" s="13"/>
      <c r="B596" s="226"/>
      <c r="C596" s="227"/>
      <c r="D596" s="228" t="s">
        <v>185</v>
      </c>
      <c r="E596" s="229" t="s">
        <v>19</v>
      </c>
      <c r="F596" s="230" t="s">
        <v>197</v>
      </c>
      <c r="G596" s="227"/>
      <c r="H596" s="229" t="s">
        <v>19</v>
      </c>
      <c r="I596" s="231"/>
      <c r="J596" s="227"/>
      <c r="K596" s="227"/>
      <c r="L596" s="232"/>
      <c r="M596" s="233"/>
      <c r="N596" s="234"/>
      <c r="O596" s="234"/>
      <c r="P596" s="234"/>
      <c r="Q596" s="234"/>
      <c r="R596" s="234"/>
      <c r="S596" s="234"/>
      <c r="T596" s="235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36" t="s">
        <v>185</v>
      </c>
      <c r="AU596" s="236" t="s">
        <v>85</v>
      </c>
      <c r="AV596" s="13" t="s">
        <v>83</v>
      </c>
      <c r="AW596" s="13" t="s">
        <v>35</v>
      </c>
      <c r="AX596" s="13" t="s">
        <v>75</v>
      </c>
      <c r="AY596" s="236" t="s">
        <v>175</v>
      </c>
    </row>
    <row r="597" s="13" customFormat="1">
      <c r="A597" s="13"/>
      <c r="B597" s="226"/>
      <c r="C597" s="227"/>
      <c r="D597" s="228" t="s">
        <v>185</v>
      </c>
      <c r="E597" s="229" t="s">
        <v>19</v>
      </c>
      <c r="F597" s="230" t="s">
        <v>537</v>
      </c>
      <c r="G597" s="227"/>
      <c r="H597" s="229" t="s">
        <v>19</v>
      </c>
      <c r="I597" s="231"/>
      <c r="J597" s="227"/>
      <c r="K597" s="227"/>
      <c r="L597" s="232"/>
      <c r="M597" s="233"/>
      <c r="N597" s="234"/>
      <c r="O597" s="234"/>
      <c r="P597" s="234"/>
      <c r="Q597" s="234"/>
      <c r="R597" s="234"/>
      <c r="S597" s="234"/>
      <c r="T597" s="235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36" t="s">
        <v>185</v>
      </c>
      <c r="AU597" s="236" t="s">
        <v>85</v>
      </c>
      <c r="AV597" s="13" t="s">
        <v>83</v>
      </c>
      <c r="AW597" s="13" t="s">
        <v>35</v>
      </c>
      <c r="AX597" s="13" t="s">
        <v>75</v>
      </c>
      <c r="AY597" s="236" t="s">
        <v>175</v>
      </c>
    </row>
    <row r="598" s="14" customFormat="1">
      <c r="A598" s="14"/>
      <c r="B598" s="237"/>
      <c r="C598" s="238"/>
      <c r="D598" s="228" t="s">
        <v>185</v>
      </c>
      <c r="E598" s="239" t="s">
        <v>19</v>
      </c>
      <c r="F598" s="240" t="s">
        <v>113</v>
      </c>
      <c r="G598" s="238"/>
      <c r="H598" s="241">
        <v>125.45999999999999</v>
      </c>
      <c r="I598" s="242"/>
      <c r="J598" s="238"/>
      <c r="K598" s="238"/>
      <c r="L598" s="243"/>
      <c r="M598" s="244"/>
      <c r="N598" s="245"/>
      <c r="O598" s="245"/>
      <c r="P598" s="245"/>
      <c r="Q598" s="245"/>
      <c r="R598" s="245"/>
      <c r="S598" s="245"/>
      <c r="T598" s="246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47" t="s">
        <v>185</v>
      </c>
      <c r="AU598" s="247" t="s">
        <v>85</v>
      </c>
      <c r="AV598" s="14" t="s">
        <v>85</v>
      </c>
      <c r="AW598" s="14" t="s">
        <v>35</v>
      </c>
      <c r="AX598" s="14" t="s">
        <v>75</v>
      </c>
      <c r="AY598" s="247" t="s">
        <v>175</v>
      </c>
    </row>
    <row r="599" s="15" customFormat="1">
      <c r="A599" s="15"/>
      <c r="B599" s="248"/>
      <c r="C599" s="249"/>
      <c r="D599" s="228" t="s">
        <v>185</v>
      </c>
      <c r="E599" s="250" t="s">
        <v>19</v>
      </c>
      <c r="F599" s="251" t="s">
        <v>187</v>
      </c>
      <c r="G599" s="249"/>
      <c r="H599" s="252">
        <v>125.45999999999999</v>
      </c>
      <c r="I599" s="253"/>
      <c r="J599" s="249"/>
      <c r="K599" s="249"/>
      <c r="L599" s="254"/>
      <c r="M599" s="255"/>
      <c r="N599" s="256"/>
      <c r="O599" s="256"/>
      <c r="P599" s="256"/>
      <c r="Q599" s="256"/>
      <c r="R599" s="256"/>
      <c r="S599" s="256"/>
      <c r="T599" s="257"/>
      <c r="U599" s="15"/>
      <c r="V599" s="15"/>
      <c r="W599" s="15"/>
      <c r="X599" s="15"/>
      <c r="Y599" s="15"/>
      <c r="Z599" s="15"/>
      <c r="AA599" s="15"/>
      <c r="AB599" s="15"/>
      <c r="AC599" s="15"/>
      <c r="AD599" s="15"/>
      <c r="AE599" s="15"/>
      <c r="AT599" s="258" t="s">
        <v>185</v>
      </c>
      <c r="AU599" s="258" t="s">
        <v>85</v>
      </c>
      <c r="AV599" s="15" t="s">
        <v>181</v>
      </c>
      <c r="AW599" s="15" t="s">
        <v>35</v>
      </c>
      <c r="AX599" s="15" t="s">
        <v>83</v>
      </c>
      <c r="AY599" s="258" t="s">
        <v>175</v>
      </c>
    </row>
    <row r="600" s="2" customFormat="1" ht="24.15" customHeight="1">
      <c r="A600" s="41"/>
      <c r="B600" s="42"/>
      <c r="C600" s="208" t="s">
        <v>682</v>
      </c>
      <c r="D600" s="208" t="s">
        <v>177</v>
      </c>
      <c r="E600" s="209" t="s">
        <v>683</v>
      </c>
      <c r="F600" s="210" t="s">
        <v>684</v>
      </c>
      <c r="G600" s="211" t="s">
        <v>216</v>
      </c>
      <c r="H600" s="212">
        <v>12.545999999999999</v>
      </c>
      <c r="I600" s="213"/>
      <c r="J600" s="214">
        <f>ROUND(I600*H600,2)</f>
        <v>0</v>
      </c>
      <c r="K600" s="210" t="s">
        <v>180</v>
      </c>
      <c r="L600" s="47"/>
      <c r="M600" s="215" t="s">
        <v>19</v>
      </c>
      <c r="N600" s="216" t="s">
        <v>46</v>
      </c>
      <c r="O600" s="87"/>
      <c r="P600" s="217">
        <f>O600*H600</f>
        <v>0</v>
      </c>
      <c r="Q600" s="217">
        <v>0</v>
      </c>
      <c r="R600" s="217">
        <f>Q600*H600</f>
        <v>0</v>
      </c>
      <c r="S600" s="217">
        <v>2.2000000000000002</v>
      </c>
      <c r="T600" s="218">
        <f>S600*H600</f>
        <v>27.601200000000002</v>
      </c>
      <c r="U600" s="41"/>
      <c r="V600" s="41"/>
      <c r="W600" s="41"/>
      <c r="X600" s="41"/>
      <c r="Y600" s="41"/>
      <c r="Z600" s="41"/>
      <c r="AA600" s="41"/>
      <c r="AB600" s="41"/>
      <c r="AC600" s="41"/>
      <c r="AD600" s="41"/>
      <c r="AE600" s="41"/>
      <c r="AR600" s="219" t="s">
        <v>181</v>
      </c>
      <c r="AT600" s="219" t="s">
        <v>177</v>
      </c>
      <c r="AU600" s="219" t="s">
        <v>85</v>
      </c>
      <c r="AY600" s="20" t="s">
        <v>175</v>
      </c>
      <c r="BE600" s="220">
        <f>IF(N600="základní",J600,0)</f>
        <v>0</v>
      </c>
      <c r="BF600" s="220">
        <f>IF(N600="snížená",J600,0)</f>
        <v>0</v>
      </c>
      <c r="BG600" s="220">
        <f>IF(N600="zákl. přenesená",J600,0)</f>
        <v>0</v>
      </c>
      <c r="BH600" s="220">
        <f>IF(N600="sníž. přenesená",J600,0)</f>
        <v>0</v>
      </c>
      <c r="BI600" s="220">
        <f>IF(N600="nulová",J600,0)</f>
        <v>0</v>
      </c>
      <c r="BJ600" s="20" t="s">
        <v>83</v>
      </c>
      <c r="BK600" s="220">
        <f>ROUND(I600*H600,2)</f>
        <v>0</v>
      </c>
      <c r="BL600" s="20" t="s">
        <v>181</v>
      </c>
      <c r="BM600" s="219" t="s">
        <v>685</v>
      </c>
    </row>
    <row r="601" s="2" customFormat="1">
      <c r="A601" s="41"/>
      <c r="B601" s="42"/>
      <c r="C601" s="43"/>
      <c r="D601" s="221" t="s">
        <v>183</v>
      </c>
      <c r="E601" s="43"/>
      <c r="F601" s="222" t="s">
        <v>686</v>
      </c>
      <c r="G601" s="43"/>
      <c r="H601" s="43"/>
      <c r="I601" s="223"/>
      <c r="J601" s="43"/>
      <c r="K601" s="43"/>
      <c r="L601" s="47"/>
      <c r="M601" s="224"/>
      <c r="N601" s="225"/>
      <c r="O601" s="87"/>
      <c r="P601" s="87"/>
      <c r="Q601" s="87"/>
      <c r="R601" s="87"/>
      <c r="S601" s="87"/>
      <c r="T601" s="88"/>
      <c r="U601" s="41"/>
      <c r="V601" s="41"/>
      <c r="W601" s="41"/>
      <c r="X601" s="41"/>
      <c r="Y601" s="41"/>
      <c r="Z601" s="41"/>
      <c r="AA601" s="41"/>
      <c r="AB601" s="41"/>
      <c r="AC601" s="41"/>
      <c r="AD601" s="41"/>
      <c r="AE601" s="41"/>
      <c r="AT601" s="20" t="s">
        <v>183</v>
      </c>
      <c r="AU601" s="20" t="s">
        <v>85</v>
      </c>
    </row>
    <row r="602" s="13" customFormat="1">
      <c r="A602" s="13"/>
      <c r="B602" s="226"/>
      <c r="C602" s="227"/>
      <c r="D602" s="228" t="s">
        <v>185</v>
      </c>
      <c r="E602" s="229" t="s">
        <v>19</v>
      </c>
      <c r="F602" s="230" t="s">
        <v>197</v>
      </c>
      <c r="G602" s="227"/>
      <c r="H602" s="229" t="s">
        <v>19</v>
      </c>
      <c r="I602" s="231"/>
      <c r="J602" s="227"/>
      <c r="K602" s="227"/>
      <c r="L602" s="232"/>
      <c r="M602" s="233"/>
      <c r="N602" s="234"/>
      <c r="O602" s="234"/>
      <c r="P602" s="234"/>
      <c r="Q602" s="234"/>
      <c r="R602" s="234"/>
      <c r="S602" s="234"/>
      <c r="T602" s="235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36" t="s">
        <v>185</v>
      </c>
      <c r="AU602" s="236" t="s">
        <v>85</v>
      </c>
      <c r="AV602" s="13" t="s">
        <v>83</v>
      </c>
      <c r="AW602" s="13" t="s">
        <v>35</v>
      </c>
      <c r="AX602" s="13" t="s">
        <v>75</v>
      </c>
      <c r="AY602" s="236" t="s">
        <v>175</v>
      </c>
    </row>
    <row r="603" s="13" customFormat="1">
      <c r="A603" s="13"/>
      <c r="B603" s="226"/>
      <c r="C603" s="227"/>
      <c r="D603" s="228" t="s">
        <v>185</v>
      </c>
      <c r="E603" s="229" t="s">
        <v>19</v>
      </c>
      <c r="F603" s="230" t="s">
        <v>537</v>
      </c>
      <c r="G603" s="227"/>
      <c r="H603" s="229" t="s">
        <v>19</v>
      </c>
      <c r="I603" s="231"/>
      <c r="J603" s="227"/>
      <c r="K603" s="227"/>
      <c r="L603" s="232"/>
      <c r="M603" s="233"/>
      <c r="N603" s="234"/>
      <c r="O603" s="234"/>
      <c r="P603" s="234"/>
      <c r="Q603" s="234"/>
      <c r="R603" s="234"/>
      <c r="S603" s="234"/>
      <c r="T603" s="235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36" t="s">
        <v>185</v>
      </c>
      <c r="AU603" s="236" t="s">
        <v>85</v>
      </c>
      <c r="AV603" s="13" t="s">
        <v>83</v>
      </c>
      <c r="AW603" s="13" t="s">
        <v>35</v>
      </c>
      <c r="AX603" s="13" t="s">
        <v>75</v>
      </c>
      <c r="AY603" s="236" t="s">
        <v>175</v>
      </c>
    </row>
    <row r="604" s="14" customFormat="1">
      <c r="A604" s="14"/>
      <c r="B604" s="237"/>
      <c r="C604" s="238"/>
      <c r="D604" s="228" t="s">
        <v>185</v>
      </c>
      <c r="E604" s="239" t="s">
        <v>19</v>
      </c>
      <c r="F604" s="240" t="s">
        <v>687</v>
      </c>
      <c r="G604" s="238"/>
      <c r="H604" s="241">
        <v>12.545999999999999</v>
      </c>
      <c r="I604" s="242"/>
      <c r="J604" s="238"/>
      <c r="K604" s="238"/>
      <c r="L604" s="243"/>
      <c r="M604" s="244"/>
      <c r="N604" s="245"/>
      <c r="O604" s="245"/>
      <c r="P604" s="245"/>
      <c r="Q604" s="245"/>
      <c r="R604" s="245"/>
      <c r="S604" s="245"/>
      <c r="T604" s="246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47" t="s">
        <v>185</v>
      </c>
      <c r="AU604" s="247" t="s">
        <v>85</v>
      </c>
      <c r="AV604" s="14" t="s">
        <v>85</v>
      </c>
      <c r="AW604" s="14" t="s">
        <v>35</v>
      </c>
      <c r="AX604" s="14" t="s">
        <v>75</v>
      </c>
      <c r="AY604" s="247" t="s">
        <v>175</v>
      </c>
    </row>
    <row r="605" s="15" customFormat="1">
      <c r="A605" s="15"/>
      <c r="B605" s="248"/>
      <c r="C605" s="249"/>
      <c r="D605" s="228" t="s">
        <v>185</v>
      </c>
      <c r="E605" s="250" t="s">
        <v>19</v>
      </c>
      <c r="F605" s="251" t="s">
        <v>187</v>
      </c>
      <c r="G605" s="249"/>
      <c r="H605" s="252">
        <v>12.545999999999999</v>
      </c>
      <c r="I605" s="253"/>
      <c r="J605" s="249"/>
      <c r="K605" s="249"/>
      <c r="L605" s="254"/>
      <c r="M605" s="255"/>
      <c r="N605" s="256"/>
      <c r="O605" s="256"/>
      <c r="P605" s="256"/>
      <c r="Q605" s="256"/>
      <c r="R605" s="256"/>
      <c r="S605" s="256"/>
      <c r="T605" s="257"/>
      <c r="U605" s="15"/>
      <c r="V605" s="15"/>
      <c r="W605" s="15"/>
      <c r="X605" s="15"/>
      <c r="Y605" s="15"/>
      <c r="Z605" s="15"/>
      <c r="AA605" s="15"/>
      <c r="AB605" s="15"/>
      <c r="AC605" s="15"/>
      <c r="AD605" s="15"/>
      <c r="AE605" s="15"/>
      <c r="AT605" s="258" t="s">
        <v>185</v>
      </c>
      <c r="AU605" s="258" t="s">
        <v>85</v>
      </c>
      <c r="AV605" s="15" t="s">
        <v>181</v>
      </c>
      <c r="AW605" s="15" t="s">
        <v>35</v>
      </c>
      <c r="AX605" s="15" t="s">
        <v>83</v>
      </c>
      <c r="AY605" s="258" t="s">
        <v>175</v>
      </c>
    </row>
    <row r="606" s="2" customFormat="1" ht="21.75" customHeight="1">
      <c r="A606" s="41"/>
      <c r="B606" s="42"/>
      <c r="C606" s="208" t="s">
        <v>688</v>
      </c>
      <c r="D606" s="208" t="s">
        <v>177</v>
      </c>
      <c r="E606" s="209" t="s">
        <v>689</v>
      </c>
      <c r="F606" s="210" t="s">
        <v>690</v>
      </c>
      <c r="G606" s="211" t="s">
        <v>120</v>
      </c>
      <c r="H606" s="212">
        <v>125.45999999999999</v>
      </c>
      <c r="I606" s="213"/>
      <c r="J606" s="214">
        <f>ROUND(I606*H606,2)</f>
        <v>0</v>
      </c>
      <c r="K606" s="210" t="s">
        <v>180</v>
      </c>
      <c r="L606" s="47"/>
      <c r="M606" s="215" t="s">
        <v>19</v>
      </c>
      <c r="N606" s="216" t="s">
        <v>46</v>
      </c>
      <c r="O606" s="87"/>
      <c r="P606" s="217">
        <f>O606*H606</f>
        <v>0</v>
      </c>
      <c r="Q606" s="217">
        <v>0</v>
      </c>
      <c r="R606" s="217">
        <f>Q606*H606</f>
        <v>0</v>
      </c>
      <c r="S606" s="217">
        <v>0</v>
      </c>
      <c r="T606" s="218">
        <f>S606*H606</f>
        <v>0</v>
      </c>
      <c r="U606" s="41"/>
      <c r="V606" s="41"/>
      <c r="W606" s="41"/>
      <c r="X606" s="41"/>
      <c r="Y606" s="41"/>
      <c r="Z606" s="41"/>
      <c r="AA606" s="41"/>
      <c r="AB606" s="41"/>
      <c r="AC606" s="41"/>
      <c r="AD606" s="41"/>
      <c r="AE606" s="41"/>
      <c r="AR606" s="219" t="s">
        <v>181</v>
      </c>
      <c r="AT606" s="219" t="s">
        <v>177</v>
      </c>
      <c r="AU606" s="219" t="s">
        <v>85</v>
      </c>
      <c r="AY606" s="20" t="s">
        <v>175</v>
      </c>
      <c r="BE606" s="220">
        <f>IF(N606="základní",J606,0)</f>
        <v>0</v>
      </c>
      <c r="BF606" s="220">
        <f>IF(N606="snížená",J606,0)</f>
        <v>0</v>
      </c>
      <c r="BG606" s="220">
        <f>IF(N606="zákl. přenesená",J606,0)</f>
        <v>0</v>
      </c>
      <c r="BH606" s="220">
        <f>IF(N606="sníž. přenesená",J606,0)</f>
        <v>0</v>
      </c>
      <c r="BI606" s="220">
        <f>IF(N606="nulová",J606,0)</f>
        <v>0</v>
      </c>
      <c r="BJ606" s="20" t="s">
        <v>83</v>
      </c>
      <c r="BK606" s="220">
        <f>ROUND(I606*H606,2)</f>
        <v>0</v>
      </c>
      <c r="BL606" s="20" t="s">
        <v>181</v>
      </c>
      <c r="BM606" s="219" t="s">
        <v>691</v>
      </c>
    </row>
    <row r="607" s="2" customFormat="1">
      <c r="A607" s="41"/>
      <c r="B607" s="42"/>
      <c r="C607" s="43"/>
      <c r="D607" s="221" t="s">
        <v>183</v>
      </c>
      <c r="E607" s="43"/>
      <c r="F607" s="222" t="s">
        <v>692</v>
      </c>
      <c r="G607" s="43"/>
      <c r="H607" s="43"/>
      <c r="I607" s="223"/>
      <c r="J607" s="43"/>
      <c r="K607" s="43"/>
      <c r="L607" s="47"/>
      <c r="M607" s="224"/>
      <c r="N607" s="225"/>
      <c r="O607" s="87"/>
      <c r="P607" s="87"/>
      <c r="Q607" s="87"/>
      <c r="R607" s="87"/>
      <c r="S607" s="87"/>
      <c r="T607" s="88"/>
      <c r="U607" s="41"/>
      <c r="V607" s="41"/>
      <c r="W607" s="41"/>
      <c r="X607" s="41"/>
      <c r="Y607" s="41"/>
      <c r="Z607" s="41"/>
      <c r="AA607" s="41"/>
      <c r="AB607" s="41"/>
      <c r="AC607" s="41"/>
      <c r="AD607" s="41"/>
      <c r="AE607" s="41"/>
      <c r="AT607" s="20" t="s">
        <v>183</v>
      </c>
      <c r="AU607" s="20" t="s">
        <v>85</v>
      </c>
    </row>
    <row r="608" s="13" customFormat="1">
      <c r="A608" s="13"/>
      <c r="B608" s="226"/>
      <c r="C608" s="227"/>
      <c r="D608" s="228" t="s">
        <v>185</v>
      </c>
      <c r="E608" s="229" t="s">
        <v>19</v>
      </c>
      <c r="F608" s="230" t="s">
        <v>197</v>
      </c>
      <c r="G608" s="227"/>
      <c r="H608" s="229" t="s">
        <v>19</v>
      </c>
      <c r="I608" s="231"/>
      <c r="J608" s="227"/>
      <c r="K608" s="227"/>
      <c r="L608" s="232"/>
      <c r="M608" s="233"/>
      <c r="N608" s="234"/>
      <c r="O608" s="234"/>
      <c r="P608" s="234"/>
      <c r="Q608" s="234"/>
      <c r="R608" s="234"/>
      <c r="S608" s="234"/>
      <c r="T608" s="235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36" t="s">
        <v>185</v>
      </c>
      <c r="AU608" s="236" t="s">
        <v>85</v>
      </c>
      <c r="AV608" s="13" t="s">
        <v>83</v>
      </c>
      <c r="AW608" s="13" t="s">
        <v>35</v>
      </c>
      <c r="AX608" s="13" t="s">
        <v>75</v>
      </c>
      <c r="AY608" s="236" t="s">
        <v>175</v>
      </c>
    </row>
    <row r="609" s="13" customFormat="1">
      <c r="A609" s="13"/>
      <c r="B609" s="226"/>
      <c r="C609" s="227"/>
      <c r="D609" s="228" t="s">
        <v>185</v>
      </c>
      <c r="E609" s="229" t="s">
        <v>19</v>
      </c>
      <c r="F609" s="230" t="s">
        <v>537</v>
      </c>
      <c r="G609" s="227"/>
      <c r="H609" s="229" t="s">
        <v>19</v>
      </c>
      <c r="I609" s="231"/>
      <c r="J609" s="227"/>
      <c r="K609" s="227"/>
      <c r="L609" s="232"/>
      <c r="M609" s="233"/>
      <c r="N609" s="234"/>
      <c r="O609" s="234"/>
      <c r="P609" s="234"/>
      <c r="Q609" s="234"/>
      <c r="R609" s="234"/>
      <c r="S609" s="234"/>
      <c r="T609" s="235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36" t="s">
        <v>185</v>
      </c>
      <c r="AU609" s="236" t="s">
        <v>85</v>
      </c>
      <c r="AV609" s="13" t="s">
        <v>83</v>
      </c>
      <c r="AW609" s="13" t="s">
        <v>35</v>
      </c>
      <c r="AX609" s="13" t="s">
        <v>75</v>
      </c>
      <c r="AY609" s="236" t="s">
        <v>175</v>
      </c>
    </row>
    <row r="610" s="14" customFormat="1">
      <c r="A610" s="14"/>
      <c r="B610" s="237"/>
      <c r="C610" s="238"/>
      <c r="D610" s="228" t="s">
        <v>185</v>
      </c>
      <c r="E610" s="239" t="s">
        <v>19</v>
      </c>
      <c r="F610" s="240" t="s">
        <v>113</v>
      </c>
      <c r="G610" s="238"/>
      <c r="H610" s="241">
        <v>125.45999999999999</v>
      </c>
      <c r="I610" s="242"/>
      <c r="J610" s="238"/>
      <c r="K610" s="238"/>
      <c r="L610" s="243"/>
      <c r="M610" s="244"/>
      <c r="N610" s="245"/>
      <c r="O610" s="245"/>
      <c r="P610" s="245"/>
      <c r="Q610" s="245"/>
      <c r="R610" s="245"/>
      <c r="S610" s="245"/>
      <c r="T610" s="246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47" t="s">
        <v>185</v>
      </c>
      <c r="AU610" s="247" t="s">
        <v>85</v>
      </c>
      <c r="AV610" s="14" t="s">
        <v>85</v>
      </c>
      <c r="AW610" s="14" t="s">
        <v>35</v>
      </c>
      <c r="AX610" s="14" t="s">
        <v>75</v>
      </c>
      <c r="AY610" s="247" t="s">
        <v>175</v>
      </c>
    </row>
    <row r="611" s="15" customFormat="1">
      <c r="A611" s="15"/>
      <c r="B611" s="248"/>
      <c r="C611" s="249"/>
      <c r="D611" s="228" t="s">
        <v>185</v>
      </c>
      <c r="E611" s="250" t="s">
        <v>19</v>
      </c>
      <c r="F611" s="251" t="s">
        <v>187</v>
      </c>
      <c r="G611" s="249"/>
      <c r="H611" s="252">
        <v>125.45999999999999</v>
      </c>
      <c r="I611" s="253"/>
      <c r="J611" s="249"/>
      <c r="K611" s="249"/>
      <c r="L611" s="254"/>
      <c r="M611" s="255"/>
      <c r="N611" s="256"/>
      <c r="O611" s="256"/>
      <c r="P611" s="256"/>
      <c r="Q611" s="256"/>
      <c r="R611" s="256"/>
      <c r="S611" s="256"/>
      <c r="T611" s="257"/>
      <c r="U611" s="15"/>
      <c r="V611" s="15"/>
      <c r="W611" s="15"/>
      <c r="X611" s="15"/>
      <c r="Y611" s="15"/>
      <c r="Z611" s="15"/>
      <c r="AA611" s="15"/>
      <c r="AB611" s="15"/>
      <c r="AC611" s="15"/>
      <c r="AD611" s="15"/>
      <c r="AE611" s="15"/>
      <c r="AT611" s="258" t="s">
        <v>185</v>
      </c>
      <c r="AU611" s="258" t="s">
        <v>85</v>
      </c>
      <c r="AV611" s="15" t="s">
        <v>181</v>
      </c>
      <c r="AW611" s="15" t="s">
        <v>35</v>
      </c>
      <c r="AX611" s="15" t="s">
        <v>83</v>
      </c>
      <c r="AY611" s="258" t="s">
        <v>175</v>
      </c>
    </row>
    <row r="612" s="2" customFormat="1" ht="37.8" customHeight="1">
      <c r="A612" s="41"/>
      <c r="B612" s="42"/>
      <c r="C612" s="208" t="s">
        <v>693</v>
      </c>
      <c r="D612" s="208" t="s">
        <v>177</v>
      </c>
      <c r="E612" s="209" t="s">
        <v>694</v>
      </c>
      <c r="F612" s="210" t="s">
        <v>695</v>
      </c>
      <c r="G612" s="211" t="s">
        <v>216</v>
      </c>
      <c r="H612" s="212">
        <v>12.545999999999999</v>
      </c>
      <c r="I612" s="213"/>
      <c r="J612" s="214">
        <f>ROUND(I612*H612,2)</f>
        <v>0</v>
      </c>
      <c r="K612" s="210" t="s">
        <v>180</v>
      </c>
      <c r="L612" s="47"/>
      <c r="M612" s="215" t="s">
        <v>19</v>
      </c>
      <c r="N612" s="216" t="s">
        <v>46</v>
      </c>
      <c r="O612" s="87"/>
      <c r="P612" s="217">
        <f>O612*H612</f>
        <v>0</v>
      </c>
      <c r="Q612" s="217">
        <v>0</v>
      </c>
      <c r="R612" s="217">
        <f>Q612*H612</f>
        <v>0</v>
      </c>
      <c r="S612" s="217">
        <v>0.029000000000000001</v>
      </c>
      <c r="T612" s="218">
        <f>S612*H612</f>
        <v>0.36383399999999999</v>
      </c>
      <c r="U612" s="41"/>
      <c r="V612" s="41"/>
      <c r="W612" s="41"/>
      <c r="X612" s="41"/>
      <c r="Y612" s="41"/>
      <c r="Z612" s="41"/>
      <c r="AA612" s="41"/>
      <c r="AB612" s="41"/>
      <c r="AC612" s="41"/>
      <c r="AD612" s="41"/>
      <c r="AE612" s="41"/>
      <c r="AR612" s="219" t="s">
        <v>181</v>
      </c>
      <c r="AT612" s="219" t="s">
        <v>177</v>
      </c>
      <c r="AU612" s="219" t="s">
        <v>85</v>
      </c>
      <c r="AY612" s="20" t="s">
        <v>175</v>
      </c>
      <c r="BE612" s="220">
        <f>IF(N612="základní",J612,0)</f>
        <v>0</v>
      </c>
      <c r="BF612" s="220">
        <f>IF(N612="snížená",J612,0)</f>
        <v>0</v>
      </c>
      <c r="BG612" s="220">
        <f>IF(N612="zákl. přenesená",J612,0)</f>
        <v>0</v>
      </c>
      <c r="BH612" s="220">
        <f>IF(N612="sníž. přenesená",J612,0)</f>
        <v>0</v>
      </c>
      <c r="BI612" s="220">
        <f>IF(N612="nulová",J612,0)</f>
        <v>0</v>
      </c>
      <c r="BJ612" s="20" t="s">
        <v>83</v>
      </c>
      <c r="BK612" s="220">
        <f>ROUND(I612*H612,2)</f>
        <v>0</v>
      </c>
      <c r="BL612" s="20" t="s">
        <v>181</v>
      </c>
      <c r="BM612" s="219" t="s">
        <v>696</v>
      </c>
    </row>
    <row r="613" s="2" customFormat="1">
      <c r="A613" s="41"/>
      <c r="B613" s="42"/>
      <c r="C613" s="43"/>
      <c r="D613" s="221" t="s">
        <v>183</v>
      </c>
      <c r="E613" s="43"/>
      <c r="F613" s="222" t="s">
        <v>697</v>
      </c>
      <c r="G613" s="43"/>
      <c r="H613" s="43"/>
      <c r="I613" s="223"/>
      <c r="J613" s="43"/>
      <c r="K613" s="43"/>
      <c r="L613" s="47"/>
      <c r="M613" s="224"/>
      <c r="N613" s="225"/>
      <c r="O613" s="87"/>
      <c r="P613" s="87"/>
      <c r="Q613" s="87"/>
      <c r="R613" s="87"/>
      <c r="S613" s="87"/>
      <c r="T613" s="88"/>
      <c r="U613" s="41"/>
      <c r="V613" s="41"/>
      <c r="W613" s="41"/>
      <c r="X613" s="41"/>
      <c r="Y613" s="41"/>
      <c r="Z613" s="41"/>
      <c r="AA613" s="41"/>
      <c r="AB613" s="41"/>
      <c r="AC613" s="41"/>
      <c r="AD613" s="41"/>
      <c r="AE613" s="41"/>
      <c r="AT613" s="20" t="s">
        <v>183</v>
      </c>
      <c r="AU613" s="20" t="s">
        <v>85</v>
      </c>
    </row>
    <row r="614" s="14" customFormat="1">
      <c r="A614" s="14"/>
      <c r="B614" s="237"/>
      <c r="C614" s="238"/>
      <c r="D614" s="228" t="s">
        <v>185</v>
      </c>
      <c r="E614" s="239" t="s">
        <v>19</v>
      </c>
      <c r="F614" s="240" t="s">
        <v>687</v>
      </c>
      <c r="G614" s="238"/>
      <c r="H614" s="241">
        <v>12.545999999999999</v>
      </c>
      <c r="I614" s="242"/>
      <c r="J614" s="238"/>
      <c r="K614" s="238"/>
      <c r="L614" s="243"/>
      <c r="M614" s="244"/>
      <c r="N614" s="245"/>
      <c r="O614" s="245"/>
      <c r="P614" s="245"/>
      <c r="Q614" s="245"/>
      <c r="R614" s="245"/>
      <c r="S614" s="245"/>
      <c r="T614" s="246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47" t="s">
        <v>185</v>
      </c>
      <c r="AU614" s="247" t="s">
        <v>85</v>
      </c>
      <c r="AV614" s="14" t="s">
        <v>85</v>
      </c>
      <c r="AW614" s="14" t="s">
        <v>35</v>
      </c>
      <c r="AX614" s="14" t="s">
        <v>75</v>
      </c>
      <c r="AY614" s="247" t="s">
        <v>175</v>
      </c>
    </row>
    <row r="615" s="15" customFormat="1">
      <c r="A615" s="15"/>
      <c r="B615" s="248"/>
      <c r="C615" s="249"/>
      <c r="D615" s="228" t="s">
        <v>185</v>
      </c>
      <c r="E615" s="250" t="s">
        <v>19</v>
      </c>
      <c r="F615" s="251" t="s">
        <v>187</v>
      </c>
      <c r="G615" s="249"/>
      <c r="H615" s="252">
        <v>12.545999999999999</v>
      </c>
      <c r="I615" s="253"/>
      <c r="J615" s="249"/>
      <c r="K615" s="249"/>
      <c r="L615" s="254"/>
      <c r="M615" s="255"/>
      <c r="N615" s="256"/>
      <c r="O615" s="256"/>
      <c r="P615" s="256"/>
      <c r="Q615" s="256"/>
      <c r="R615" s="256"/>
      <c r="S615" s="256"/>
      <c r="T615" s="257"/>
      <c r="U615" s="15"/>
      <c r="V615" s="15"/>
      <c r="W615" s="15"/>
      <c r="X615" s="15"/>
      <c r="Y615" s="15"/>
      <c r="Z615" s="15"/>
      <c r="AA615" s="15"/>
      <c r="AB615" s="15"/>
      <c r="AC615" s="15"/>
      <c r="AD615" s="15"/>
      <c r="AE615" s="15"/>
      <c r="AT615" s="258" t="s">
        <v>185</v>
      </c>
      <c r="AU615" s="258" t="s">
        <v>85</v>
      </c>
      <c r="AV615" s="15" t="s">
        <v>181</v>
      </c>
      <c r="AW615" s="15" t="s">
        <v>35</v>
      </c>
      <c r="AX615" s="15" t="s">
        <v>83</v>
      </c>
      <c r="AY615" s="258" t="s">
        <v>175</v>
      </c>
    </row>
    <row r="616" s="2" customFormat="1" ht="55.5" customHeight="1">
      <c r="A616" s="41"/>
      <c r="B616" s="42"/>
      <c r="C616" s="208" t="s">
        <v>698</v>
      </c>
      <c r="D616" s="208" t="s">
        <v>177</v>
      </c>
      <c r="E616" s="209" t="s">
        <v>699</v>
      </c>
      <c r="F616" s="210" t="s">
        <v>700</v>
      </c>
      <c r="G616" s="211" t="s">
        <v>120</v>
      </c>
      <c r="H616" s="212">
        <v>25.149999999999999</v>
      </c>
      <c r="I616" s="213"/>
      <c r="J616" s="214">
        <f>ROUND(I616*H616,2)</f>
        <v>0</v>
      </c>
      <c r="K616" s="210" t="s">
        <v>180</v>
      </c>
      <c r="L616" s="47"/>
      <c r="M616" s="215" t="s">
        <v>19</v>
      </c>
      <c r="N616" s="216" t="s">
        <v>46</v>
      </c>
      <c r="O616" s="87"/>
      <c r="P616" s="217">
        <f>O616*H616</f>
        <v>0</v>
      </c>
      <c r="Q616" s="217">
        <v>0</v>
      </c>
      <c r="R616" s="217">
        <f>Q616*H616</f>
        <v>0</v>
      </c>
      <c r="S616" s="217">
        <v>0.27500000000000002</v>
      </c>
      <c r="T616" s="218">
        <f>S616*H616</f>
        <v>6.9162499999999998</v>
      </c>
      <c r="U616" s="41"/>
      <c r="V616" s="41"/>
      <c r="W616" s="41"/>
      <c r="X616" s="41"/>
      <c r="Y616" s="41"/>
      <c r="Z616" s="41"/>
      <c r="AA616" s="41"/>
      <c r="AB616" s="41"/>
      <c r="AC616" s="41"/>
      <c r="AD616" s="41"/>
      <c r="AE616" s="41"/>
      <c r="AR616" s="219" t="s">
        <v>181</v>
      </c>
      <c r="AT616" s="219" t="s">
        <v>177</v>
      </c>
      <c r="AU616" s="219" t="s">
        <v>85</v>
      </c>
      <c r="AY616" s="20" t="s">
        <v>175</v>
      </c>
      <c r="BE616" s="220">
        <f>IF(N616="základní",J616,0)</f>
        <v>0</v>
      </c>
      <c r="BF616" s="220">
        <f>IF(N616="snížená",J616,0)</f>
        <v>0</v>
      </c>
      <c r="BG616" s="220">
        <f>IF(N616="zákl. přenesená",J616,0)</f>
        <v>0</v>
      </c>
      <c r="BH616" s="220">
        <f>IF(N616="sníž. přenesená",J616,0)</f>
        <v>0</v>
      </c>
      <c r="BI616" s="220">
        <f>IF(N616="nulová",J616,0)</f>
        <v>0</v>
      </c>
      <c r="BJ616" s="20" t="s">
        <v>83</v>
      </c>
      <c r="BK616" s="220">
        <f>ROUND(I616*H616,2)</f>
        <v>0</v>
      </c>
      <c r="BL616" s="20" t="s">
        <v>181</v>
      </c>
      <c r="BM616" s="219" t="s">
        <v>701</v>
      </c>
    </row>
    <row r="617" s="2" customFormat="1">
      <c r="A617" s="41"/>
      <c r="B617" s="42"/>
      <c r="C617" s="43"/>
      <c r="D617" s="221" t="s">
        <v>183</v>
      </c>
      <c r="E617" s="43"/>
      <c r="F617" s="222" t="s">
        <v>702</v>
      </c>
      <c r="G617" s="43"/>
      <c r="H617" s="43"/>
      <c r="I617" s="223"/>
      <c r="J617" s="43"/>
      <c r="K617" s="43"/>
      <c r="L617" s="47"/>
      <c r="M617" s="224"/>
      <c r="N617" s="225"/>
      <c r="O617" s="87"/>
      <c r="P617" s="87"/>
      <c r="Q617" s="87"/>
      <c r="R617" s="87"/>
      <c r="S617" s="87"/>
      <c r="T617" s="88"/>
      <c r="U617" s="41"/>
      <c r="V617" s="41"/>
      <c r="W617" s="41"/>
      <c r="X617" s="41"/>
      <c r="Y617" s="41"/>
      <c r="Z617" s="41"/>
      <c r="AA617" s="41"/>
      <c r="AB617" s="41"/>
      <c r="AC617" s="41"/>
      <c r="AD617" s="41"/>
      <c r="AE617" s="41"/>
      <c r="AT617" s="20" t="s">
        <v>183</v>
      </c>
      <c r="AU617" s="20" t="s">
        <v>85</v>
      </c>
    </row>
    <row r="618" s="13" customFormat="1">
      <c r="A618" s="13"/>
      <c r="B618" s="226"/>
      <c r="C618" s="227"/>
      <c r="D618" s="228" t="s">
        <v>185</v>
      </c>
      <c r="E618" s="229" t="s">
        <v>19</v>
      </c>
      <c r="F618" s="230" t="s">
        <v>197</v>
      </c>
      <c r="G618" s="227"/>
      <c r="H618" s="229" t="s">
        <v>19</v>
      </c>
      <c r="I618" s="231"/>
      <c r="J618" s="227"/>
      <c r="K618" s="227"/>
      <c r="L618" s="232"/>
      <c r="M618" s="233"/>
      <c r="N618" s="234"/>
      <c r="O618" s="234"/>
      <c r="P618" s="234"/>
      <c r="Q618" s="234"/>
      <c r="R618" s="234"/>
      <c r="S618" s="234"/>
      <c r="T618" s="235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36" t="s">
        <v>185</v>
      </c>
      <c r="AU618" s="236" t="s">
        <v>85</v>
      </c>
      <c r="AV618" s="13" t="s">
        <v>83</v>
      </c>
      <c r="AW618" s="13" t="s">
        <v>35</v>
      </c>
      <c r="AX618" s="13" t="s">
        <v>75</v>
      </c>
      <c r="AY618" s="236" t="s">
        <v>175</v>
      </c>
    </row>
    <row r="619" s="13" customFormat="1">
      <c r="A619" s="13"/>
      <c r="B619" s="226"/>
      <c r="C619" s="227"/>
      <c r="D619" s="228" t="s">
        <v>185</v>
      </c>
      <c r="E619" s="229" t="s">
        <v>19</v>
      </c>
      <c r="F619" s="230" t="s">
        <v>703</v>
      </c>
      <c r="G619" s="227"/>
      <c r="H619" s="229" t="s">
        <v>19</v>
      </c>
      <c r="I619" s="231"/>
      <c r="J619" s="227"/>
      <c r="K619" s="227"/>
      <c r="L619" s="232"/>
      <c r="M619" s="233"/>
      <c r="N619" s="234"/>
      <c r="O619" s="234"/>
      <c r="P619" s="234"/>
      <c r="Q619" s="234"/>
      <c r="R619" s="234"/>
      <c r="S619" s="234"/>
      <c r="T619" s="235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36" t="s">
        <v>185</v>
      </c>
      <c r="AU619" s="236" t="s">
        <v>85</v>
      </c>
      <c r="AV619" s="13" t="s">
        <v>83</v>
      </c>
      <c r="AW619" s="13" t="s">
        <v>35</v>
      </c>
      <c r="AX619" s="13" t="s">
        <v>75</v>
      </c>
      <c r="AY619" s="236" t="s">
        <v>175</v>
      </c>
    </row>
    <row r="620" s="14" customFormat="1">
      <c r="A620" s="14"/>
      <c r="B620" s="237"/>
      <c r="C620" s="238"/>
      <c r="D620" s="228" t="s">
        <v>185</v>
      </c>
      <c r="E620" s="239" t="s">
        <v>19</v>
      </c>
      <c r="F620" s="240" t="s">
        <v>704</v>
      </c>
      <c r="G620" s="238"/>
      <c r="H620" s="241">
        <v>8.7720000000000002</v>
      </c>
      <c r="I620" s="242"/>
      <c r="J620" s="238"/>
      <c r="K620" s="238"/>
      <c r="L620" s="243"/>
      <c r="M620" s="244"/>
      <c r="N620" s="245"/>
      <c r="O620" s="245"/>
      <c r="P620" s="245"/>
      <c r="Q620" s="245"/>
      <c r="R620" s="245"/>
      <c r="S620" s="245"/>
      <c r="T620" s="246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47" t="s">
        <v>185</v>
      </c>
      <c r="AU620" s="247" t="s">
        <v>85</v>
      </c>
      <c r="AV620" s="14" t="s">
        <v>85</v>
      </c>
      <c r="AW620" s="14" t="s">
        <v>35</v>
      </c>
      <c r="AX620" s="14" t="s">
        <v>75</v>
      </c>
      <c r="AY620" s="247" t="s">
        <v>175</v>
      </c>
    </row>
    <row r="621" s="14" customFormat="1">
      <c r="A621" s="14"/>
      <c r="B621" s="237"/>
      <c r="C621" s="238"/>
      <c r="D621" s="228" t="s">
        <v>185</v>
      </c>
      <c r="E621" s="239" t="s">
        <v>19</v>
      </c>
      <c r="F621" s="240" t="s">
        <v>705</v>
      </c>
      <c r="G621" s="238"/>
      <c r="H621" s="241">
        <v>11.32</v>
      </c>
      <c r="I621" s="242"/>
      <c r="J621" s="238"/>
      <c r="K621" s="238"/>
      <c r="L621" s="243"/>
      <c r="M621" s="244"/>
      <c r="N621" s="245"/>
      <c r="O621" s="245"/>
      <c r="P621" s="245"/>
      <c r="Q621" s="245"/>
      <c r="R621" s="245"/>
      <c r="S621" s="245"/>
      <c r="T621" s="246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47" t="s">
        <v>185</v>
      </c>
      <c r="AU621" s="247" t="s">
        <v>85</v>
      </c>
      <c r="AV621" s="14" t="s">
        <v>85</v>
      </c>
      <c r="AW621" s="14" t="s">
        <v>35</v>
      </c>
      <c r="AX621" s="14" t="s">
        <v>75</v>
      </c>
      <c r="AY621" s="247" t="s">
        <v>175</v>
      </c>
    </row>
    <row r="622" s="14" customFormat="1">
      <c r="A622" s="14"/>
      <c r="B622" s="237"/>
      <c r="C622" s="238"/>
      <c r="D622" s="228" t="s">
        <v>185</v>
      </c>
      <c r="E622" s="239" t="s">
        <v>19</v>
      </c>
      <c r="F622" s="240" t="s">
        <v>706</v>
      </c>
      <c r="G622" s="238"/>
      <c r="H622" s="241">
        <v>5.0579999999999998</v>
      </c>
      <c r="I622" s="242"/>
      <c r="J622" s="238"/>
      <c r="K622" s="238"/>
      <c r="L622" s="243"/>
      <c r="M622" s="244"/>
      <c r="N622" s="245"/>
      <c r="O622" s="245"/>
      <c r="P622" s="245"/>
      <c r="Q622" s="245"/>
      <c r="R622" s="245"/>
      <c r="S622" s="245"/>
      <c r="T622" s="246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47" t="s">
        <v>185</v>
      </c>
      <c r="AU622" s="247" t="s">
        <v>85</v>
      </c>
      <c r="AV622" s="14" t="s">
        <v>85</v>
      </c>
      <c r="AW622" s="14" t="s">
        <v>35</v>
      </c>
      <c r="AX622" s="14" t="s">
        <v>75</v>
      </c>
      <c r="AY622" s="247" t="s">
        <v>175</v>
      </c>
    </row>
    <row r="623" s="15" customFormat="1">
      <c r="A623" s="15"/>
      <c r="B623" s="248"/>
      <c r="C623" s="249"/>
      <c r="D623" s="228" t="s">
        <v>185</v>
      </c>
      <c r="E623" s="250" t="s">
        <v>19</v>
      </c>
      <c r="F623" s="251" t="s">
        <v>187</v>
      </c>
      <c r="G623" s="249"/>
      <c r="H623" s="252">
        <v>25.149999999999999</v>
      </c>
      <c r="I623" s="253"/>
      <c r="J623" s="249"/>
      <c r="K623" s="249"/>
      <c r="L623" s="254"/>
      <c r="M623" s="255"/>
      <c r="N623" s="256"/>
      <c r="O623" s="256"/>
      <c r="P623" s="256"/>
      <c r="Q623" s="256"/>
      <c r="R623" s="256"/>
      <c r="S623" s="256"/>
      <c r="T623" s="257"/>
      <c r="U623" s="15"/>
      <c r="V623" s="15"/>
      <c r="W623" s="15"/>
      <c r="X623" s="15"/>
      <c r="Y623" s="15"/>
      <c r="Z623" s="15"/>
      <c r="AA623" s="15"/>
      <c r="AB623" s="15"/>
      <c r="AC623" s="15"/>
      <c r="AD623" s="15"/>
      <c r="AE623" s="15"/>
      <c r="AT623" s="258" t="s">
        <v>185</v>
      </c>
      <c r="AU623" s="258" t="s">
        <v>85</v>
      </c>
      <c r="AV623" s="15" t="s">
        <v>181</v>
      </c>
      <c r="AW623" s="15" t="s">
        <v>35</v>
      </c>
      <c r="AX623" s="15" t="s">
        <v>83</v>
      </c>
      <c r="AY623" s="258" t="s">
        <v>175</v>
      </c>
    </row>
    <row r="624" s="2" customFormat="1" ht="44.25" customHeight="1">
      <c r="A624" s="41"/>
      <c r="B624" s="42"/>
      <c r="C624" s="208" t="s">
        <v>707</v>
      </c>
      <c r="D624" s="208" t="s">
        <v>177</v>
      </c>
      <c r="E624" s="209" t="s">
        <v>708</v>
      </c>
      <c r="F624" s="210" t="s">
        <v>709</v>
      </c>
      <c r="G624" s="211" t="s">
        <v>120</v>
      </c>
      <c r="H624" s="212">
        <v>1229.309</v>
      </c>
      <c r="I624" s="213"/>
      <c r="J624" s="214">
        <f>ROUND(I624*H624,2)</f>
        <v>0</v>
      </c>
      <c r="K624" s="210" t="s">
        <v>180</v>
      </c>
      <c r="L624" s="47"/>
      <c r="M624" s="215" t="s">
        <v>19</v>
      </c>
      <c r="N624" s="216" t="s">
        <v>46</v>
      </c>
      <c r="O624" s="87"/>
      <c r="P624" s="217">
        <f>O624*H624</f>
        <v>0</v>
      </c>
      <c r="Q624" s="217">
        <v>0</v>
      </c>
      <c r="R624" s="217">
        <f>Q624*H624</f>
        <v>0</v>
      </c>
      <c r="S624" s="217">
        <v>0.045999999999999999</v>
      </c>
      <c r="T624" s="218">
        <f>S624*H624</f>
        <v>56.548213999999994</v>
      </c>
      <c r="U624" s="41"/>
      <c r="V624" s="41"/>
      <c r="W624" s="41"/>
      <c r="X624" s="41"/>
      <c r="Y624" s="41"/>
      <c r="Z624" s="41"/>
      <c r="AA624" s="41"/>
      <c r="AB624" s="41"/>
      <c r="AC624" s="41"/>
      <c r="AD624" s="41"/>
      <c r="AE624" s="41"/>
      <c r="AR624" s="219" t="s">
        <v>181</v>
      </c>
      <c r="AT624" s="219" t="s">
        <v>177</v>
      </c>
      <c r="AU624" s="219" t="s">
        <v>85</v>
      </c>
      <c r="AY624" s="20" t="s">
        <v>175</v>
      </c>
      <c r="BE624" s="220">
        <f>IF(N624="základní",J624,0)</f>
        <v>0</v>
      </c>
      <c r="BF624" s="220">
        <f>IF(N624="snížená",J624,0)</f>
        <v>0</v>
      </c>
      <c r="BG624" s="220">
        <f>IF(N624="zákl. přenesená",J624,0)</f>
        <v>0</v>
      </c>
      <c r="BH624" s="220">
        <f>IF(N624="sníž. přenesená",J624,0)</f>
        <v>0</v>
      </c>
      <c r="BI624" s="220">
        <f>IF(N624="nulová",J624,0)</f>
        <v>0</v>
      </c>
      <c r="BJ624" s="20" t="s">
        <v>83</v>
      </c>
      <c r="BK624" s="220">
        <f>ROUND(I624*H624,2)</f>
        <v>0</v>
      </c>
      <c r="BL624" s="20" t="s">
        <v>181</v>
      </c>
      <c r="BM624" s="219" t="s">
        <v>710</v>
      </c>
    </row>
    <row r="625" s="2" customFormat="1">
      <c r="A625" s="41"/>
      <c r="B625" s="42"/>
      <c r="C625" s="43"/>
      <c r="D625" s="221" t="s">
        <v>183</v>
      </c>
      <c r="E625" s="43"/>
      <c r="F625" s="222" t="s">
        <v>711</v>
      </c>
      <c r="G625" s="43"/>
      <c r="H625" s="43"/>
      <c r="I625" s="223"/>
      <c r="J625" s="43"/>
      <c r="K625" s="43"/>
      <c r="L625" s="47"/>
      <c r="M625" s="224"/>
      <c r="N625" s="225"/>
      <c r="O625" s="87"/>
      <c r="P625" s="87"/>
      <c r="Q625" s="87"/>
      <c r="R625" s="87"/>
      <c r="S625" s="87"/>
      <c r="T625" s="88"/>
      <c r="U625" s="41"/>
      <c r="V625" s="41"/>
      <c r="W625" s="41"/>
      <c r="X625" s="41"/>
      <c r="Y625" s="41"/>
      <c r="Z625" s="41"/>
      <c r="AA625" s="41"/>
      <c r="AB625" s="41"/>
      <c r="AC625" s="41"/>
      <c r="AD625" s="41"/>
      <c r="AE625" s="41"/>
      <c r="AT625" s="20" t="s">
        <v>183</v>
      </c>
      <c r="AU625" s="20" t="s">
        <v>85</v>
      </c>
    </row>
    <row r="626" s="14" customFormat="1">
      <c r="A626" s="14"/>
      <c r="B626" s="237"/>
      <c r="C626" s="238"/>
      <c r="D626" s="228" t="s">
        <v>185</v>
      </c>
      <c r="E626" s="239" t="s">
        <v>19</v>
      </c>
      <c r="F626" s="240" t="s">
        <v>103</v>
      </c>
      <c r="G626" s="238"/>
      <c r="H626" s="241">
        <v>653.82600000000002</v>
      </c>
      <c r="I626" s="242"/>
      <c r="J626" s="238"/>
      <c r="K626" s="238"/>
      <c r="L626" s="243"/>
      <c r="M626" s="244"/>
      <c r="N626" s="245"/>
      <c r="O626" s="245"/>
      <c r="P626" s="245"/>
      <c r="Q626" s="245"/>
      <c r="R626" s="245"/>
      <c r="S626" s="245"/>
      <c r="T626" s="246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247" t="s">
        <v>185</v>
      </c>
      <c r="AU626" s="247" t="s">
        <v>85</v>
      </c>
      <c r="AV626" s="14" t="s">
        <v>85</v>
      </c>
      <c r="AW626" s="14" t="s">
        <v>35</v>
      </c>
      <c r="AX626" s="14" t="s">
        <v>75</v>
      </c>
      <c r="AY626" s="247" t="s">
        <v>175</v>
      </c>
    </row>
    <row r="627" s="14" customFormat="1">
      <c r="A627" s="14"/>
      <c r="B627" s="237"/>
      <c r="C627" s="238"/>
      <c r="D627" s="228" t="s">
        <v>185</v>
      </c>
      <c r="E627" s="239" t="s">
        <v>19</v>
      </c>
      <c r="F627" s="240" t="s">
        <v>101</v>
      </c>
      <c r="G627" s="238"/>
      <c r="H627" s="241">
        <v>575.48299999999995</v>
      </c>
      <c r="I627" s="242"/>
      <c r="J627" s="238"/>
      <c r="K627" s="238"/>
      <c r="L627" s="243"/>
      <c r="M627" s="244"/>
      <c r="N627" s="245"/>
      <c r="O627" s="245"/>
      <c r="P627" s="245"/>
      <c r="Q627" s="245"/>
      <c r="R627" s="245"/>
      <c r="S627" s="245"/>
      <c r="T627" s="246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47" t="s">
        <v>185</v>
      </c>
      <c r="AU627" s="247" t="s">
        <v>85</v>
      </c>
      <c r="AV627" s="14" t="s">
        <v>85</v>
      </c>
      <c r="AW627" s="14" t="s">
        <v>35</v>
      </c>
      <c r="AX627" s="14" t="s">
        <v>75</v>
      </c>
      <c r="AY627" s="247" t="s">
        <v>175</v>
      </c>
    </row>
    <row r="628" s="15" customFormat="1">
      <c r="A628" s="15"/>
      <c r="B628" s="248"/>
      <c r="C628" s="249"/>
      <c r="D628" s="228" t="s">
        <v>185</v>
      </c>
      <c r="E628" s="250" t="s">
        <v>19</v>
      </c>
      <c r="F628" s="251" t="s">
        <v>187</v>
      </c>
      <c r="G628" s="249"/>
      <c r="H628" s="252">
        <v>1229.309</v>
      </c>
      <c r="I628" s="253"/>
      <c r="J628" s="249"/>
      <c r="K628" s="249"/>
      <c r="L628" s="254"/>
      <c r="M628" s="255"/>
      <c r="N628" s="256"/>
      <c r="O628" s="256"/>
      <c r="P628" s="256"/>
      <c r="Q628" s="256"/>
      <c r="R628" s="256"/>
      <c r="S628" s="256"/>
      <c r="T628" s="257"/>
      <c r="U628" s="15"/>
      <c r="V628" s="15"/>
      <c r="W628" s="15"/>
      <c r="X628" s="15"/>
      <c r="Y628" s="15"/>
      <c r="Z628" s="15"/>
      <c r="AA628" s="15"/>
      <c r="AB628" s="15"/>
      <c r="AC628" s="15"/>
      <c r="AD628" s="15"/>
      <c r="AE628" s="15"/>
      <c r="AT628" s="258" t="s">
        <v>185</v>
      </c>
      <c r="AU628" s="258" t="s">
        <v>85</v>
      </c>
      <c r="AV628" s="15" t="s">
        <v>181</v>
      </c>
      <c r="AW628" s="15" t="s">
        <v>35</v>
      </c>
      <c r="AX628" s="15" t="s">
        <v>83</v>
      </c>
      <c r="AY628" s="258" t="s">
        <v>175</v>
      </c>
    </row>
    <row r="629" s="2" customFormat="1" ht="24.15" customHeight="1">
      <c r="A629" s="41"/>
      <c r="B629" s="42"/>
      <c r="C629" s="208" t="s">
        <v>712</v>
      </c>
      <c r="D629" s="208" t="s">
        <v>177</v>
      </c>
      <c r="E629" s="209" t="s">
        <v>713</v>
      </c>
      <c r="F629" s="210" t="s">
        <v>714</v>
      </c>
      <c r="G629" s="211" t="s">
        <v>120</v>
      </c>
      <c r="H629" s="212">
        <v>99.688000000000002</v>
      </c>
      <c r="I629" s="213"/>
      <c r="J629" s="214">
        <f>ROUND(I629*H629,2)</f>
        <v>0</v>
      </c>
      <c r="K629" s="210" t="s">
        <v>180</v>
      </c>
      <c r="L629" s="47"/>
      <c r="M629" s="215" t="s">
        <v>19</v>
      </c>
      <c r="N629" s="216" t="s">
        <v>46</v>
      </c>
      <c r="O629" s="87"/>
      <c r="P629" s="217">
        <f>O629*H629</f>
        <v>0</v>
      </c>
      <c r="Q629" s="217">
        <v>0</v>
      </c>
      <c r="R629" s="217">
        <f>Q629*H629</f>
        <v>0</v>
      </c>
      <c r="S629" s="217">
        <v>0.014</v>
      </c>
      <c r="T629" s="218">
        <f>S629*H629</f>
        <v>1.395632</v>
      </c>
      <c r="U629" s="41"/>
      <c r="V629" s="41"/>
      <c r="W629" s="41"/>
      <c r="X629" s="41"/>
      <c r="Y629" s="41"/>
      <c r="Z629" s="41"/>
      <c r="AA629" s="41"/>
      <c r="AB629" s="41"/>
      <c r="AC629" s="41"/>
      <c r="AD629" s="41"/>
      <c r="AE629" s="41"/>
      <c r="AR629" s="219" t="s">
        <v>181</v>
      </c>
      <c r="AT629" s="219" t="s">
        <v>177</v>
      </c>
      <c r="AU629" s="219" t="s">
        <v>85</v>
      </c>
      <c r="AY629" s="20" t="s">
        <v>175</v>
      </c>
      <c r="BE629" s="220">
        <f>IF(N629="základní",J629,0)</f>
        <v>0</v>
      </c>
      <c r="BF629" s="220">
        <f>IF(N629="snížená",J629,0)</f>
        <v>0</v>
      </c>
      <c r="BG629" s="220">
        <f>IF(N629="zákl. přenesená",J629,0)</f>
        <v>0</v>
      </c>
      <c r="BH629" s="220">
        <f>IF(N629="sníž. přenesená",J629,0)</f>
        <v>0</v>
      </c>
      <c r="BI629" s="220">
        <f>IF(N629="nulová",J629,0)</f>
        <v>0</v>
      </c>
      <c r="BJ629" s="20" t="s">
        <v>83</v>
      </c>
      <c r="BK629" s="220">
        <f>ROUND(I629*H629,2)</f>
        <v>0</v>
      </c>
      <c r="BL629" s="20" t="s">
        <v>181</v>
      </c>
      <c r="BM629" s="219" t="s">
        <v>715</v>
      </c>
    </row>
    <row r="630" s="2" customFormat="1">
      <c r="A630" s="41"/>
      <c r="B630" s="42"/>
      <c r="C630" s="43"/>
      <c r="D630" s="221" t="s">
        <v>183</v>
      </c>
      <c r="E630" s="43"/>
      <c r="F630" s="222" t="s">
        <v>716</v>
      </c>
      <c r="G630" s="43"/>
      <c r="H630" s="43"/>
      <c r="I630" s="223"/>
      <c r="J630" s="43"/>
      <c r="K630" s="43"/>
      <c r="L630" s="47"/>
      <c r="M630" s="224"/>
      <c r="N630" s="225"/>
      <c r="O630" s="87"/>
      <c r="P630" s="87"/>
      <c r="Q630" s="87"/>
      <c r="R630" s="87"/>
      <c r="S630" s="87"/>
      <c r="T630" s="88"/>
      <c r="U630" s="41"/>
      <c r="V630" s="41"/>
      <c r="W630" s="41"/>
      <c r="X630" s="41"/>
      <c r="Y630" s="41"/>
      <c r="Z630" s="41"/>
      <c r="AA630" s="41"/>
      <c r="AB630" s="41"/>
      <c r="AC630" s="41"/>
      <c r="AD630" s="41"/>
      <c r="AE630" s="41"/>
      <c r="AT630" s="20" t="s">
        <v>183</v>
      </c>
      <c r="AU630" s="20" t="s">
        <v>85</v>
      </c>
    </row>
    <row r="631" s="14" customFormat="1">
      <c r="A631" s="14"/>
      <c r="B631" s="237"/>
      <c r="C631" s="238"/>
      <c r="D631" s="228" t="s">
        <v>185</v>
      </c>
      <c r="E631" s="239" t="s">
        <v>19</v>
      </c>
      <c r="F631" s="240" t="s">
        <v>99</v>
      </c>
      <c r="G631" s="238"/>
      <c r="H631" s="241">
        <v>99.688000000000002</v>
      </c>
      <c r="I631" s="242"/>
      <c r="J631" s="238"/>
      <c r="K631" s="238"/>
      <c r="L631" s="243"/>
      <c r="M631" s="244"/>
      <c r="N631" s="245"/>
      <c r="O631" s="245"/>
      <c r="P631" s="245"/>
      <c r="Q631" s="245"/>
      <c r="R631" s="245"/>
      <c r="S631" s="245"/>
      <c r="T631" s="246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47" t="s">
        <v>185</v>
      </c>
      <c r="AU631" s="247" t="s">
        <v>85</v>
      </c>
      <c r="AV631" s="14" t="s">
        <v>85</v>
      </c>
      <c r="AW631" s="14" t="s">
        <v>35</v>
      </c>
      <c r="AX631" s="14" t="s">
        <v>75</v>
      </c>
      <c r="AY631" s="247" t="s">
        <v>175</v>
      </c>
    </row>
    <row r="632" s="15" customFormat="1">
      <c r="A632" s="15"/>
      <c r="B632" s="248"/>
      <c r="C632" s="249"/>
      <c r="D632" s="228" t="s">
        <v>185</v>
      </c>
      <c r="E632" s="250" t="s">
        <v>19</v>
      </c>
      <c r="F632" s="251" t="s">
        <v>187</v>
      </c>
      <c r="G632" s="249"/>
      <c r="H632" s="252">
        <v>99.688000000000002</v>
      </c>
      <c r="I632" s="253"/>
      <c r="J632" s="249"/>
      <c r="K632" s="249"/>
      <c r="L632" s="254"/>
      <c r="M632" s="255"/>
      <c r="N632" s="256"/>
      <c r="O632" s="256"/>
      <c r="P632" s="256"/>
      <c r="Q632" s="256"/>
      <c r="R632" s="256"/>
      <c r="S632" s="256"/>
      <c r="T632" s="257"/>
      <c r="U632" s="15"/>
      <c r="V632" s="15"/>
      <c r="W632" s="15"/>
      <c r="X632" s="15"/>
      <c r="Y632" s="15"/>
      <c r="Z632" s="15"/>
      <c r="AA632" s="15"/>
      <c r="AB632" s="15"/>
      <c r="AC632" s="15"/>
      <c r="AD632" s="15"/>
      <c r="AE632" s="15"/>
      <c r="AT632" s="258" t="s">
        <v>185</v>
      </c>
      <c r="AU632" s="258" t="s">
        <v>85</v>
      </c>
      <c r="AV632" s="15" t="s">
        <v>181</v>
      </c>
      <c r="AW632" s="15" t="s">
        <v>35</v>
      </c>
      <c r="AX632" s="15" t="s">
        <v>83</v>
      </c>
      <c r="AY632" s="258" t="s">
        <v>175</v>
      </c>
    </row>
    <row r="633" s="2" customFormat="1" ht="37.8" customHeight="1">
      <c r="A633" s="41"/>
      <c r="B633" s="42"/>
      <c r="C633" s="208" t="s">
        <v>717</v>
      </c>
      <c r="D633" s="208" t="s">
        <v>177</v>
      </c>
      <c r="E633" s="209" t="s">
        <v>718</v>
      </c>
      <c r="F633" s="210" t="s">
        <v>719</v>
      </c>
      <c r="G633" s="211" t="s">
        <v>120</v>
      </c>
      <c r="H633" s="212">
        <v>317.44499999999999</v>
      </c>
      <c r="I633" s="213"/>
      <c r="J633" s="214">
        <f>ROUND(I633*H633,2)</f>
        <v>0</v>
      </c>
      <c r="K633" s="210" t="s">
        <v>180</v>
      </c>
      <c r="L633" s="47"/>
      <c r="M633" s="215" t="s">
        <v>19</v>
      </c>
      <c r="N633" s="216" t="s">
        <v>46</v>
      </c>
      <c r="O633" s="87"/>
      <c r="P633" s="217">
        <f>O633*H633</f>
        <v>0</v>
      </c>
      <c r="Q633" s="217">
        <v>0</v>
      </c>
      <c r="R633" s="217">
        <f>Q633*H633</f>
        <v>0</v>
      </c>
      <c r="S633" s="217">
        <v>0.050000000000000003</v>
      </c>
      <c r="T633" s="218">
        <f>S633*H633</f>
        <v>15.872250000000001</v>
      </c>
      <c r="U633" s="41"/>
      <c r="V633" s="41"/>
      <c r="W633" s="41"/>
      <c r="X633" s="41"/>
      <c r="Y633" s="41"/>
      <c r="Z633" s="41"/>
      <c r="AA633" s="41"/>
      <c r="AB633" s="41"/>
      <c r="AC633" s="41"/>
      <c r="AD633" s="41"/>
      <c r="AE633" s="41"/>
      <c r="AR633" s="219" t="s">
        <v>181</v>
      </c>
      <c r="AT633" s="219" t="s">
        <v>177</v>
      </c>
      <c r="AU633" s="219" t="s">
        <v>85</v>
      </c>
      <c r="AY633" s="20" t="s">
        <v>175</v>
      </c>
      <c r="BE633" s="220">
        <f>IF(N633="základní",J633,0)</f>
        <v>0</v>
      </c>
      <c r="BF633" s="220">
        <f>IF(N633="snížená",J633,0)</f>
        <v>0</v>
      </c>
      <c r="BG633" s="220">
        <f>IF(N633="zákl. přenesená",J633,0)</f>
        <v>0</v>
      </c>
      <c r="BH633" s="220">
        <f>IF(N633="sníž. přenesená",J633,0)</f>
        <v>0</v>
      </c>
      <c r="BI633" s="220">
        <f>IF(N633="nulová",J633,0)</f>
        <v>0</v>
      </c>
      <c r="BJ633" s="20" t="s">
        <v>83</v>
      </c>
      <c r="BK633" s="220">
        <f>ROUND(I633*H633,2)</f>
        <v>0</v>
      </c>
      <c r="BL633" s="20" t="s">
        <v>181</v>
      </c>
      <c r="BM633" s="219" t="s">
        <v>720</v>
      </c>
    </row>
    <row r="634" s="2" customFormat="1">
      <c r="A634" s="41"/>
      <c r="B634" s="42"/>
      <c r="C634" s="43"/>
      <c r="D634" s="221" t="s">
        <v>183</v>
      </c>
      <c r="E634" s="43"/>
      <c r="F634" s="222" t="s">
        <v>721</v>
      </c>
      <c r="G634" s="43"/>
      <c r="H634" s="43"/>
      <c r="I634" s="223"/>
      <c r="J634" s="43"/>
      <c r="K634" s="43"/>
      <c r="L634" s="47"/>
      <c r="M634" s="224"/>
      <c r="N634" s="225"/>
      <c r="O634" s="87"/>
      <c r="P634" s="87"/>
      <c r="Q634" s="87"/>
      <c r="R634" s="87"/>
      <c r="S634" s="87"/>
      <c r="T634" s="88"/>
      <c r="U634" s="41"/>
      <c r="V634" s="41"/>
      <c r="W634" s="41"/>
      <c r="X634" s="41"/>
      <c r="Y634" s="41"/>
      <c r="Z634" s="41"/>
      <c r="AA634" s="41"/>
      <c r="AB634" s="41"/>
      <c r="AC634" s="41"/>
      <c r="AD634" s="41"/>
      <c r="AE634" s="41"/>
      <c r="AT634" s="20" t="s">
        <v>183</v>
      </c>
      <c r="AU634" s="20" t="s">
        <v>85</v>
      </c>
    </row>
    <row r="635" s="13" customFormat="1">
      <c r="A635" s="13"/>
      <c r="B635" s="226"/>
      <c r="C635" s="227"/>
      <c r="D635" s="228" t="s">
        <v>185</v>
      </c>
      <c r="E635" s="229" t="s">
        <v>19</v>
      </c>
      <c r="F635" s="230" t="s">
        <v>198</v>
      </c>
      <c r="G635" s="227"/>
      <c r="H635" s="229" t="s">
        <v>19</v>
      </c>
      <c r="I635" s="231"/>
      <c r="J635" s="227"/>
      <c r="K635" s="227"/>
      <c r="L635" s="232"/>
      <c r="M635" s="233"/>
      <c r="N635" s="234"/>
      <c r="O635" s="234"/>
      <c r="P635" s="234"/>
      <c r="Q635" s="234"/>
      <c r="R635" s="234"/>
      <c r="S635" s="234"/>
      <c r="T635" s="235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36" t="s">
        <v>185</v>
      </c>
      <c r="AU635" s="236" t="s">
        <v>85</v>
      </c>
      <c r="AV635" s="13" t="s">
        <v>83</v>
      </c>
      <c r="AW635" s="13" t="s">
        <v>35</v>
      </c>
      <c r="AX635" s="13" t="s">
        <v>75</v>
      </c>
      <c r="AY635" s="236" t="s">
        <v>175</v>
      </c>
    </row>
    <row r="636" s="14" customFormat="1">
      <c r="A636" s="14"/>
      <c r="B636" s="237"/>
      <c r="C636" s="238"/>
      <c r="D636" s="228" t="s">
        <v>185</v>
      </c>
      <c r="E636" s="239" t="s">
        <v>19</v>
      </c>
      <c r="F636" s="240" t="s">
        <v>97</v>
      </c>
      <c r="G636" s="238"/>
      <c r="H636" s="241">
        <v>263.13999999999999</v>
      </c>
      <c r="I636" s="242"/>
      <c r="J636" s="238"/>
      <c r="K636" s="238"/>
      <c r="L636" s="243"/>
      <c r="M636" s="244"/>
      <c r="N636" s="245"/>
      <c r="O636" s="245"/>
      <c r="P636" s="245"/>
      <c r="Q636" s="245"/>
      <c r="R636" s="245"/>
      <c r="S636" s="245"/>
      <c r="T636" s="246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47" t="s">
        <v>185</v>
      </c>
      <c r="AU636" s="247" t="s">
        <v>85</v>
      </c>
      <c r="AV636" s="14" t="s">
        <v>85</v>
      </c>
      <c r="AW636" s="14" t="s">
        <v>35</v>
      </c>
      <c r="AX636" s="14" t="s">
        <v>75</v>
      </c>
      <c r="AY636" s="247" t="s">
        <v>175</v>
      </c>
    </row>
    <row r="637" s="14" customFormat="1">
      <c r="A637" s="14"/>
      <c r="B637" s="237"/>
      <c r="C637" s="238"/>
      <c r="D637" s="228" t="s">
        <v>185</v>
      </c>
      <c r="E637" s="239" t="s">
        <v>19</v>
      </c>
      <c r="F637" s="240" t="s">
        <v>94</v>
      </c>
      <c r="G637" s="238"/>
      <c r="H637" s="241">
        <v>16.920000000000002</v>
      </c>
      <c r="I637" s="242"/>
      <c r="J637" s="238"/>
      <c r="K637" s="238"/>
      <c r="L637" s="243"/>
      <c r="M637" s="244"/>
      <c r="N637" s="245"/>
      <c r="O637" s="245"/>
      <c r="P637" s="245"/>
      <c r="Q637" s="245"/>
      <c r="R637" s="245"/>
      <c r="S637" s="245"/>
      <c r="T637" s="246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47" t="s">
        <v>185</v>
      </c>
      <c r="AU637" s="247" t="s">
        <v>85</v>
      </c>
      <c r="AV637" s="14" t="s">
        <v>85</v>
      </c>
      <c r="AW637" s="14" t="s">
        <v>35</v>
      </c>
      <c r="AX637" s="14" t="s">
        <v>75</v>
      </c>
      <c r="AY637" s="247" t="s">
        <v>175</v>
      </c>
    </row>
    <row r="638" s="14" customFormat="1">
      <c r="A638" s="14"/>
      <c r="B638" s="237"/>
      <c r="C638" s="238"/>
      <c r="D638" s="228" t="s">
        <v>185</v>
      </c>
      <c r="E638" s="239" t="s">
        <v>19</v>
      </c>
      <c r="F638" s="240" t="s">
        <v>92</v>
      </c>
      <c r="G638" s="238"/>
      <c r="H638" s="241">
        <v>37.384999999999998</v>
      </c>
      <c r="I638" s="242"/>
      <c r="J638" s="238"/>
      <c r="K638" s="238"/>
      <c r="L638" s="243"/>
      <c r="M638" s="244"/>
      <c r="N638" s="245"/>
      <c r="O638" s="245"/>
      <c r="P638" s="245"/>
      <c r="Q638" s="245"/>
      <c r="R638" s="245"/>
      <c r="S638" s="245"/>
      <c r="T638" s="246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47" t="s">
        <v>185</v>
      </c>
      <c r="AU638" s="247" t="s">
        <v>85</v>
      </c>
      <c r="AV638" s="14" t="s">
        <v>85</v>
      </c>
      <c r="AW638" s="14" t="s">
        <v>35</v>
      </c>
      <c r="AX638" s="14" t="s">
        <v>75</v>
      </c>
      <c r="AY638" s="247" t="s">
        <v>175</v>
      </c>
    </row>
    <row r="639" s="15" customFormat="1">
      <c r="A639" s="15"/>
      <c r="B639" s="248"/>
      <c r="C639" s="249"/>
      <c r="D639" s="228" t="s">
        <v>185</v>
      </c>
      <c r="E639" s="250" t="s">
        <v>19</v>
      </c>
      <c r="F639" s="251" t="s">
        <v>187</v>
      </c>
      <c r="G639" s="249"/>
      <c r="H639" s="252">
        <v>317.44499999999999</v>
      </c>
      <c r="I639" s="253"/>
      <c r="J639" s="249"/>
      <c r="K639" s="249"/>
      <c r="L639" s="254"/>
      <c r="M639" s="255"/>
      <c r="N639" s="256"/>
      <c r="O639" s="256"/>
      <c r="P639" s="256"/>
      <c r="Q639" s="256"/>
      <c r="R639" s="256"/>
      <c r="S639" s="256"/>
      <c r="T639" s="257"/>
      <c r="U639" s="15"/>
      <c r="V639" s="15"/>
      <c r="W639" s="15"/>
      <c r="X639" s="15"/>
      <c r="Y639" s="15"/>
      <c r="Z639" s="15"/>
      <c r="AA639" s="15"/>
      <c r="AB639" s="15"/>
      <c r="AC639" s="15"/>
      <c r="AD639" s="15"/>
      <c r="AE639" s="15"/>
      <c r="AT639" s="258" t="s">
        <v>185</v>
      </c>
      <c r="AU639" s="258" t="s">
        <v>85</v>
      </c>
      <c r="AV639" s="15" t="s">
        <v>181</v>
      </c>
      <c r="AW639" s="15" t="s">
        <v>35</v>
      </c>
      <c r="AX639" s="15" t="s">
        <v>83</v>
      </c>
      <c r="AY639" s="258" t="s">
        <v>175</v>
      </c>
    </row>
    <row r="640" s="2" customFormat="1" ht="24.15" customHeight="1">
      <c r="A640" s="41"/>
      <c r="B640" s="42"/>
      <c r="C640" s="208" t="s">
        <v>722</v>
      </c>
      <c r="D640" s="208" t="s">
        <v>177</v>
      </c>
      <c r="E640" s="209" t="s">
        <v>723</v>
      </c>
      <c r="F640" s="210" t="s">
        <v>724</v>
      </c>
      <c r="G640" s="211" t="s">
        <v>120</v>
      </c>
      <c r="H640" s="212">
        <v>1509.3689999999999</v>
      </c>
      <c r="I640" s="213"/>
      <c r="J640" s="214">
        <f>ROUND(I640*H640,2)</f>
        <v>0</v>
      </c>
      <c r="K640" s="210" t="s">
        <v>180</v>
      </c>
      <c r="L640" s="47"/>
      <c r="M640" s="215" t="s">
        <v>19</v>
      </c>
      <c r="N640" s="216" t="s">
        <v>46</v>
      </c>
      <c r="O640" s="87"/>
      <c r="P640" s="217">
        <f>O640*H640</f>
        <v>0</v>
      </c>
      <c r="Q640" s="217">
        <v>0</v>
      </c>
      <c r="R640" s="217">
        <f>Q640*H640</f>
        <v>0</v>
      </c>
      <c r="S640" s="217">
        <v>0</v>
      </c>
      <c r="T640" s="218">
        <f>S640*H640</f>
        <v>0</v>
      </c>
      <c r="U640" s="41"/>
      <c r="V640" s="41"/>
      <c r="W640" s="41"/>
      <c r="X640" s="41"/>
      <c r="Y640" s="41"/>
      <c r="Z640" s="41"/>
      <c r="AA640" s="41"/>
      <c r="AB640" s="41"/>
      <c r="AC640" s="41"/>
      <c r="AD640" s="41"/>
      <c r="AE640" s="41"/>
      <c r="AR640" s="219" t="s">
        <v>181</v>
      </c>
      <c r="AT640" s="219" t="s">
        <v>177</v>
      </c>
      <c r="AU640" s="219" t="s">
        <v>85</v>
      </c>
      <c r="AY640" s="20" t="s">
        <v>175</v>
      </c>
      <c r="BE640" s="220">
        <f>IF(N640="základní",J640,0)</f>
        <v>0</v>
      </c>
      <c r="BF640" s="220">
        <f>IF(N640="snížená",J640,0)</f>
        <v>0</v>
      </c>
      <c r="BG640" s="220">
        <f>IF(N640="zákl. přenesená",J640,0)</f>
        <v>0</v>
      </c>
      <c r="BH640" s="220">
        <f>IF(N640="sníž. přenesená",J640,0)</f>
        <v>0</v>
      </c>
      <c r="BI640" s="220">
        <f>IF(N640="nulová",J640,0)</f>
        <v>0</v>
      </c>
      <c r="BJ640" s="20" t="s">
        <v>83</v>
      </c>
      <c r="BK640" s="220">
        <f>ROUND(I640*H640,2)</f>
        <v>0</v>
      </c>
      <c r="BL640" s="20" t="s">
        <v>181</v>
      </c>
      <c r="BM640" s="219" t="s">
        <v>725</v>
      </c>
    </row>
    <row r="641" s="2" customFormat="1">
      <c r="A641" s="41"/>
      <c r="B641" s="42"/>
      <c r="C641" s="43"/>
      <c r="D641" s="221" t="s">
        <v>183</v>
      </c>
      <c r="E641" s="43"/>
      <c r="F641" s="222" t="s">
        <v>726</v>
      </c>
      <c r="G641" s="43"/>
      <c r="H641" s="43"/>
      <c r="I641" s="223"/>
      <c r="J641" s="43"/>
      <c r="K641" s="43"/>
      <c r="L641" s="47"/>
      <c r="M641" s="224"/>
      <c r="N641" s="225"/>
      <c r="O641" s="87"/>
      <c r="P641" s="87"/>
      <c r="Q641" s="87"/>
      <c r="R641" s="87"/>
      <c r="S641" s="87"/>
      <c r="T641" s="88"/>
      <c r="U641" s="41"/>
      <c r="V641" s="41"/>
      <c r="W641" s="41"/>
      <c r="X641" s="41"/>
      <c r="Y641" s="41"/>
      <c r="Z641" s="41"/>
      <c r="AA641" s="41"/>
      <c r="AB641" s="41"/>
      <c r="AC641" s="41"/>
      <c r="AD641" s="41"/>
      <c r="AE641" s="41"/>
      <c r="AT641" s="20" t="s">
        <v>183</v>
      </c>
      <c r="AU641" s="20" t="s">
        <v>85</v>
      </c>
    </row>
    <row r="642" s="14" customFormat="1">
      <c r="A642" s="14"/>
      <c r="B642" s="237"/>
      <c r="C642" s="238"/>
      <c r="D642" s="228" t="s">
        <v>185</v>
      </c>
      <c r="E642" s="239" t="s">
        <v>19</v>
      </c>
      <c r="F642" s="240" t="s">
        <v>103</v>
      </c>
      <c r="G642" s="238"/>
      <c r="H642" s="241">
        <v>653.82600000000002</v>
      </c>
      <c r="I642" s="242"/>
      <c r="J642" s="238"/>
      <c r="K642" s="238"/>
      <c r="L642" s="243"/>
      <c r="M642" s="244"/>
      <c r="N642" s="245"/>
      <c r="O642" s="245"/>
      <c r="P642" s="245"/>
      <c r="Q642" s="245"/>
      <c r="R642" s="245"/>
      <c r="S642" s="245"/>
      <c r="T642" s="246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47" t="s">
        <v>185</v>
      </c>
      <c r="AU642" s="247" t="s">
        <v>85</v>
      </c>
      <c r="AV642" s="14" t="s">
        <v>85</v>
      </c>
      <c r="AW642" s="14" t="s">
        <v>35</v>
      </c>
      <c r="AX642" s="14" t="s">
        <v>75</v>
      </c>
      <c r="AY642" s="247" t="s">
        <v>175</v>
      </c>
    </row>
    <row r="643" s="14" customFormat="1">
      <c r="A643" s="14"/>
      <c r="B643" s="237"/>
      <c r="C643" s="238"/>
      <c r="D643" s="228" t="s">
        <v>185</v>
      </c>
      <c r="E643" s="239" t="s">
        <v>19</v>
      </c>
      <c r="F643" s="240" t="s">
        <v>101</v>
      </c>
      <c r="G643" s="238"/>
      <c r="H643" s="241">
        <v>575.48299999999995</v>
      </c>
      <c r="I643" s="242"/>
      <c r="J643" s="238"/>
      <c r="K643" s="238"/>
      <c r="L643" s="243"/>
      <c r="M643" s="244"/>
      <c r="N643" s="245"/>
      <c r="O643" s="245"/>
      <c r="P643" s="245"/>
      <c r="Q643" s="245"/>
      <c r="R643" s="245"/>
      <c r="S643" s="245"/>
      <c r="T643" s="246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47" t="s">
        <v>185</v>
      </c>
      <c r="AU643" s="247" t="s">
        <v>85</v>
      </c>
      <c r="AV643" s="14" t="s">
        <v>85</v>
      </c>
      <c r="AW643" s="14" t="s">
        <v>35</v>
      </c>
      <c r="AX643" s="14" t="s">
        <v>75</v>
      </c>
      <c r="AY643" s="247" t="s">
        <v>175</v>
      </c>
    </row>
    <row r="644" s="14" customFormat="1">
      <c r="A644" s="14"/>
      <c r="B644" s="237"/>
      <c r="C644" s="238"/>
      <c r="D644" s="228" t="s">
        <v>185</v>
      </c>
      <c r="E644" s="239" t="s">
        <v>19</v>
      </c>
      <c r="F644" s="240" t="s">
        <v>97</v>
      </c>
      <c r="G644" s="238"/>
      <c r="H644" s="241">
        <v>263.13999999999999</v>
      </c>
      <c r="I644" s="242"/>
      <c r="J644" s="238"/>
      <c r="K644" s="238"/>
      <c r="L644" s="243"/>
      <c r="M644" s="244"/>
      <c r="N644" s="245"/>
      <c r="O644" s="245"/>
      <c r="P644" s="245"/>
      <c r="Q644" s="245"/>
      <c r="R644" s="245"/>
      <c r="S644" s="245"/>
      <c r="T644" s="246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47" t="s">
        <v>185</v>
      </c>
      <c r="AU644" s="247" t="s">
        <v>85</v>
      </c>
      <c r="AV644" s="14" t="s">
        <v>85</v>
      </c>
      <c r="AW644" s="14" t="s">
        <v>35</v>
      </c>
      <c r="AX644" s="14" t="s">
        <v>75</v>
      </c>
      <c r="AY644" s="247" t="s">
        <v>175</v>
      </c>
    </row>
    <row r="645" s="14" customFormat="1">
      <c r="A645" s="14"/>
      <c r="B645" s="237"/>
      <c r="C645" s="238"/>
      <c r="D645" s="228" t="s">
        <v>185</v>
      </c>
      <c r="E645" s="239" t="s">
        <v>19</v>
      </c>
      <c r="F645" s="240" t="s">
        <v>94</v>
      </c>
      <c r="G645" s="238"/>
      <c r="H645" s="241">
        <v>16.920000000000002</v>
      </c>
      <c r="I645" s="242"/>
      <c r="J645" s="238"/>
      <c r="K645" s="238"/>
      <c r="L645" s="243"/>
      <c r="M645" s="244"/>
      <c r="N645" s="245"/>
      <c r="O645" s="245"/>
      <c r="P645" s="245"/>
      <c r="Q645" s="245"/>
      <c r="R645" s="245"/>
      <c r="S645" s="245"/>
      <c r="T645" s="246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47" t="s">
        <v>185</v>
      </c>
      <c r="AU645" s="247" t="s">
        <v>85</v>
      </c>
      <c r="AV645" s="14" t="s">
        <v>85</v>
      </c>
      <c r="AW645" s="14" t="s">
        <v>35</v>
      </c>
      <c r="AX645" s="14" t="s">
        <v>75</v>
      </c>
      <c r="AY645" s="247" t="s">
        <v>175</v>
      </c>
    </row>
    <row r="646" s="15" customFormat="1">
      <c r="A646" s="15"/>
      <c r="B646" s="248"/>
      <c r="C646" s="249"/>
      <c r="D646" s="228" t="s">
        <v>185</v>
      </c>
      <c r="E646" s="250" t="s">
        <v>19</v>
      </c>
      <c r="F646" s="251" t="s">
        <v>187</v>
      </c>
      <c r="G646" s="249"/>
      <c r="H646" s="252">
        <v>1509.3689999999999</v>
      </c>
      <c r="I646" s="253"/>
      <c r="J646" s="249"/>
      <c r="K646" s="249"/>
      <c r="L646" s="254"/>
      <c r="M646" s="255"/>
      <c r="N646" s="256"/>
      <c r="O646" s="256"/>
      <c r="P646" s="256"/>
      <c r="Q646" s="256"/>
      <c r="R646" s="256"/>
      <c r="S646" s="256"/>
      <c r="T646" s="257"/>
      <c r="U646" s="15"/>
      <c r="V646" s="15"/>
      <c r="W646" s="15"/>
      <c r="X646" s="15"/>
      <c r="Y646" s="15"/>
      <c r="Z646" s="15"/>
      <c r="AA646" s="15"/>
      <c r="AB646" s="15"/>
      <c r="AC646" s="15"/>
      <c r="AD646" s="15"/>
      <c r="AE646" s="15"/>
      <c r="AT646" s="258" t="s">
        <v>185</v>
      </c>
      <c r="AU646" s="258" t="s">
        <v>85</v>
      </c>
      <c r="AV646" s="15" t="s">
        <v>181</v>
      </c>
      <c r="AW646" s="15" t="s">
        <v>35</v>
      </c>
      <c r="AX646" s="15" t="s">
        <v>83</v>
      </c>
      <c r="AY646" s="258" t="s">
        <v>175</v>
      </c>
    </row>
    <row r="647" s="2" customFormat="1" ht="24.15" customHeight="1">
      <c r="A647" s="41"/>
      <c r="B647" s="42"/>
      <c r="C647" s="208" t="s">
        <v>727</v>
      </c>
      <c r="D647" s="208" t="s">
        <v>177</v>
      </c>
      <c r="E647" s="209" t="s">
        <v>728</v>
      </c>
      <c r="F647" s="210" t="s">
        <v>729</v>
      </c>
      <c r="G647" s="211" t="s">
        <v>120</v>
      </c>
      <c r="H647" s="212">
        <v>405.34899999999999</v>
      </c>
      <c r="I647" s="213"/>
      <c r="J647" s="214">
        <f>ROUND(I647*H647,2)</f>
        <v>0</v>
      </c>
      <c r="K647" s="210" t="s">
        <v>180</v>
      </c>
      <c r="L647" s="47"/>
      <c r="M647" s="215" t="s">
        <v>19</v>
      </c>
      <c r="N647" s="216" t="s">
        <v>46</v>
      </c>
      <c r="O647" s="87"/>
      <c r="P647" s="217">
        <f>O647*H647</f>
        <v>0</v>
      </c>
      <c r="Q647" s="217">
        <v>0</v>
      </c>
      <c r="R647" s="217">
        <f>Q647*H647</f>
        <v>0</v>
      </c>
      <c r="S647" s="217">
        <v>0</v>
      </c>
      <c r="T647" s="218">
        <f>S647*H647</f>
        <v>0</v>
      </c>
      <c r="U647" s="41"/>
      <c r="V647" s="41"/>
      <c r="W647" s="41"/>
      <c r="X647" s="41"/>
      <c r="Y647" s="41"/>
      <c r="Z647" s="41"/>
      <c r="AA647" s="41"/>
      <c r="AB647" s="41"/>
      <c r="AC647" s="41"/>
      <c r="AD647" s="41"/>
      <c r="AE647" s="41"/>
      <c r="AR647" s="219" t="s">
        <v>181</v>
      </c>
      <c r="AT647" s="219" t="s">
        <v>177</v>
      </c>
      <c r="AU647" s="219" t="s">
        <v>85</v>
      </c>
      <c r="AY647" s="20" t="s">
        <v>175</v>
      </c>
      <c r="BE647" s="220">
        <f>IF(N647="základní",J647,0)</f>
        <v>0</v>
      </c>
      <c r="BF647" s="220">
        <f>IF(N647="snížená",J647,0)</f>
        <v>0</v>
      </c>
      <c r="BG647" s="220">
        <f>IF(N647="zákl. přenesená",J647,0)</f>
        <v>0</v>
      </c>
      <c r="BH647" s="220">
        <f>IF(N647="sníž. přenesená",J647,0)</f>
        <v>0</v>
      </c>
      <c r="BI647" s="220">
        <f>IF(N647="nulová",J647,0)</f>
        <v>0</v>
      </c>
      <c r="BJ647" s="20" t="s">
        <v>83</v>
      </c>
      <c r="BK647" s="220">
        <f>ROUND(I647*H647,2)</f>
        <v>0</v>
      </c>
      <c r="BL647" s="20" t="s">
        <v>181</v>
      </c>
      <c r="BM647" s="219" t="s">
        <v>730</v>
      </c>
    </row>
    <row r="648" s="2" customFormat="1">
      <c r="A648" s="41"/>
      <c r="B648" s="42"/>
      <c r="C648" s="43"/>
      <c r="D648" s="221" t="s">
        <v>183</v>
      </c>
      <c r="E648" s="43"/>
      <c r="F648" s="222" t="s">
        <v>731</v>
      </c>
      <c r="G648" s="43"/>
      <c r="H648" s="43"/>
      <c r="I648" s="223"/>
      <c r="J648" s="43"/>
      <c r="K648" s="43"/>
      <c r="L648" s="47"/>
      <c r="M648" s="224"/>
      <c r="N648" s="225"/>
      <c r="O648" s="87"/>
      <c r="P648" s="87"/>
      <c r="Q648" s="87"/>
      <c r="R648" s="87"/>
      <c r="S648" s="87"/>
      <c r="T648" s="88"/>
      <c r="U648" s="41"/>
      <c r="V648" s="41"/>
      <c r="W648" s="41"/>
      <c r="X648" s="41"/>
      <c r="Y648" s="41"/>
      <c r="Z648" s="41"/>
      <c r="AA648" s="41"/>
      <c r="AB648" s="41"/>
      <c r="AC648" s="41"/>
      <c r="AD648" s="41"/>
      <c r="AE648" s="41"/>
      <c r="AT648" s="20" t="s">
        <v>183</v>
      </c>
      <c r="AU648" s="20" t="s">
        <v>85</v>
      </c>
    </row>
    <row r="649" s="14" customFormat="1">
      <c r="A649" s="14"/>
      <c r="B649" s="237"/>
      <c r="C649" s="238"/>
      <c r="D649" s="228" t="s">
        <v>185</v>
      </c>
      <c r="E649" s="239" t="s">
        <v>19</v>
      </c>
      <c r="F649" s="240" t="s">
        <v>732</v>
      </c>
      <c r="G649" s="238"/>
      <c r="H649" s="241">
        <v>163.45699999999999</v>
      </c>
      <c r="I649" s="242"/>
      <c r="J649" s="238"/>
      <c r="K649" s="238"/>
      <c r="L649" s="243"/>
      <c r="M649" s="244"/>
      <c r="N649" s="245"/>
      <c r="O649" s="245"/>
      <c r="P649" s="245"/>
      <c r="Q649" s="245"/>
      <c r="R649" s="245"/>
      <c r="S649" s="245"/>
      <c r="T649" s="246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47" t="s">
        <v>185</v>
      </c>
      <c r="AU649" s="247" t="s">
        <v>85</v>
      </c>
      <c r="AV649" s="14" t="s">
        <v>85</v>
      </c>
      <c r="AW649" s="14" t="s">
        <v>35</v>
      </c>
      <c r="AX649" s="14" t="s">
        <v>75</v>
      </c>
      <c r="AY649" s="247" t="s">
        <v>175</v>
      </c>
    </row>
    <row r="650" s="14" customFormat="1">
      <c r="A650" s="14"/>
      <c r="B650" s="237"/>
      <c r="C650" s="238"/>
      <c r="D650" s="228" t="s">
        <v>185</v>
      </c>
      <c r="E650" s="239" t="s">
        <v>19</v>
      </c>
      <c r="F650" s="240" t="s">
        <v>733</v>
      </c>
      <c r="G650" s="238"/>
      <c r="H650" s="241">
        <v>143.87100000000001</v>
      </c>
      <c r="I650" s="242"/>
      <c r="J650" s="238"/>
      <c r="K650" s="238"/>
      <c r="L650" s="243"/>
      <c r="M650" s="244"/>
      <c r="N650" s="245"/>
      <c r="O650" s="245"/>
      <c r="P650" s="245"/>
      <c r="Q650" s="245"/>
      <c r="R650" s="245"/>
      <c r="S650" s="245"/>
      <c r="T650" s="246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47" t="s">
        <v>185</v>
      </c>
      <c r="AU650" s="247" t="s">
        <v>85</v>
      </c>
      <c r="AV650" s="14" t="s">
        <v>85</v>
      </c>
      <c r="AW650" s="14" t="s">
        <v>35</v>
      </c>
      <c r="AX650" s="14" t="s">
        <v>75</v>
      </c>
      <c r="AY650" s="247" t="s">
        <v>175</v>
      </c>
    </row>
    <row r="651" s="14" customFormat="1">
      <c r="A651" s="14"/>
      <c r="B651" s="237"/>
      <c r="C651" s="238"/>
      <c r="D651" s="228" t="s">
        <v>185</v>
      </c>
      <c r="E651" s="239" t="s">
        <v>19</v>
      </c>
      <c r="F651" s="240" t="s">
        <v>734</v>
      </c>
      <c r="G651" s="238"/>
      <c r="H651" s="241">
        <v>92.099000000000004</v>
      </c>
      <c r="I651" s="242"/>
      <c r="J651" s="238"/>
      <c r="K651" s="238"/>
      <c r="L651" s="243"/>
      <c r="M651" s="244"/>
      <c r="N651" s="245"/>
      <c r="O651" s="245"/>
      <c r="P651" s="245"/>
      <c r="Q651" s="245"/>
      <c r="R651" s="245"/>
      <c r="S651" s="245"/>
      <c r="T651" s="246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47" t="s">
        <v>185</v>
      </c>
      <c r="AU651" s="247" t="s">
        <v>85</v>
      </c>
      <c r="AV651" s="14" t="s">
        <v>85</v>
      </c>
      <c r="AW651" s="14" t="s">
        <v>35</v>
      </c>
      <c r="AX651" s="14" t="s">
        <v>75</v>
      </c>
      <c r="AY651" s="247" t="s">
        <v>175</v>
      </c>
    </row>
    <row r="652" s="14" customFormat="1">
      <c r="A652" s="14"/>
      <c r="B652" s="237"/>
      <c r="C652" s="238"/>
      <c r="D652" s="228" t="s">
        <v>185</v>
      </c>
      <c r="E652" s="239" t="s">
        <v>19</v>
      </c>
      <c r="F652" s="240" t="s">
        <v>735</v>
      </c>
      <c r="G652" s="238"/>
      <c r="H652" s="241">
        <v>5.9219999999999997</v>
      </c>
      <c r="I652" s="242"/>
      <c r="J652" s="238"/>
      <c r="K652" s="238"/>
      <c r="L652" s="243"/>
      <c r="M652" s="244"/>
      <c r="N652" s="245"/>
      <c r="O652" s="245"/>
      <c r="P652" s="245"/>
      <c r="Q652" s="245"/>
      <c r="R652" s="245"/>
      <c r="S652" s="245"/>
      <c r="T652" s="246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47" t="s">
        <v>185</v>
      </c>
      <c r="AU652" s="247" t="s">
        <v>85</v>
      </c>
      <c r="AV652" s="14" t="s">
        <v>85</v>
      </c>
      <c r="AW652" s="14" t="s">
        <v>35</v>
      </c>
      <c r="AX652" s="14" t="s">
        <v>75</v>
      </c>
      <c r="AY652" s="247" t="s">
        <v>175</v>
      </c>
    </row>
    <row r="653" s="15" customFormat="1">
      <c r="A653" s="15"/>
      <c r="B653" s="248"/>
      <c r="C653" s="249"/>
      <c r="D653" s="228" t="s">
        <v>185</v>
      </c>
      <c r="E653" s="250" t="s">
        <v>19</v>
      </c>
      <c r="F653" s="251" t="s">
        <v>187</v>
      </c>
      <c r="G653" s="249"/>
      <c r="H653" s="252">
        <v>405.34899999999999</v>
      </c>
      <c r="I653" s="253"/>
      <c r="J653" s="249"/>
      <c r="K653" s="249"/>
      <c r="L653" s="254"/>
      <c r="M653" s="255"/>
      <c r="N653" s="256"/>
      <c r="O653" s="256"/>
      <c r="P653" s="256"/>
      <c r="Q653" s="256"/>
      <c r="R653" s="256"/>
      <c r="S653" s="256"/>
      <c r="T653" s="257"/>
      <c r="U653" s="15"/>
      <c r="V653" s="15"/>
      <c r="W653" s="15"/>
      <c r="X653" s="15"/>
      <c r="Y653" s="15"/>
      <c r="Z653" s="15"/>
      <c r="AA653" s="15"/>
      <c r="AB653" s="15"/>
      <c r="AC653" s="15"/>
      <c r="AD653" s="15"/>
      <c r="AE653" s="15"/>
      <c r="AT653" s="258" t="s">
        <v>185</v>
      </c>
      <c r="AU653" s="258" t="s">
        <v>85</v>
      </c>
      <c r="AV653" s="15" t="s">
        <v>181</v>
      </c>
      <c r="AW653" s="15" t="s">
        <v>35</v>
      </c>
      <c r="AX653" s="15" t="s">
        <v>83</v>
      </c>
      <c r="AY653" s="258" t="s">
        <v>175</v>
      </c>
    </row>
    <row r="654" s="12" customFormat="1" ht="22.8" customHeight="1">
      <c r="A654" s="12"/>
      <c r="B654" s="192"/>
      <c r="C654" s="193"/>
      <c r="D654" s="194" t="s">
        <v>74</v>
      </c>
      <c r="E654" s="206" t="s">
        <v>736</v>
      </c>
      <c r="F654" s="206" t="s">
        <v>737</v>
      </c>
      <c r="G654" s="193"/>
      <c r="H654" s="193"/>
      <c r="I654" s="196"/>
      <c r="J654" s="207">
        <f>BK654</f>
        <v>0</v>
      </c>
      <c r="K654" s="193"/>
      <c r="L654" s="198"/>
      <c r="M654" s="199"/>
      <c r="N654" s="200"/>
      <c r="O654" s="200"/>
      <c r="P654" s="201">
        <f>SUM(P655:P663)</f>
        <v>0</v>
      </c>
      <c r="Q654" s="200"/>
      <c r="R654" s="201">
        <f>SUM(R655:R663)</f>
        <v>0</v>
      </c>
      <c r="S654" s="200"/>
      <c r="T654" s="202">
        <f>SUM(T655:T663)</f>
        <v>0</v>
      </c>
      <c r="U654" s="12"/>
      <c r="V654" s="12"/>
      <c r="W654" s="12"/>
      <c r="X654" s="12"/>
      <c r="Y654" s="12"/>
      <c r="Z654" s="12"/>
      <c r="AA654" s="12"/>
      <c r="AB654" s="12"/>
      <c r="AC654" s="12"/>
      <c r="AD654" s="12"/>
      <c r="AE654" s="12"/>
      <c r="AR654" s="203" t="s">
        <v>83</v>
      </c>
      <c r="AT654" s="204" t="s">
        <v>74</v>
      </c>
      <c r="AU654" s="204" t="s">
        <v>83</v>
      </c>
      <c r="AY654" s="203" t="s">
        <v>175</v>
      </c>
      <c r="BK654" s="205">
        <f>SUM(BK655:BK663)</f>
        <v>0</v>
      </c>
    </row>
    <row r="655" s="2" customFormat="1" ht="37.8" customHeight="1">
      <c r="A655" s="41"/>
      <c r="B655" s="42"/>
      <c r="C655" s="208" t="s">
        <v>738</v>
      </c>
      <c r="D655" s="208" t="s">
        <v>177</v>
      </c>
      <c r="E655" s="209" t="s">
        <v>739</v>
      </c>
      <c r="F655" s="210" t="s">
        <v>740</v>
      </c>
      <c r="G655" s="211" t="s">
        <v>248</v>
      </c>
      <c r="H655" s="212">
        <v>172.37899999999999</v>
      </c>
      <c r="I655" s="213"/>
      <c r="J655" s="214">
        <f>ROUND(I655*H655,2)</f>
        <v>0</v>
      </c>
      <c r="K655" s="210" t="s">
        <v>180</v>
      </c>
      <c r="L655" s="47"/>
      <c r="M655" s="215" t="s">
        <v>19</v>
      </c>
      <c r="N655" s="216" t="s">
        <v>46</v>
      </c>
      <c r="O655" s="87"/>
      <c r="P655" s="217">
        <f>O655*H655</f>
        <v>0</v>
      </c>
      <c r="Q655" s="217">
        <v>0</v>
      </c>
      <c r="R655" s="217">
        <f>Q655*H655</f>
        <v>0</v>
      </c>
      <c r="S655" s="217">
        <v>0</v>
      </c>
      <c r="T655" s="218">
        <f>S655*H655</f>
        <v>0</v>
      </c>
      <c r="U655" s="41"/>
      <c r="V655" s="41"/>
      <c r="W655" s="41"/>
      <c r="X655" s="41"/>
      <c r="Y655" s="41"/>
      <c r="Z655" s="41"/>
      <c r="AA655" s="41"/>
      <c r="AB655" s="41"/>
      <c r="AC655" s="41"/>
      <c r="AD655" s="41"/>
      <c r="AE655" s="41"/>
      <c r="AR655" s="219" t="s">
        <v>181</v>
      </c>
      <c r="AT655" s="219" t="s">
        <v>177</v>
      </c>
      <c r="AU655" s="219" t="s">
        <v>85</v>
      </c>
      <c r="AY655" s="20" t="s">
        <v>175</v>
      </c>
      <c r="BE655" s="220">
        <f>IF(N655="základní",J655,0)</f>
        <v>0</v>
      </c>
      <c r="BF655" s="220">
        <f>IF(N655="snížená",J655,0)</f>
        <v>0</v>
      </c>
      <c r="BG655" s="220">
        <f>IF(N655="zákl. přenesená",J655,0)</f>
        <v>0</v>
      </c>
      <c r="BH655" s="220">
        <f>IF(N655="sníž. přenesená",J655,0)</f>
        <v>0</v>
      </c>
      <c r="BI655" s="220">
        <f>IF(N655="nulová",J655,0)</f>
        <v>0</v>
      </c>
      <c r="BJ655" s="20" t="s">
        <v>83</v>
      </c>
      <c r="BK655" s="220">
        <f>ROUND(I655*H655,2)</f>
        <v>0</v>
      </c>
      <c r="BL655" s="20" t="s">
        <v>181</v>
      </c>
      <c r="BM655" s="219" t="s">
        <v>741</v>
      </c>
    </row>
    <row r="656" s="2" customFormat="1">
      <c r="A656" s="41"/>
      <c r="B656" s="42"/>
      <c r="C656" s="43"/>
      <c r="D656" s="221" t="s">
        <v>183</v>
      </c>
      <c r="E656" s="43"/>
      <c r="F656" s="222" t="s">
        <v>742</v>
      </c>
      <c r="G656" s="43"/>
      <c r="H656" s="43"/>
      <c r="I656" s="223"/>
      <c r="J656" s="43"/>
      <c r="K656" s="43"/>
      <c r="L656" s="47"/>
      <c r="M656" s="224"/>
      <c r="N656" s="225"/>
      <c r="O656" s="87"/>
      <c r="P656" s="87"/>
      <c r="Q656" s="87"/>
      <c r="R656" s="87"/>
      <c r="S656" s="87"/>
      <c r="T656" s="88"/>
      <c r="U656" s="41"/>
      <c r="V656" s="41"/>
      <c r="W656" s="41"/>
      <c r="X656" s="41"/>
      <c r="Y656" s="41"/>
      <c r="Z656" s="41"/>
      <c r="AA656" s="41"/>
      <c r="AB656" s="41"/>
      <c r="AC656" s="41"/>
      <c r="AD656" s="41"/>
      <c r="AE656" s="41"/>
      <c r="AT656" s="20" t="s">
        <v>183</v>
      </c>
      <c r="AU656" s="20" t="s">
        <v>85</v>
      </c>
    </row>
    <row r="657" s="2" customFormat="1" ht="62.7" customHeight="1">
      <c r="A657" s="41"/>
      <c r="B657" s="42"/>
      <c r="C657" s="208" t="s">
        <v>743</v>
      </c>
      <c r="D657" s="208" t="s">
        <v>177</v>
      </c>
      <c r="E657" s="209" t="s">
        <v>744</v>
      </c>
      <c r="F657" s="210" t="s">
        <v>745</v>
      </c>
      <c r="G657" s="211" t="s">
        <v>248</v>
      </c>
      <c r="H657" s="212">
        <v>861.89499999999998</v>
      </c>
      <c r="I657" s="213"/>
      <c r="J657" s="214">
        <f>ROUND(I657*H657,2)</f>
        <v>0</v>
      </c>
      <c r="K657" s="210" t="s">
        <v>180</v>
      </c>
      <c r="L657" s="47"/>
      <c r="M657" s="215" t="s">
        <v>19</v>
      </c>
      <c r="N657" s="216" t="s">
        <v>46</v>
      </c>
      <c r="O657" s="87"/>
      <c r="P657" s="217">
        <f>O657*H657</f>
        <v>0</v>
      </c>
      <c r="Q657" s="217">
        <v>0</v>
      </c>
      <c r="R657" s="217">
        <f>Q657*H657</f>
        <v>0</v>
      </c>
      <c r="S657" s="217">
        <v>0</v>
      </c>
      <c r="T657" s="218">
        <f>S657*H657</f>
        <v>0</v>
      </c>
      <c r="U657" s="41"/>
      <c r="V657" s="41"/>
      <c r="W657" s="41"/>
      <c r="X657" s="41"/>
      <c r="Y657" s="41"/>
      <c r="Z657" s="41"/>
      <c r="AA657" s="41"/>
      <c r="AB657" s="41"/>
      <c r="AC657" s="41"/>
      <c r="AD657" s="41"/>
      <c r="AE657" s="41"/>
      <c r="AR657" s="219" t="s">
        <v>181</v>
      </c>
      <c r="AT657" s="219" t="s">
        <v>177</v>
      </c>
      <c r="AU657" s="219" t="s">
        <v>85</v>
      </c>
      <c r="AY657" s="20" t="s">
        <v>175</v>
      </c>
      <c r="BE657" s="220">
        <f>IF(N657="základní",J657,0)</f>
        <v>0</v>
      </c>
      <c r="BF657" s="220">
        <f>IF(N657="snížená",J657,0)</f>
        <v>0</v>
      </c>
      <c r="BG657" s="220">
        <f>IF(N657="zákl. přenesená",J657,0)</f>
        <v>0</v>
      </c>
      <c r="BH657" s="220">
        <f>IF(N657="sníž. přenesená",J657,0)</f>
        <v>0</v>
      </c>
      <c r="BI657" s="220">
        <f>IF(N657="nulová",J657,0)</f>
        <v>0</v>
      </c>
      <c r="BJ657" s="20" t="s">
        <v>83</v>
      </c>
      <c r="BK657" s="220">
        <f>ROUND(I657*H657,2)</f>
        <v>0</v>
      </c>
      <c r="BL657" s="20" t="s">
        <v>181</v>
      </c>
      <c r="BM657" s="219" t="s">
        <v>746</v>
      </c>
    </row>
    <row r="658" s="2" customFormat="1">
      <c r="A658" s="41"/>
      <c r="B658" s="42"/>
      <c r="C658" s="43"/>
      <c r="D658" s="221" t="s">
        <v>183</v>
      </c>
      <c r="E658" s="43"/>
      <c r="F658" s="222" t="s">
        <v>747</v>
      </c>
      <c r="G658" s="43"/>
      <c r="H658" s="43"/>
      <c r="I658" s="223"/>
      <c r="J658" s="43"/>
      <c r="K658" s="43"/>
      <c r="L658" s="47"/>
      <c r="M658" s="224"/>
      <c r="N658" s="225"/>
      <c r="O658" s="87"/>
      <c r="P658" s="87"/>
      <c r="Q658" s="87"/>
      <c r="R658" s="87"/>
      <c r="S658" s="87"/>
      <c r="T658" s="88"/>
      <c r="U658" s="41"/>
      <c r="V658" s="41"/>
      <c r="W658" s="41"/>
      <c r="X658" s="41"/>
      <c r="Y658" s="41"/>
      <c r="Z658" s="41"/>
      <c r="AA658" s="41"/>
      <c r="AB658" s="41"/>
      <c r="AC658" s="41"/>
      <c r="AD658" s="41"/>
      <c r="AE658" s="41"/>
      <c r="AT658" s="20" t="s">
        <v>183</v>
      </c>
      <c r="AU658" s="20" t="s">
        <v>85</v>
      </c>
    </row>
    <row r="659" s="14" customFormat="1">
      <c r="A659" s="14"/>
      <c r="B659" s="237"/>
      <c r="C659" s="238"/>
      <c r="D659" s="228" t="s">
        <v>185</v>
      </c>
      <c r="E659" s="238"/>
      <c r="F659" s="240" t="s">
        <v>748</v>
      </c>
      <c r="G659" s="238"/>
      <c r="H659" s="241">
        <v>861.89499999999998</v>
      </c>
      <c r="I659" s="242"/>
      <c r="J659" s="238"/>
      <c r="K659" s="238"/>
      <c r="L659" s="243"/>
      <c r="M659" s="244"/>
      <c r="N659" s="245"/>
      <c r="O659" s="245"/>
      <c r="P659" s="245"/>
      <c r="Q659" s="245"/>
      <c r="R659" s="245"/>
      <c r="S659" s="245"/>
      <c r="T659" s="246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47" t="s">
        <v>185</v>
      </c>
      <c r="AU659" s="247" t="s">
        <v>85</v>
      </c>
      <c r="AV659" s="14" t="s">
        <v>85</v>
      </c>
      <c r="AW659" s="14" t="s">
        <v>4</v>
      </c>
      <c r="AX659" s="14" t="s">
        <v>83</v>
      </c>
      <c r="AY659" s="247" t="s">
        <v>175</v>
      </c>
    </row>
    <row r="660" s="2" customFormat="1" ht="44.25" customHeight="1">
      <c r="A660" s="41"/>
      <c r="B660" s="42"/>
      <c r="C660" s="208" t="s">
        <v>749</v>
      </c>
      <c r="D660" s="208" t="s">
        <v>177</v>
      </c>
      <c r="E660" s="209" t="s">
        <v>750</v>
      </c>
      <c r="F660" s="210" t="s">
        <v>751</v>
      </c>
      <c r="G660" s="211" t="s">
        <v>248</v>
      </c>
      <c r="H660" s="212">
        <v>8.0649999999999995</v>
      </c>
      <c r="I660" s="213"/>
      <c r="J660" s="214">
        <f>ROUND(I660*H660,2)</f>
        <v>0</v>
      </c>
      <c r="K660" s="210" t="s">
        <v>180</v>
      </c>
      <c r="L660" s="47"/>
      <c r="M660" s="215" t="s">
        <v>19</v>
      </c>
      <c r="N660" s="216" t="s">
        <v>46</v>
      </c>
      <c r="O660" s="87"/>
      <c r="P660" s="217">
        <f>O660*H660</f>
        <v>0</v>
      </c>
      <c r="Q660" s="217">
        <v>0</v>
      </c>
      <c r="R660" s="217">
        <f>Q660*H660</f>
        <v>0</v>
      </c>
      <c r="S660" s="217">
        <v>0</v>
      </c>
      <c r="T660" s="218">
        <f>S660*H660</f>
        <v>0</v>
      </c>
      <c r="U660" s="41"/>
      <c r="V660" s="41"/>
      <c r="W660" s="41"/>
      <c r="X660" s="41"/>
      <c r="Y660" s="41"/>
      <c r="Z660" s="41"/>
      <c r="AA660" s="41"/>
      <c r="AB660" s="41"/>
      <c r="AC660" s="41"/>
      <c r="AD660" s="41"/>
      <c r="AE660" s="41"/>
      <c r="AR660" s="219" t="s">
        <v>181</v>
      </c>
      <c r="AT660" s="219" t="s">
        <v>177</v>
      </c>
      <c r="AU660" s="219" t="s">
        <v>85</v>
      </c>
      <c r="AY660" s="20" t="s">
        <v>175</v>
      </c>
      <c r="BE660" s="220">
        <f>IF(N660="základní",J660,0)</f>
        <v>0</v>
      </c>
      <c r="BF660" s="220">
        <f>IF(N660="snížená",J660,0)</f>
        <v>0</v>
      </c>
      <c r="BG660" s="220">
        <f>IF(N660="zákl. přenesená",J660,0)</f>
        <v>0</v>
      </c>
      <c r="BH660" s="220">
        <f>IF(N660="sníž. přenesená",J660,0)</f>
        <v>0</v>
      </c>
      <c r="BI660" s="220">
        <f>IF(N660="nulová",J660,0)</f>
        <v>0</v>
      </c>
      <c r="BJ660" s="20" t="s">
        <v>83</v>
      </c>
      <c r="BK660" s="220">
        <f>ROUND(I660*H660,2)</f>
        <v>0</v>
      </c>
      <c r="BL660" s="20" t="s">
        <v>181</v>
      </c>
      <c r="BM660" s="219" t="s">
        <v>752</v>
      </c>
    </row>
    <row r="661" s="2" customFormat="1">
      <c r="A661" s="41"/>
      <c r="B661" s="42"/>
      <c r="C661" s="43"/>
      <c r="D661" s="221" t="s">
        <v>183</v>
      </c>
      <c r="E661" s="43"/>
      <c r="F661" s="222" t="s">
        <v>753</v>
      </c>
      <c r="G661" s="43"/>
      <c r="H661" s="43"/>
      <c r="I661" s="223"/>
      <c r="J661" s="43"/>
      <c r="K661" s="43"/>
      <c r="L661" s="47"/>
      <c r="M661" s="224"/>
      <c r="N661" s="225"/>
      <c r="O661" s="87"/>
      <c r="P661" s="87"/>
      <c r="Q661" s="87"/>
      <c r="R661" s="87"/>
      <c r="S661" s="87"/>
      <c r="T661" s="88"/>
      <c r="U661" s="41"/>
      <c r="V661" s="41"/>
      <c r="W661" s="41"/>
      <c r="X661" s="41"/>
      <c r="Y661" s="41"/>
      <c r="Z661" s="41"/>
      <c r="AA661" s="41"/>
      <c r="AB661" s="41"/>
      <c r="AC661" s="41"/>
      <c r="AD661" s="41"/>
      <c r="AE661" s="41"/>
      <c r="AT661" s="20" t="s">
        <v>183</v>
      </c>
      <c r="AU661" s="20" t="s">
        <v>85</v>
      </c>
    </row>
    <row r="662" s="2" customFormat="1" ht="49.05" customHeight="1">
      <c r="A662" s="41"/>
      <c r="B662" s="42"/>
      <c r="C662" s="208" t="s">
        <v>754</v>
      </c>
      <c r="D662" s="208" t="s">
        <v>177</v>
      </c>
      <c r="E662" s="209" t="s">
        <v>755</v>
      </c>
      <c r="F662" s="210" t="s">
        <v>756</v>
      </c>
      <c r="G662" s="211" t="s">
        <v>248</v>
      </c>
      <c r="H662" s="212">
        <v>172.37899999999999</v>
      </c>
      <c r="I662" s="213"/>
      <c r="J662" s="214">
        <f>ROUND(I662*H662,2)</f>
        <v>0</v>
      </c>
      <c r="K662" s="210" t="s">
        <v>180</v>
      </c>
      <c r="L662" s="47"/>
      <c r="M662" s="215" t="s">
        <v>19</v>
      </c>
      <c r="N662" s="216" t="s">
        <v>46</v>
      </c>
      <c r="O662" s="87"/>
      <c r="P662" s="217">
        <f>O662*H662</f>
        <v>0</v>
      </c>
      <c r="Q662" s="217">
        <v>0</v>
      </c>
      <c r="R662" s="217">
        <f>Q662*H662</f>
        <v>0</v>
      </c>
      <c r="S662" s="217">
        <v>0</v>
      </c>
      <c r="T662" s="218">
        <f>S662*H662</f>
        <v>0</v>
      </c>
      <c r="U662" s="41"/>
      <c r="V662" s="41"/>
      <c r="W662" s="41"/>
      <c r="X662" s="41"/>
      <c r="Y662" s="41"/>
      <c r="Z662" s="41"/>
      <c r="AA662" s="41"/>
      <c r="AB662" s="41"/>
      <c r="AC662" s="41"/>
      <c r="AD662" s="41"/>
      <c r="AE662" s="41"/>
      <c r="AR662" s="219" t="s">
        <v>181</v>
      </c>
      <c r="AT662" s="219" t="s">
        <v>177</v>
      </c>
      <c r="AU662" s="219" t="s">
        <v>85</v>
      </c>
      <c r="AY662" s="20" t="s">
        <v>175</v>
      </c>
      <c r="BE662" s="220">
        <f>IF(N662="základní",J662,0)</f>
        <v>0</v>
      </c>
      <c r="BF662" s="220">
        <f>IF(N662="snížená",J662,0)</f>
        <v>0</v>
      </c>
      <c r="BG662" s="220">
        <f>IF(N662="zákl. přenesená",J662,0)</f>
        <v>0</v>
      </c>
      <c r="BH662" s="220">
        <f>IF(N662="sníž. přenesená",J662,0)</f>
        <v>0</v>
      </c>
      <c r="BI662" s="220">
        <f>IF(N662="nulová",J662,0)</f>
        <v>0</v>
      </c>
      <c r="BJ662" s="20" t="s">
        <v>83</v>
      </c>
      <c r="BK662" s="220">
        <f>ROUND(I662*H662,2)</f>
        <v>0</v>
      </c>
      <c r="BL662" s="20" t="s">
        <v>181</v>
      </c>
      <c r="BM662" s="219" t="s">
        <v>757</v>
      </c>
    </row>
    <row r="663" s="2" customFormat="1">
      <c r="A663" s="41"/>
      <c r="B663" s="42"/>
      <c r="C663" s="43"/>
      <c r="D663" s="221" t="s">
        <v>183</v>
      </c>
      <c r="E663" s="43"/>
      <c r="F663" s="222" t="s">
        <v>758</v>
      </c>
      <c r="G663" s="43"/>
      <c r="H663" s="43"/>
      <c r="I663" s="223"/>
      <c r="J663" s="43"/>
      <c r="K663" s="43"/>
      <c r="L663" s="47"/>
      <c r="M663" s="224"/>
      <c r="N663" s="225"/>
      <c r="O663" s="87"/>
      <c r="P663" s="87"/>
      <c r="Q663" s="87"/>
      <c r="R663" s="87"/>
      <c r="S663" s="87"/>
      <c r="T663" s="88"/>
      <c r="U663" s="41"/>
      <c r="V663" s="41"/>
      <c r="W663" s="41"/>
      <c r="X663" s="41"/>
      <c r="Y663" s="41"/>
      <c r="Z663" s="41"/>
      <c r="AA663" s="41"/>
      <c r="AB663" s="41"/>
      <c r="AC663" s="41"/>
      <c r="AD663" s="41"/>
      <c r="AE663" s="41"/>
      <c r="AT663" s="20" t="s">
        <v>183</v>
      </c>
      <c r="AU663" s="20" t="s">
        <v>85</v>
      </c>
    </row>
    <row r="664" s="12" customFormat="1" ht="22.8" customHeight="1">
      <c r="A664" s="12"/>
      <c r="B664" s="192"/>
      <c r="C664" s="193"/>
      <c r="D664" s="194" t="s">
        <v>74</v>
      </c>
      <c r="E664" s="206" t="s">
        <v>759</v>
      </c>
      <c r="F664" s="206" t="s">
        <v>760</v>
      </c>
      <c r="G664" s="193"/>
      <c r="H664" s="193"/>
      <c r="I664" s="196"/>
      <c r="J664" s="207">
        <f>BK664</f>
        <v>0</v>
      </c>
      <c r="K664" s="193"/>
      <c r="L664" s="198"/>
      <c r="M664" s="199"/>
      <c r="N664" s="200"/>
      <c r="O664" s="200"/>
      <c r="P664" s="201">
        <f>SUM(P665:P668)</f>
        <v>0</v>
      </c>
      <c r="Q664" s="200"/>
      <c r="R664" s="201">
        <f>SUM(R665:R668)</f>
        <v>0</v>
      </c>
      <c r="S664" s="200"/>
      <c r="T664" s="202">
        <f>SUM(T665:T668)</f>
        <v>0</v>
      </c>
      <c r="U664" s="12"/>
      <c r="V664" s="12"/>
      <c r="W664" s="12"/>
      <c r="X664" s="12"/>
      <c r="Y664" s="12"/>
      <c r="Z664" s="12"/>
      <c r="AA664" s="12"/>
      <c r="AB664" s="12"/>
      <c r="AC664" s="12"/>
      <c r="AD664" s="12"/>
      <c r="AE664" s="12"/>
      <c r="AR664" s="203" t="s">
        <v>83</v>
      </c>
      <c r="AT664" s="204" t="s">
        <v>74</v>
      </c>
      <c r="AU664" s="204" t="s">
        <v>83</v>
      </c>
      <c r="AY664" s="203" t="s">
        <v>175</v>
      </c>
      <c r="BK664" s="205">
        <f>SUM(BK665:BK668)</f>
        <v>0</v>
      </c>
    </row>
    <row r="665" s="2" customFormat="1" ht="55.5" customHeight="1">
      <c r="A665" s="41"/>
      <c r="B665" s="42"/>
      <c r="C665" s="208" t="s">
        <v>761</v>
      </c>
      <c r="D665" s="208" t="s">
        <v>177</v>
      </c>
      <c r="E665" s="209" t="s">
        <v>762</v>
      </c>
      <c r="F665" s="210" t="s">
        <v>763</v>
      </c>
      <c r="G665" s="211" t="s">
        <v>248</v>
      </c>
      <c r="H665" s="212">
        <v>202.80500000000001</v>
      </c>
      <c r="I665" s="213"/>
      <c r="J665" s="214">
        <f>ROUND(I665*H665,2)</f>
        <v>0</v>
      </c>
      <c r="K665" s="210" t="s">
        <v>180</v>
      </c>
      <c r="L665" s="47"/>
      <c r="M665" s="215" t="s">
        <v>19</v>
      </c>
      <c r="N665" s="216" t="s">
        <v>46</v>
      </c>
      <c r="O665" s="87"/>
      <c r="P665" s="217">
        <f>O665*H665</f>
        <v>0</v>
      </c>
      <c r="Q665" s="217">
        <v>0</v>
      </c>
      <c r="R665" s="217">
        <f>Q665*H665</f>
        <v>0</v>
      </c>
      <c r="S665" s="217">
        <v>0</v>
      </c>
      <c r="T665" s="218">
        <f>S665*H665</f>
        <v>0</v>
      </c>
      <c r="U665" s="41"/>
      <c r="V665" s="41"/>
      <c r="W665" s="41"/>
      <c r="X665" s="41"/>
      <c r="Y665" s="41"/>
      <c r="Z665" s="41"/>
      <c r="AA665" s="41"/>
      <c r="AB665" s="41"/>
      <c r="AC665" s="41"/>
      <c r="AD665" s="41"/>
      <c r="AE665" s="41"/>
      <c r="AR665" s="219" t="s">
        <v>181</v>
      </c>
      <c r="AT665" s="219" t="s">
        <v>177</v>
      </c>
      <c r="AU665" s="219" t="s">
        <v>85</v>
      </c>
      <c r="AY665" s="20" t="s">
        <v>175</v>
      </c>
      <c r="BE665" s="220">
        <f>IF(N665="základní",J665,0)</f>
        <v>0</v>
      </c>
      <c r="BF665" s="220">
        <f>IF(N665="snížená",J665,0)</f>
        <v>0</v>
      </c>
      <c r="BG665" s="220">
        <f>IF(N665="zákl. přenesená",J665,0)</f>
        <v>0</v>
      </c>
      <c r="BH665" s="220">
        <f>IF(N665="sníž. přenesená",J665,0)</f>
        <v>0</v>
      </c>
      <c r="BI665" s="220">
        <f>IF(N665="nulová",J665,0)</f>
        <v>0</v>
      </c>
      <c r="BJ665" s="20" t="s">
        <v>83</v>
      </c>
      <c r="BK665" s="220">
        <f>ROUND(I665*H665,2)</f>
        <v>0</v>
      </c>
      <c r="BL665" s="20" t="s">
        <v>181</v>
      </c>
      <c r="BM665" s="219" t="s">
        <v>764</v>
      </c>
    </row>
    <row r="666" s="2" customFormat="1">
      <c r="A666" s="41"/>
      <c r="B666" s="42"/>
      <c r="C666" s="43"/>
      <c r="D666" s="221" t="s">
        <v>183</v>
      </c>
      <c r="E666" s="43"/>
      <c r="F666" s="222" t="s">
        <v>765</v>
      </c>
      <c r="G666" s="43"/>
      <c r="H666" s="43"/>
      <c r="I666" s="223"/>
      <c r="J666" s="43"/>
      <c r="K666" s="43"/>
      <c r="L666" s="47"/>
      <c r="M666" s="224"/>
      <c r="N666" s="225"/>
      <c r="O666" s="87"/>
      <c r="P666" s="87"/>
      <c r="Q666" s="87"/>
      <c r="R666" s="87"/>
      <c r="S666" s="87"/>
      <c r="T666" s="88"/>
      <c r="U666" s="41"/>
      <c r="V666" s="41"/>
      <c r="W666" s="41"/>
      <c r="X666" s="41"/>
      <c r="Y666" s="41"/>
      <c r="Z666" s="41"/>
      <c r="AA666" s="41"/>
      <c r="AB666" s="41"/>
      <c r="AC666" s="41"/>
      <c r="AD666" s="41"/>
      <c r="AE666" s="41"/>
      <c r="AT666" s="20" t="s">
        <v>183</v>
      </c>
      <c r="AU666" s="20" t="s">
        <v>85</v>
      </c>
    </row>
    <row r="667" s="2" customFormat="1" ht="66.75" customHeight="1">
      <c r="A667" s="41"/>
      <c r="B667" s="42"/>
      <c r="C667" s="208" t="s">
        <v>766</v>
      </c>
      <c r="D667" s="208" t="s">
        <v>177</v>
      </c>
      <c r="E667" s="209" t="s">
        <v>767</v>
      </c>
      <c r="F667" s="210" t="s">
        <v>768</v>
      </c>
      <c r="G667" s="211" t="s">
        <v>248</v>
      </c>
      <c r="H667" s="212">
        <v>202.80500000000001</v>
      </c>
      <c r="I667" s="213"/>
      <c r="J667" s="214">
        <f>ROUND(I667*H667,2)</f>
        <v>0</v>
      </c>
      <c r="K667" s="210" t="s">
        <v>180</v>
      </c>
      <c r="L667" s="47"/>
      <c r="M667" s="215" t="s">
        <v>19</v>
      </c>
      <c r="N667" s="216" t="s">
        <v>46</v>
      </c>
      <c r="O667" s="87"/>
      <c r="P667" s="217">
        <f>O667*H667</f>
        <v>0</v>
      </c>
      <c r="Q667" s="217">
        <v>0</v>
      </c>
      <c r="R667" s="217">
        <f>Q667*H667</f>
        <v>0</v>
      </c>
      <c r="S667" s="217">
        <v>0</v>
      </c>
      <c r="T667" s="218">
        <f>S667*H667</f>
        <v>0</v>
      </c>
      <c r="U667" s="41"/>
      <c r="V667" s="41"/>
      <c r="W667" s="41"/>
      <c r="X667" s="41"/>
      <c r="Y667" s="41"/>
      <c r="Z667" s="41"/>
      <c r="AA667" s="41"/>
      <c r="AB667" s="41"/>
      <c r="AC667" s="41"/>
      <c r="AD667" s="41"/>
      <c r="AE667" s="41"/>
      <c r="AR667" s="219" t="s">
        <v>181</v>
      </c>
      <c r="AT667" s="219" t="s">
        <v>177</v>
      </c>
      <c r="AU667" s="219" t="s">
        <v>85</v>
      </c>
      <c r="AY667" s="20" t="s">
        <v>175</v>
      </c>
      <c r="BE667" s="220">
        <f>IF(N667="základní",J667,0)</f>
        <v>0</v>
      </c>
      <c r="BF667" s="220">
        <f>IF(N667="snížená",J667,0)</f>
        <v>0</v>
      </c>
      <c r="BG667" s="220">
        <f>IF(N667="zákl. přenesená",J667,0)</f>
        <v>0</v>
      </c>
      <c r="BH667" s="220">
        <f>IF(N667="sníž. přenesená",J667,0)</f>
        <v>0</v>
      </c>
      <c r="BI667" s="220">
        <f>IF(N667="nulová",J667,0)</f>
        <v>0</v>
      </c>
      <c r="BJ667" s="20" t="s">
        <v>83</v>
      </c>
      <c r="BK667" s="220">
        <f>ROUND(I667*H667,2)</f>
        <v>0</v>
      </c>
      <c r="BL667" s="20" t="s">
        <v>181</v>
      </c>
      <c r="BM667" s="219" t="s">
        <v>769</v>
      </c>
    </row>
    <row r="668" s="2" customFormat="1">
      <c r="A668" s="41"/>
      <c r="B668" s="42"/>
      <c r="C668" s="43"/>
      <c r="D668" s="221" t="s">
        <v>183</v>
      </c>
      <c r="E668" s="43"/>
      <c r="F668" s="222" t="s">
        <v>770</v>
      </c>
      <c r="G668" s="43"/>
      <c r="H668" s="43"/>
      <c r="I668" s="223"/>
      <c r="J668" s="43"/>
      <c r="K668" s="43"/>
      <c r="L668" s="47"/>
      <c r="M668" s="224"/>
      <c r="N668" s="225"/>
      <c r="O668" s="87"/>
      <c r="P668" s="87"/>
      <c r="Q668" s="87"/>
      <c r="R668" s="87"/>
      <c r="S668" s="87"/>
      <c r="T668" s="88"/>
      <c r="U668" s="41"/>
      <c r="V668" s="41"/>
      <c r="W668" s="41"/>
      <c r="X668" s="41"/>
      <c r="Y668" s="41"/>
      <c r="Z668" s="41"/>
      <c r="AA668" s="41"/>
      <c r="AB668" s="41"/>
      <c r="AC668" s="41"/>
      <c r="AD668" s="41"/>
      <c r="AE668" s="41"/>
      <c r="AT668" s="20" t="s">
        <v>183</v>
      </c>
      <c r="AU668" s="20" t="s">
        <v>85</v>
      </c>
    </row>
    <row r="669" s="12" customFormat="1" ht="25.92" customHeight="1">
      <c r="A669" s="12"/>
      <c r="B669" s="192"/>
      <c r="C669" s="193"/>
      <c r="D669" s="194" t="s">
        <v>74</v>
      </c>
      <c r="E669" s="195" t="s">
        <v>771</v>
      </c>
      <c r="F669" s="195" t="s">
        <v>772</v>
      </c>
      <c r="G669" s="193"/>
      <c r="H669" s="193"/>
      <c r="I669" s="196"/>
      <c r="J669" s="197">
        <f>BK669</f>
        <v>0</v>
      </c>
      <c r="K669" s="193"/>
      <c r="L669" s="198"/>
      <c r="M669" s="199"/>
      <c r="N669" s="200"/>
      <c r="O669" s="200"/>
      <c r="P669" s="201">
        <f>P670+P905+P944+P1051+P1086+P1101+P1130+P1196+P1207+P1262</f>
        <v>0</v>
      </c>
      <c r="Q669" s="200"/>
      <c r="R669" s="201">
        <f>R670+R905+R944+R1051+R1086+R1101+R1130+R1196+R1207+R1262</f>
        <v>35.388000380000001</v>
      </c>
      <c r="S669" s="200"/>
      <c r="T669" s="202">
        <f>T670+T905+T944+T1051+T1086+T1101+T1130+T1196+T1207+T1262</f>
        <v>20.733924000000002</v>
      </c>
      <c r="U669" s="12"/>
      <c r="V669" s="12"/>
      <c r="W669" s="12"/>
      <c r="X669" s="12"/>
      <c r="Y669" s="12"/>
      <c r="Z669" s="12"/>
      <c r="AA669" s="12"/>
      <c r="AB669" s="12"/>
      <c r="AC669" s="12"/>
      <c r="AD669" s="12"/>
      <c r="AE669" s="12"/>
      <c r="AR669" s="203" t="s">
        <v>85</v>
      </c>
      <c r="AT669" s="204" t="s">
        <v>74</v>
      </c>
      <c r="AU669" s="204" t="s">
        <v>75</v>
      </c>
      <c r="AY669" s="203" t="s">
        <v>175</v>
      </c>
      <c r="BK669" s="205">
        <f>BK670+BK905+BK944+BK1051+BK1086+BK1101+BK1130+BK1196+BK1207+BK1262</f>
        <v>0</v>
      </c>
    </row>
    <row r="670" s="12" customFormat="1" ht="22.8" customHeight="1">
      <c r="A670" s="12"/>
      <c r="B670" s="192"/>
      <c r="C670" s="193"/>
      <c r="D670" s="194" t="s">
        <v>74</v>
      </c>
      <c r="E670" s="206" t="s">
        <v>773</v>
      </c>
      <c r="F670" s="206" t="s">
        <v>774</v>
      </c>
      <c r="G670" s="193"/>
      <c r="H670" s="193"/>
      <c r="I670" s="196"/>
      <c r="J670" s="207">
        <f>BK670</f>
        <v>0</v>
      </c>
      <c r="K670" s="193"/>
      <c r="L670" s="198"/>
      <c r="M670" s="199"/>
      <c r="N670" s="200"/>
      <c r="O670" s="200"/>
      <c r="P670" s="201">
        <f>SUM(P671:P904)</f>
        <v>0</v>
      </c>
      <c r="Q670" s="200"/>
      <c r="R670" s="201">
        <f>SUM(R671:R904)</f>
        <v>23.252939420000004</v>
      </c>
      <c r="S670" s="200"/>
      <c r="T670" s="202">
        <f>SUM(T671:T904)</f>
        <v>0</v>
      </c>
      <c r="U670" s="12"/>
      <c r="V670" s="12"/>
      <c r="W670" s="12"/>
      <c r="X670" s="12"/>
      <c r="Y670" s="12"/>
      <c r="Z670" s="12"/>
      <c r="AA670" s="12"/>
      <c r="AB670" s="12"/>
      <c r="AC670" s="12"/>
      <c r="AD670" s="12"/>
      <c r="AE670" s="12"/>
      <c r="AR670" s="203" t="s">
        <v>85</v>
      </c>
      <c r="AT670" s="204" t="s">
        <v>74</v>
      </c>
      <c r="AU670" s="204" t="s">
        <v>83</v>
      </c>
      <c r="AY670" s="203" t="s">
        <v>175</v>
      </c>
      <c r="BK670" s="205">
        <f>SUM(BK671:BK904)</f>
        <v>0</v>
      </c>
    </row>
    <row r="671" s="2" customFormat="1" ht="33" customHeight="1">
      <c r="A671" s="41"/>
      <c r="B671" s="42"/>
      <c r="C671" s="208" t="s">
        <v>775</v>
      </c>
      <c r="D671" s="208" t="s">
        <v>177</v>
      </c>
      <c r="E671" s="209" t="s">
        <v>776</v>
      </c>
      <c r="F671" s="210" t="s">
        <v>777</v>
      </c>
      <c r="G671" s="211" t="s">
        <v>120</v>
      </c>
      <c r="H671" s="212">
        <v>3.6099999999999999</v>
      </c>
      <c r="I671" s="213"/>
      <c r="J671" s="214">
        <f>ROUND(I671*H671,2)</f>
        <v>0</v>
      </c>
      <c r="K671" s="210" t="s">
        <v>180</v>
      </c>
      <c r="L671" s="47"/>
      <c r="M671" s="215" t="s">
        <v>19</v>
      </c>
      <c r="N671" s="216" t="s">
        <v>46</v>
      </c>
      <c r="O671" s="87"/>
      <c r="P671" s="217">
        <f>O671*H671</f>
        <v>0</v>
      </c>
      <c r="Q671" s="217">
        <v>0</v>
      </c>
      <c r="R671" s="217">
        <f>Q671*H671</f>
        <v>0</v>
      </c>
      <c r="S671" s="217">
        <v>0</v>
      </c>
      <c r="T671" s="218">
        <f>S671*H671</f>
        <v>0</v>
      </c>
      <c r="U671" s="41"/>
      <c r="V671" s="41"/>
      <c r="W671" s="41"/>
      <c r="X671" s="41"/>
      <c r="Y671" s="41"/>
      <c r="Z671" s="41"/>
      <c r="AA671" s="41"/>
      <c r="AB671" s="41"/>
      <c r="AC671" s="41"/>
      <c r="AD671" s="41"/>
      <c r="AE671" s="41"/>
      <c r="AR671" s="219" t="s">
        <v>278</v>
      </c>
      <c r="AT671" s="219" t="s">
        <v>177</v>
      </c>
      <c r="AU671" s="219" t="s">
        <v>85</v>
      </c>
      <c r="AY671" s="20" t="s">
        <v>175</v>
      </c>
      <c r="BE671" s="220">
        <f>IF(N671="základní",J671,0)</f>
        <v>0</v>
      </c>
      <c r="BF671" s="220">
        <f>IF(N671="snížená",J671,0)</f>
        <v>0</v>
      </c>
      <c r="BG671" s="220">
        <f>IF(N671="zákl. přenesená",J671,0)</f>
        <v>0</v>
      </c>
      <c r="BH671" s="220">
        <f>IF(N671="sníž. přenesená",J671,0)</f>
        <v>0</v>
      </c>
      <c r="BI671" s="220">
        <f>IF(N671="nulová",J671,0)</f>
        <v>0</v>
      </c>
      <c r="BJ671" s="20" t="s">
        <v>83</v>
      </c>
      <c r="BK671" s="220">
        <f>ROUND(I671*H671,2)</f>
        <v>0</v>
      </c>
      <c r="BL671" s="20" t="s">
        <v>278</v>
      </c>
      <c r="BM671" s="219" t="s">
        <v>778</v>
      </c>
    </row>
    <row r="672" s="2" customFormat="1">
      <c r="A672" s="41"/>
      <c r="B672" s="42"/>
      <c r="C672" s="43"/>
      <c r="D672" s="221" t="s">
        <v>183</v>
      </c>
      <c r="E672" s="43"/>
      <c r="F672" s="222" t="s">
        <v>779</v>
      </c>
      <c r="G672" s="43"/>
      <c r="H672" s="43"/>
      <c r="I672" s="223"/>
      <c r="J672" s="43"/>
      <c r="K672" s="43"/>
      <c r="L672" s="47"/>
      <c r="M672" s="224"/>
      <c r="N672" s="225"/>
      <c r="O672" s="87"/>
      <c r="P672" s="87"/>
      <c r="Q672" s="87"/>
      <c r="R672" s="87"/>
      <c r="S672" s="87"/>
      <c r="T672" s="88"/>
      <c r="U672" s="41"/>
      <c r="V672" s="41"/>
      <c r="W672" s="41"/>
      <c r="X672" s="41"/>
      <c r="Y672" s="41"/>
      <c r="Z672" s="41"/>
      <c r="AA672" s="41"/>
      <c r="AB672" s="41"/>
      <c r="AC672" s="41"/>
      <c r="AD672" s="41"/>
      <c r="AE672" s="41"/>
      <c r="AT672" s="20" t="s">
        <v>183</v>
      </c>
      <c r="AU672" s="20" t="s">
        <v>85</v>
      </c>
    </row>
    <row r="673" s="13" customFormat="1">
      <c r="A673" s="13"/>
      <c r="B673" s="226"/>
      <c r="C673" s="227"/>
      <c r="D673" s="228" t="s">
        <v>185</v>
      </c>
      <c r="E673" s="229" t="s">
        <v>19</v>
      </c>
      <c r="F673" s="230" t="s">
        <v>571</v>
      </c>
      <c r="G673" s="227"/>
      <c r="H673" s="229" t="s">
        <v>19</v>
      </c>
      <c r="I673" s="231"/>
      <c r="J673" s="227"/>
      <c r="K673" s="227"/>
      <c r="L673" s="232"/>
      <c r="M673" s="233"/>
      <c r="N673" s="234"/>
      <c r="O673" s="234"/>
      <c r="P673" s="234"/>
      <c r="Q673" s="234"/>
      <c r="R673" s="234"/>
      <c r="S673" s="234"/>
      <c r="T673" s="235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36" t="s">
        <v>185</v>
      </c>
      <c r="AU673" s="236" t="s">
        <v>85</v>
      </c>
      <c r="AV673" s="13" t="s">
        <v>83</v>
      </c>
      <c r="AW673" s="13" t="s">
        <v>35</v>
      </c>
      <c r="AX673" s="13" t="s">
        <v>75</v>
      </c>
      <c r="AY673" s="236" t="s">
        <v>175</v>
      </c>
    </row>
    <row r="674" s="13" customFormat="1">
      <c r="A674" s="13"/>
      <c r="B674" s="226"/>
      <c r="C674" s="227"/>
      <c r="D674" s="228" t="s">
        <v>185</v>
      </c>
      <c r="E674" s="229" t="s">
        <v>19</v>
      </c>
      <c r="F674" s="230" t="s">
        <v>198</v>
      </c>
      <c r="G674" s="227"/>
      <c r="H674" s="229" t="s">
        <v>19</v>
      </c>
      <c r="I674" s="231"/>
      <c r="J674" s="227"/>
      <c r="K674" s="227"/>
      <c r="L674" s="232"/>
      <c r="M674" s="233"/>
      <c r="N674" s="234"/>
      <c r="O674" s="234"/>
      <c r="P674" s="234"/>
      <c r="Q674" s="234"/>
      <c r="R674" s="234"/>
      <c r="S674" s="234"/>
      <c r="T674" s="235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36" t="s">
        <v>185</v>
      </c>
      <c r="AU674" s="236" t="s">
        <v>85</v>
      </c>
      <c r="AV674" s="13" t="s">
        <v>83</v>
      </c>
      <c r="AW674" s="13" t="s">
        <v>35</v>
      </c>
      <c r="AX674" s="13" t="s">
        <v>75</v>
      </c>
      <c r="AY674" s="236" t="s">
        <v>175</v>
      </c>
    </row>
    <row r="675" s="13" customFormat="1">
      <c r="A675" s="13"/>
      <c r="B675" s="226"/>
      <c r="C675" s="227"/>
      <c r="D675" s="228" t="s">
        <v>185</v>
      </c>
      <c r="E675" s="229" t="s">
        <v>19</v>
      </c>
      <c r="F675" s="230" t="s">
        <v>564</v>
      </c>
      <c r="G675" s="227"/>
      <c r="H675" s="229" t="s">
        <v>19</v>
      </c>
      <c r="I675" s="231"/>
      <c r="J675" s="227"/>
      <c r="K675" s="227"/>
      <c r="L675" s="232"/>
      <c r="M675" s="233"/>
      <c r="N675" s="234"/>
      <c r="O675" s="234"/>
      <c r="P675" s="234"/>
      <c r="Q675" s="234"/>
      <c r="R675" s="234"/>
      <c r="S675" s="234"/>
      <c r="T675" s="235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36" t="s">
        <v>185</v>
      </c>
      <c r="AU675" s="236" t="s">
        <v>85</v>
      </c>
      <c r="AV675" s="13" t="s">
        <v>83</v>
      </c>
      <c r="AW675" s="13" t="s">
        <v>35</v>
      </c>
      <c r="AX675" s="13" t="s">
        <v>75</v>
      </c>
      <c r="AY675" s="236" t="s">
        <v>175</v>
      </c>
    </row>
    <row r="676" s="13" customFormat="1">
      <c r="A676" s="13"/>
      <c r="B676" s="226"/>
      <c r="C676" s="227"/>
      <c r="D676" s="228" t="s">
        <v>185</v>
      </c>
      <c r="E676" s="229" t="s">
        <v>19</v>
      </c>
      <c r="F676" s="230" t="s">
        <v>780</v>
      </c>
      <c r="G676" s="227"/>
      <c r="H676" s="229" t="s">
        <v>19</v>
      </c>
      <c r="I676" s="231"/>
      <c r="J676" s="227"/>
      <c r="K676" s="227"/>
      <c r="L676" s="232"/>
      <c r="M676" s="233"/>
      <c r="N676" s="234"/>
      <c r="O676" s="234"/>
      <c r="P676" s="234"/>
      <c r="Q676" s="234"/>
      <c r="R676" s="234"/>
      <c r="S676" s="234"/>
      <c r="T676" s="235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36" t="s">
        <v>185</v>
      </c>
      <c r="AU676" s="236" t="s">
        <v>85</v>
      </c>
      <c r="AV676" s="13" t="s">
        <v>83</v>
      </c>
      <c r="AW676" s="13" t="s">
        <v>35</v>
      </c>
      <c r="AX676" s="13" t="s">
        <v>75</v>
      </c>
      <c r="AY676" s="236" t="s">
        <v>175</v>
      </c>
    </row>
    <row r="677" s="13" customFormat="1">
      <c r="A677" s="13"/>
      <c r="B677" s="226"/>
      <c r="C677" s="227"/>
      <c r="D677" s="228" t="s">
        <v>185</v>
      </c>
      <c r="E677" s="229" t="s">
        <v>19</v>
      </c>
      <c r="F677" s="230" t="s">
        <v>781</v>
      </c>
      <c r="G677" s="227"/>
      <c r="H677" s="229" t="s">
        <v>19</v>
      </c>
      <c r="I677" s="231"/>
      <c r="J677" s="227"/>
      <c r="K677" s="227"/>
      <c r="L677" s="232"/>
      <c r="M677" s="233"/>
      <c r="N677" s="234"/>
      <c r="O677" s="234"/>
      <c r="P677" s="234"/>
      <c r="Q677" s="234"/>
      <c r="R677" s="234"/>
      <c r="S677" s="234"/>
      <c r="T677" s="235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36" t="s">
        <v>185</v>
      </c>
      <c r="AU677" s="236" t="s">
        <v>85</v>
      </c>
      <c r="AV677" s="13" t="s">
        <v>83</v>
      </c>
      <c r="AW677" s="13" t="s">
        <v>35</v>
      </c>
      <c r="AX677" s="13" t="s">
        <v>75</v>
      </c>
      <c r="AY677" s="236" t="s">
        <v>175</v>
      </c>
    </row>
    <row r="678" s="14" customFormat="1">
      <c r="A678" s="14"/>
      <c r="B678" s="237"/>
      <c r="C678" s="238"/>
      <c r="D678" s="228" t="s">
        <v>185</v>
      </c>
      <c r="E678" s="239" t="s">
        <v>19</v>
      </c>
      <c r="F678" s="240" t="s">
        <v>782</v>
      </c>
      <c r="G678" s="238"/>
      <c r="H678" s="241">
        <v>3.6099999999999999</v>
      </c>
      <c r="I678" s="242"/>
      <c r="J678" s="238"/>
      <c r="K678" s="238"/>
      <c r="L678" s="243"/>
      <c r="M678" s="244"/>
      <c r="N678" s="245"/>
      <c r="O678" s="245"/>
      <c r="P678" s="245"/>
      <c r="Q678" s="245"/>
      <c r="R678" s="245"/>
      <c r="S678" s="245"/>
      <c r="T678" s="246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47" t="s">
        <v>185</v>
      </c>
      <c r="AU678" s="247" t="s">
        <v>85</v>
      </c>
      <c r="AV678" s="14" t="s">
        <v>85</v>
      </c>
      <c r="AW678" s="14" t="s">
        <v>35</v>
      </c>
      <c r="AX678" s="14" t="s">
        <v>75</v>
      </c>
      <c r="AY678" s="247" t="s">
        <v>175</v>
      </c>
    </row>
    <row r="679" s="15" customFormat="1">
      <c r="A679" s="15"/>
      <c r="B679" s="248"/>
      <c r="C679" s="249"/>
      <c r="D679" s="228" t="s">
        <v>185</v>
      </c>
      <c r="E679" s="250" t="s">
        <v>19</v>
      </c>
      <c r="F679" s="251" t="s">
        <v>187</v>
      </c>
      <c r="G679" s="249"/>
      <c r="H679" s="252">
        <v>3.6099999999999999</v>
      </c>
      <c r="I679" s="253"/>
      <c r="J679" s="249"/>
      <c r="K679" s="249"/>
      <c r="L679" s="254"/>
      <c r="M679" s="255"/>
      <c r="N679" s="256"/>
      <c r="O679" s="256"/>
      <c r="P679" s="256"/>
      <c r="Q679" s="256"/>
      <c r="R679" s="256"/>
      <c r="S679" s="256"/>
      <c r="T679" s="257"/>
      <c r="U679" s="15"/>
      <c r="V679" s="15"/>
      <c r="W679" s="15"/>
      <c r="X679" s="15"/>
      <c r="Y679" s="15"/>
      <c r="Z679" s="15"/>
      <c r="AA679" s="15"/>
      <c r="AB679" s="15"/>
      <c r="AC679" s="15"/>
      <c r="AD679" s="15"/>
      <c r="AE679" s="15"/>
      <c r="AT679" s="258" t="s">
        <v>185</v>
      </c>
      <c r="AU679" s="258" t="s">
        <v>85</v>
      </c>
      <c r="AV679" s="15" t="s">
        <v>181</v>
      </c>
      <c r="AW679" s="15" t="s">
        <v>35</v>
      </c>
      <c r="AX679" s="15" t="s">
        <v>83</v>
      </c>
      <c r="AY679" s="258" t="s">
        <v>175</v>
      </c>
    </row>
    <row r="680" s="2" customFormat="1" ht="16.5" customHeight="1">
      <c r="A680" s="41"/>
      <c r="B680" s="42"/>
      <c r="C680" s="270" t="s">
        <v>783</v>
      </c>
      <c r="D680" s="270" t="s">
        <v>272</v>
      </c>
      <c r="E680" s="271" t="s">
        <v>784</v>
      </c>
      <c r="F680" s="272" t="s">
        <v>785</v>
      </c>
      <c r="G680" s="273" t="s">
        <v>248</v>
      </c>
      <c r="H680" s="274">
        <v>0.001</v>
      </c>
      <c r="I680" s="275"/>
      <c r="J680" s="276">
        <f>ROUND(I680*H680,2)</f>
        <v>0</v>
      </c>
      <c r="K680" s="272" t="s">
        <v>180</v>
      </c>
      <c r="L680" s="277"/>
      <c r="M680" s="278" t="s">
        <v>19</v>
      </c>
      <c r="N680" s="279" t="s">
        <v>46</v>
      </c>
      <c r="O680" s="87"/>
      <c r="P680" s="217">
        <f>O680*H680</f>
        <v>0</v>
      </c>
      <c r="Q680" s="217">
        <v>1</v>
      </c>
      <c r="R680" s="217">
        <f>Q680*H680</f>
        <v>0.001</v>
      </c>
      <c r="S680" s="217">
        <v>0</v>
      </c>
      <c r="T680" s="218">
        <f>S680*H680</f>
        <v>0</v>
      </c>
      <c r="U680" s="41"/>
      <c r="V680" s="41"/>
      <c r="W680" s="41"/>
      <c r="X680" s="41"/>
      <c r="Y680" s="41"/>
      <c r="Z680" s="41"/>
      <c r="AA680" s="41"/>
      <c r="AB680" s="41"/>
      <c r="AC680" s="41"/>
      <c r="AD680" s="41"/>
      <c r="AE680" s="41"/>
      <c r="AR680" s="219" t="s">
        <v>382</v>
      </c>
      <c r="AT680" s="219" t="s">
        <v>272</v>
      </c>
      <c r="AU680" s="219" t="s">
        <v>85</v>
      </c>
      <c r="AY680" s="20" t="s">
        <v>175</v>
      </c>
      <c r="BE680" s="220">
        <f>IF(N680="základní",J680,0)</f>
        <v>0</v>
      </c>
      <c r="BF680" s="220">
        <f>IF(N680="snížená",J680,0)</f>
        <v>0</v>
      </c>
      <c r="BG680" s="220">
        <f>IF(N680="zákl. přenesená",J680,0)</f>
        <v>0</v>
      </c>
      <c r="BH680" s="220">
        <f>IF(N680="sníž. přenesená",J680,0)</f>
        <v>0</v>
      </c>
      <c r="BI680" s="220">
        <f>IF(N680="nulová",J680,0)</f>
        <v>0</v>
      </c>
      <c r="BJ680" s="20" t="s">
        <v>83</v>
      </c>
      <c r="BK680" s="220">
        <f>ROUND(I680*H680,2)</f>
        <v>0</v>
      </c>
      <c r="BL680" s="20" t="s">
        <v>278</v>
      </c>
      <c r="BM680" s="219" t="s">
        <v>786</v>
      </c>
    </row>
    <row r="681" s="14" customFormat="1">
      <c r="A681" s="14"/>
      <c r="B681" s="237"/>
      <c r="C681" s="238"/>
      <c r="D681" s="228" t="s">
        <v>185</v>
      </c>
      <c r="E681" s="239" t="s">
        <v>19</v>
      </c>
      <c r="F681" s="240" t="s">
        <v>782</v>
      </c>
      <c r="G681" s="238"/>
      <c r="H681" s="241">
        <v>3.6099999999999999</v>
      </c>
      <c r="I681" s="242"/>
      <c r="J681" s="238"/>
      <c r="K681" s="238"/>
      <c r="L681" s="243"/>
      <c r="M681" s="244"/>
      <c r="N681" s="245"/>
      <c r="O681" s="245"/>
      <c r="P681" s="245"/>
      <c r="Q681" s="245"/>
      <c r="R681" s="245"/>
      <c r="S681" s="245"/>
      <c r="T681" s="246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47" t="s">
        <v>185</v>
      </c>
      <c r="AU681" s="247" t="s">
        <v>85</v>
      </c>
      <c r="AV681" s="14" t="s">
        <v>85</v>
      </c>
      <c r="AW681" s="14" t="s">
        <v>35</v>
      </c>
      <c r="AX681" s="14" t="s">
        <v>75</v>
      </c>
      <c r="AY681" s="247" t="s">
        <v>175</v>
      </c>
    </row>
    <row r="682" s="15" customFormat="1">
      <c r="A682" s="15"/>
      <c r="B682" s="248"/>
      <c r="C682" s="249"/>
      <c r="D682" s="228" t="s">
        <v>185</v>
      </c>
      <c r="E682" s="250" t="s">
        <v>19</v>
      </c>
      <c r="F682" s="251" t="s">
        <v>187</v>
      </c>
      <c r="G682" s="249"/>
      <c r="H682" s="252">
        <v>3.6099999999999999</v>
      </c>
      <c r="I682" s="253"/>
      <c r="J682" s="249"/>
      <c r="K682" s="249"/>
      <c r="L682" s="254"/>
      <c r="M682" s="255"/>
      <c r="N682" s="256"/>
      <c r="O682" s="256"/>
      <c r="P682" s="256"/>
      <c r="Q682" s="256"/>
      <c r="R682" s="256"/>
      <c r="S682" s="256"/>
      <c r="T682" s="257"/>
      <c r="U682" s="15"/>
      <c r="V682" s="15"/>
      <c r="W682" s="15"/>
      <c r="X682" s="15"/>
      <c r="Y682" s="15"/>
      <c r="Z682" s="15"/>
      <c r="AA682" s="15"/>
      <c r="AB682" s="15"/>
      <c r="AC682" s="15"/>
      <c r="AD682" s="15"/>
      <c r="AE682" s="15"/>
      <c r="AT682" s="258" t="s">
        <v>185</v>
      </c>
      <c r="AU682" s="258" t="s">
        <v>85</v>
      </c>
      <c r="AV682" s="15" t="s">
        <v>181</v>
      </c>
      <c r="AW682" s="15" t="s">
        <v>35</v>
      </c>
      <c r="AX682" s="15" t="s">
        <v>83</v>
      </c>
      <c r="AY682" s="258" t="s">
        <v>175</v>
      </c>
    </row>
    <row r="683" s="14" customFormat="1">
      <c r="A683" s="14"/>
      <c r="B683" s="237"/>
      <c r="C683" s="238"/>
      <c r="D683" s="228" t="s">
        <v>185</v>
      </c>
      <c r="E683" s="238"/>
      <c r="F683" s="240" t="s">
        <v>787</v>
      </c>
      <c r="G683" s="238"/>
      <c r="H683" s="241">
        <v>0.001</v>
      </c>
      <c r="I683" s="242"/>
      <c r="J683" s="238"/>
      <c r="K683" s="238"/>
      <c r="L683" s="243"/>
      <c r="M683" s="244"/>
      <c r="N683" s="245"/>
      <c r="O683" s="245"/>
      <c r="P683" s="245"/>
      <c r="Q683" s="245"/>
      <c r="R683" s="245"/>
      <c r="S683" s="245"/>
      <c r="T683" s="246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47" t="s">
        <v>185</v>
      </c>
      <c r="AU683" s="247" t="s">
        <v>85</v>
      </c>
      <c r="AV683" s="14" t="s">
        <v>85</v>
      </c>
      <c r="AW683" s="14" t="s">
        <v>4</v>
      </c>
      <c r="AX683" s="14" t="s">
        <v>83</v>
      </c>
      <c r="AY683" s="247" t="s">
        <v>175</v>
      </c>
    </row>
    <row r="684" s="2" customFormat="1" ht="24.15" customHeight="1">
      <c r="A684" s="41"/>
      <c r="B684" s="42"/>
      <c r="C684" s="208" t="s">
        <v>788</v>
      </c>
      <c r="D684" s="208" t="s">
        <v>177</v>
      </c>
      <c r="E684" s="209" t="s">
        <v>789</v>
      </c>
      <c r="F684" s="210" t="s">
        <v>790</v>
      </c>
      <c r="G684" s="211" t="s">
        <v>120</v>
      </c>
      <c r="H684" s="212">
        <v>10.83</v>
      </c>
      <c r="I684" s="213"/>
      <c r="J684" s="214">
        <f>ROUND(I684*H684,2)</f>
        <v>0</v>
      </c>
      <c r="K684" s="210" t="s">
        <v>180</v>
      </c>
      <c r="L684" s="47"/>
      <c r="M684" s="215" t="s">
        <v>19</v>
      </c>
      <c r="N684" s="216" t="s">
        <v>46</v>
      </c>
      <c r="O684" s="87"/>
      <c r="P684" s="217">
        <f>O684*H684</f>
        <v>0</v>
      </c>
      <c r="Q684" s="217">
        <v>0</v>
      </c>
      <c r="R684" s="217">
        <f>Q684*H684</f>
        <v>0</v>
      </c>
      <c r="S684" s="217">
        <v>0</v>
      </c>
      <c r="T684" s="218">
        <f>S684*H684</f>
        <v>0</v>
      </c>
      <c r="U684" s="41"/>
      <c r="V684" s="41"/>
      <c r="W684" s="41"/>
      <c r="X684" s="41"/>
      <c r="Y684" s="41"/>
      <c r="Z684" s="41"/>
      <c r="AA684" s="41"/>
      <c r="AB684" s="41"/>
      <c r="AC684" s="41"/>
      <c r="AD684" s="41"/>
      <c r="AE684" s="41"/>
      <c r="AR684" s="219" t="s">
        <v>278</v>
      </c>
      <c r="AT684" s="219" t="s">
        <v>177</v>
      </c>
      <c r="AU684" s="219" t="s">
        <v>85</v>
      </c>
      <c r="AY684" s="20" t="s">
        <v>175</v>
      </c>
      <c r="BE684" s="220">
        <f>IF(N684="základní",J684,0)</f>
        <v>0</v>
      </c>
      <c r="BF684" s="220">
        <f>IF(N684="snížená",J684,0)</f>
        <v>0</v>
      </c>
      <c r="BG684" s="220">
        <f>IF(N684="zákl. přenesená",J684,0)</f>
        <v>0</v>
      </c>
      <c r="BH684" s="220">
        <f>IF(N684="sníž. přenesená",J684,0)</f>
        <v>0</v>
      </c>
      <c r="BI684" s="220">
        <f>IF(N684="nulová",J684,0)</f>
        <v>0</v>
      </c>
      <c r="BJ684" s="20" t="s">
        <v>83</v>
      </c>
      <c r="BK684" s="220">
        <f>ROUND(I684*H684,2)</f>
        <v>0</v>
      </c>
      <c r="BL684" s="20" t="s">
        <v>278</v>
      </c>
      <c r="BM684" s="219" t="s">
        <v>791</v>
      </c>
    </row>
    <row r="685" s="2" customFormat="1">
      <c r="A685" s="41"/>
      <c r="B685" s="42"/>
      <c r="C685" s="43"/>
      <c r="D685" s="221" t="s">
        <v>183</v>
      </c>
      <c r="E685" s="43"/>
      <c r="F685" s="222" t="s">
        <v>792</v>
      </c>
      <c r="G685" s="43"/>
      <c r="H685" s="43"/>
      <c r="I685" s="223"/>
      <c r="J685" s="43"/>
      <c r="K685" s="43"/>
      <c r="L685" s="47"/>
      <c r="M685" s="224"/>
      <c r="N685" s="225"/>
      <c r="O685" s="87"/>
      <c r="P685" s="87"/>
      <c r="Q685" s="87"/>
      <c r="R685" s="87"/>
      <c r="S685" s="87"/>
      <c r="T685" s="88"/>
      <c r="U685" s="41"/>
      <c r="V685" s="41"/>
      <c r="W685" s="41"/>
      <c r="X685" s="41"/>
      <c r="Y685" s="41"/>
      <c r="Z685" s="41"/>
      <c r="AA685" s="41"/>
      <c r="AB685" s="41"/>
      <c r="AC685" s="41"/>
      <c r="AD685" s="41"/>
      <c r="AE685" s="41"/>
      <c r="AT685" s="20" t="s">
        <v>183</v>
      </c>
      <c r="AU685" s="20" t="s">
        <v>85</v>
      </c>
    </row>
    <row r="686" s="13" customFormat="1">
      <c r="A686" s="13"/>
      <c r="B686" s="226"/>
      <c r="C686" s="227"/>
      <c r="D686" s="228" t="s">
        <v>185</v>
      </c>
      <c r="E686" s="229" t="s">
        <v>19</v>
      </c>
      <c r="F686" s="230" t="s">
        <v>571</v>
      </c>
      <c r="G686" s="227"/>
      <c r="H686" s="229" t="s">
        <v>19</v>
      </c>
      <c r="I686" s="231"/>
      <c r="J686" s="227"/>
      <c r="K686" s="227"/>
      <c r="L686" s="232"/>
      <c r="M686" s="233"/>
      <c r="N686" s="234"/>
      <c r="O686" s="234"/>
      <c r="P686" s="234"/>
      <c r="Q686" s="234"/>
      <c r="R686" s="234"/>
      <c r="S686" s="234"/>
      <c r="T686" s="235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36" t="s">
        <v>185</v>
      </c>
      <c r="AU686" s="236" t="s">
        <v>85</v>
      </c>
      <c r="AV686" s="13" t="s">
        <v>83</v>
      </c>
      <c r="AW686" s="13" t="s">
        <v>35</v>
      </c>
      <c r="AX686" s="13" t="s">
        <v>75</v>
      </c>
      <c r="AY686" s="236" t="s">
        <v>175</v>
      </c>
    </row>
    <row r="687" s="13" customFormat="1">
      <c r="A687" s="13"/>
      <c r="B687" s="226"/>
      <c r="C687" s="227"/>
      <c r="D687" s="228" t="s">
        <v>185</v>
      </c>
      <c r="E687" s="229" t="s">
        <v>19</v>
      </c>
      <c r="F687" s="230" t="s">
        <v>198</v>
      </c>
      <c r="G687" s="227"/>
      <c r="H687" s="229" t="s">
        <v>19</v>
      </c>
      <c r="I687" s="231"/>
      <c r="J687" s="227"/>
      <c r="K687" s="227"/>
      <c r="L687" s="232"/>
      <c r="M687" s="233"/>
      <c r="N687" s="234"/>
      <c r="O687" s="234"/>
      <c r="P687" s="234"/>
      <c r="Q687" s="234"/>
      <c r="R687" s="234"/>
      <c r="S687" s="234"/>
      <c r="T687" s="235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36" t="s">
        <v>185</v>
      </c>
      <c r="AU687" s="236" t="s">
        <v>85</v>
      </c>
      <c r="AV687" s="13" t="s">
        <v>83</v>
      </c>
      <c r="AW687" s="13" t="s">
        <v>35</v>
      </c>
      <c r="AX687" s="13" t="s">
        <v>75</v>
      </c>
      <c r="AY687" s="236" t="s">
        <v>175</v>
      </c>
    </row>
    <row r="688" s="13" customFormat="1">
      <c r="A688" s="13"/>
      <c r="B688" s="226"/>
      <c r="C688" s="227"/>
      <c r="D688" s="228" t="s">
        <v>185</v>
      </c>
      <c r="E688" s="229" t="s">
        <v>19</v>
      </c>
      <c r="F688" s="230" t="s">
        <v>564</v>
      </c>
      <c r="G688" s="227"/>
      <c r="H688" s="229" t="s">
        <v>19</v>
      </c>
      <c r="I688" s="231"/>
      <c r="J688" s="227"/>
      <c r="K688" s="227"/>
      <c r="L688" s="232"/>
      <c r="M688" s="233"/>
      <c r="N688" s="234"/>
      <c r="O688" s="234"/>
      <c r="P688" s="234"/>
      <c r="Q688" s="234"/>
      <c r="R688" s="234"/>
      <c r="S688" s="234"/>
      <c r="T688" s="235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36" t="s">
        <v>185</v>
      </c>
      <c r="AU688" s="236" t="s">
        <v>85</v>
      </c>
      <c r="AV688" s="13" t="s">
        <v>83</v>
      </c>
      <c r="AW688" s="13" t="s">
        <v>35</v>
      </c>
      <c r="AX688" s="13" t="s">
        <v>75</v>
      </c>
      <c r="AY688" s="236" t="s">
        <v>175</v>
      </c>
    </row>
    <row r="689" s="13" customFormat="1">
      <c r="A689" s="13"/>
      <c r="B689" s="226"/>
      <c r="C689" s="227"/>
      <c r="D689" s="228" t="s">
        <v>185</v>
      </c>
      <c r="E689" s="229" t="s">
        <v>19</v>
      </c>
      <c r="F689" s="230" t="s">
        <v>780</v>
      </c>
      <c r="G689" s="227"/>
      <c r="H689" s="229" t="s">
        <v>19</v>
      </c>
      <c r="I689" s="231"/>
      <c r="J689" s="227"/>
      <c r="K689" s="227"/>
      <c r="L689" s="232"/>
      <c r="M689" s="233"/>
      <c r="N689" s="234"/>
      <c r="O689" s="234"/>
      <c r="P689" s="234"/>
      <c r="Q689" s="234"/>
      <c r="R689" s="234"/>
      <c r="S689" s="234"/>
      <c r="T689" s="235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36" t="s">
        <v>185</v>
      </c>
      <c r="AU689" s="236" t="s">
        <v>85</v>
      </c>
      <c r="AV689" s="13" t="s">
        <v>83</v>
      </c>
      <c r="AW689" s="13" t="s">
        <v>35</v>
      </c>
      <c r="AX689" s="13" t="s">
        <v>75</v>
      </c>
      <c r="AY689" s="236" t="s">
        <v>175</v>
      </c>
    </row>
    <row r="690" s="13" customFormat="1">
      <c r="A690" s="13"/>
      <c r="B690" s="226"/>
      <c r="C690" s="227"/>
      <c r="D690" s="228" t="s">
        <v>185</v>
      </c>
      <c r="E690" s="229" t="s">
        <v>19</v>
      </c>
      <c r="F690" s="230" t="s">
        <v>781</v>
      </c>
      <c r="G690" s="227"/>
      <c r="H690" s="229" t="s">
        <v>19</v>
      </c>
      <c r="I690" s="231"/>
      <c r="J690" s="227"/>
      <c r="K690" s="227"/>
      <c r="L690" s="232"/>
      <c r="M690" s="233"/>
      <c r="N690" s="234"/>
      <c r="O690" s="234"/>
      <c r="P690" s="234"/>
      <c r="Q690" s="234"/>
      <c r="R690" s="234"/>
      <c r="S690" s="234"/>
      <c r="T690" s="235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36" t="s">
        <v>185</v>
      </c>
      <c r="AU690" s="236" t="s">
        <v>85</v>
      </c>
      <c r="AV690" s="13" t="s">
        <v>83</v>
      </c>
      <c r="AW690" s="13" t="s">
        <v>35</v>
      </c>
      <c r="AX690" s="13" t="s">
        <v>75</v>
      </c>
      <c r="AY690" s="236" t="s">
        <v>175</v>
      </c>
    </row>
    <row r="691" s="14" customFormat="1">
      <c r="A691" s="14"/>
      <c r="B691" s="237"/>
      <c r="C691" s="238"/>
      <c r="D691" s="228" t="s">
        <v>185</v>
      </c>
      <c r="E691" s="239" t="s">
        <v>19</v>
      </c>
      <c r="F691" s="240" t="s">
        <v>793</v>
      </c>
      <c r="G691" s="238"/>
      <c r="H691" s="241">
        <v>10.83</v>
      </c>
      <c r="I691" s="242"/>
      <c r="J691" s="238"/>
      <c r="K691" s="238"/>
      <c r="L691" s="243"/>
      <c r="M691" s="244"/>
      <c r="N691" s="245"/>
      <c r="O691" s="245"/>
      <c r="P691" s="245"/>
      <c r="Q691" s="245"/>
      <c r="R691" s="245"/>
      <c r="S691" s="245"/>
      <c r="T691" s="246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47" t="s">
        <v>185</v>
      </c>
      <c r="AU691" s="247" t="s">
        <v>85</v>
      </c>
      <c r="AV691" s="14" t="s">
        <v>85</v>
      </c>
      <c r="AW691" s="14" t="s">
        <v>35</v>
      </c>
      <c r="AX691" s="14" t="s">
        <v>75</v>
      </c>
      <c r="AY691" s="247" t="s">
        <v>175</v>
      </c>
    </row>
    <row r="692" s="15" customFormat="1">
      <c r="A692" s="15"/>
      <c r="B692" s="248"/>
      <c r="C692" s="249"/>
      <c r="D692" s="228" t="s">
        <v>185</v>
      </c>
      <c r="E692" s="250" t="s">
        <v>19</v>
      </c>
      <c r="F692" s="251" t="s">
        <v>187</v>
      </c>
      <c r="G692" s="249"/>
      <c r="H692" s="252">
        <v>10.83</v>
      </c>
      <c r="I692" s="253"/>
      <c r="J692" s="249"/>
      <c r="K692" s="249"/>
      <c r="L692" s="254"/>
      <c r="M692" s="255"/>
      <c r="N692" s="256"/>
      <c r="O692" s="256"/>
      <c r="P692" s="256"/>
      <c r="Q692" s="256"/>
      <c r="R692" s="256"/>
      <c r="S692" s="256"/>
      <c r="T692" s="257"/>
      <c r="U692" s="15"/>
      <c r="V692" s="15"/>
      <c r="W692" s="15"/>
      <c r="X692" s="15"/>
      <c r="Y692" s="15"/>
      <c r="Z692" s="15"/>
      <c r="AA692" s="15"/>
      <c r="AB692" s="15"/>
      <c r="AC692" s="15"/>
      <c r="AD692" s="15"/>
      <c r="AE692" s="15"/>
      <c r="AT692" s="258" t="s">
        <v>185</v>
      </c>
      <c r="AU692" s="258" t="s">
        <v>85</v>
      </c>
      <c r="AV692" s="15" t="s">
        <v>181</v>
      </c>
      <c r="AW692" s="15" t="s">
        <v>35</v>
      </c>
      <c r="AX692" s="15" t="s">
        <v>83</v>
      </c>
      <c r="AY692" s="258" t="s">
        <v>175</v>
      </c>
    </row>
    <row r="693" s="2" customFormat="1" ht="24.15" customHeight="1">
      <c r="A693" s="41"/>
      <c r="B693" s="42"/>
      <c r="C693" s="208" t="s">
        <v>794</v>
      </c>
      <c r="D693" s="208" t="s">
        <v>177</v>
      </c>
      <c r="E693" s="209" t="s">
        <v>795</v>
      </c>
      <c r="F693" s="210" t="s">
        <v>796</v>
      </c>
      <c r="G693" s="211" t="s">
        <v>120</v>
      </c>
      <c r="H693" s="212">
        <v>3.6099999999999999</v>
      </c>
      <c r="I693" s="213"/>
      <c r="J693" s="214">
        <f>ROUND(I693*H693,2)</f>
        <v>0</v>
      </c>
      <c r="K693" s="210" t="s">
        <v>180</v>
      </c>
      <c r="L693" s="47"/>
      <c r="M693" s="215" t="s">
        <v>19</v>
      </c>
      <c r="N693" s="216" t="s">
        <v>46</v>
      </c>
      <c r="O693" s="87"/>
      <c r="P693" s="217">
        <f>O693*H693</f>
        <v>0</v>
      </c>
      <c r="Q693" s="217">
        <v>0.00040000000000000002</v>
      </c>
      <c r="R693" s="217">
        <f>Q693*H693</f>
        <v>0.001444</v>
      </c>
      <c r="S693" s="217">
        <v>0</v>
      </c>
      <c r="T693" s="218">
        <f>S693*H693</f>
        <v>0</v>
      </c>
      <c r="U693" s="41"/>
      <c r="V693" s="41"/>
      <c r="W693" s="41"/>
      <c r="X693" s="41"/>
      <c r="Y693" s="41"/>
      <c r="Z693" s="41"/>
      <c r="AA693" s="41"/>
      <c r="AB693" s="41"/>
      <c r="AC693" s="41"/>
      <c r="AD693" s="41"/>
      <c r="AE693" s="41"/>
      <c r="AR693" s="219" t="s">
        <v>278</v>
      </c>
      <c r="AT693" s="219" t="s">
        <v>177</v>
      </c>
      <c r="AU693" s="219" t="s">
        <v>85</v>
      </c>
      <c r="AY693" s="20" t="s">
        <v>175</v>
      </c>
      <c r="BE693" s="220">
        <f>IF(N693="základní",J693,0)</f>
        <v>0</v>
      </c>
      <c r="BF693" s="220">
        <f>IF(N693="snížená",J693,0)</f>
        <v>0</v>
      </c>
      <c r="BG693" s="220">
        <f>IF(N693="zákl. přenesená",J693,0)</f>
        <v>0</v>
      </c>
      <c r="BH693" s="220">
        <f>IF(N693="sníž. přenesená",J693,0)</f>
        <v>0</v>
      </c>
      <c r="BI693" s="220">
        <f>IF(N693="nulová",J693,0)</f>
        <v>0</v>
      </c>
      <c r="BJ693" s="20" t="s">
        <v>83</v>
      </c>
      <c r="BK693" s="220">
        <f>ROUND(I693*H693,2)</f>
        <v>0</v>
      </c>
      <c r="BL693" s="20" t="s">
        <v>278</v>
      </c>
      <c r="BM693" s="219" t="s">
        <v>797</v>
      </c>
    </row>
    <row r="694" s="2" customFormat="1">
      <c r="A694" s="41"/>
      <c r="B694" s="42"/>
      <c r="C694" s="43"/>
      <c r="D694" s="221" t="s">
        <v>183</v>
      </c>
      <c r="E694" s="43"/>
      <c r="F694" s="222" t="s">
        <v>798</v>
      </c>
      <c r="G694" s="43"/>
      <c r="H694" s="43"/>
      <c r="I694" s="223"/>
      <c r="J694" s="43"/>
      <c r="K694" s="43"/>
      <c r="L694" s="47"/>
      <c r="M694" s="224"/>
      <c r="N694" s="225"/>
      <c r="O694" s="87"/>
      <c r="P694" s="87"/>
      <c r="Q694" s="87"/>
      <c r="R694" s="87"/>
      <c r="S694" s="87"/>
      <c r="T694" s="88"/>
      <c r="U694" s="41"/>
      <c r="V694" s="41"/>
      <c r="W694" s="41"/>
      <c r="X694" s="41"/>
      <c r="Y694" s="41"/>
      <c r="Z694" s="41"/>
      <c r="AA694" s="41"/>
      <c r="AB694" s="41"/>
      <c r="AC694" s="41"/>
      <c r="AD694" s="41"/>
      <c r="AE694" s="41"/>
      <c r="AT694" s="20" t="s">
        <v>183</v>
      </c>
      <c r="AU694" s="20" t="s">
        <v>85</v>
      </c>
    </row>
    <row r="695" s="13" customFormat="1">
      <c r="A695" s="13"/>
      <c r="B695" s="226"/>
      <c r="C695" s="227"/>
      <c r="D695" s="228" t="s">
        <v>185</v>
      </c>
      <c r="E695" s="229" t="s">
        <v>19</v>
      </c>
      <c r="F695" s="230" t="s">
        <v>571</v>
      </c>
      <c r="G695" s="227"/>
      <c r="H695" s="229" t="s">
        <v>19</v>
      </c>
      <c r="I695" s="231"/>
      <c r="J695" s="227"/>
      <c r="K695" s="227"/>
      <c r="L695" s="232"/>
      <c r="M695" s="233"/>
      <c r="N695" s="234"/>
      <c r="O695" s="234"/>
      <c r="P695" s="234"/>
      <c r="Q695" s="234"/>
      <c r="R695" s="234"/>
      <c r="S695" s="234"/>
      <c r="T695" s="235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236" t="s">
        <v>185</v>
      </c>
      <c r="AU695" s="236" t="s">
        <v>85</v>
      </c>
      <c r="AV695" s="13" t="s">
        <v>83</v>
      </c>
      <c r="AW695" s="13" t="s">
        <v>35</v>
      </c>
      <c r="AX695" s="13" t="s">
        <v>75</v>
      </c>
      <c r="AY695" s="236" t="s">
        <v>175</v>
      </c>
    </row>
    <row r="696" s="13" customFormat="1">
      <c r="A696" s="13"/>
      <c r="B696" s="226"/>
      <c r="C696" s="227"/>
      <c r="D696" s="228" t="s">
        <v>185</v>
      </c>
      <c r="E696" s="229" t="s">
        <v>19</v>
      </c>
      <c r="F696" s="230" t="s">
        <v>198</v>
      </c>
      <c r="G696" s="227"/>
      <c r="H696" s="229" t="s">
        <v>19</v>
      </c>
      <c r="I696" s="231"/>
      <c r="J696" s="227"/>
      <c r="K696" s="227"/>
      <c r="L696" s="232"/>
      <c r="M696" s="233"/>
      <c r="N696" s="234"/>
      <c r="O696" s="234"/>
      <c r="P696" s="234"/>
      <c r="Q696" s="234"/>
      <c r="R696" s="234"/>
      <c r="S696" s="234"/>
      <c r="T696" s="235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236" t="s">
        <v>185</v>
      </c>
      <c r="AU696" s="236" t="s">
        <v>85</v>
      </c>
      <c r="AV696" s="13" t="s">
        <v>83</v>
      </c>
      <c r="AW696" s="13" t="s">
        <v>35</v>
      </c>
      <c r="AX696" s="13" t="s">
        <v>75</v>
      </c>
      <c r="AY696" s="236" t="s">
        <v>175</v>
      </c>
    </row>
    <row r="697" s="13" customFormat="1">
      <c r="A697" s="13"/>
      <c r="B697" s="226"/>
      <c r="C697" s="227"/>
      <c r="D697" s="228" t="s">
        <v>185</v>
      </c>
      <c r="E697" s="229" t="s">
        <v>19</v>
      </c>
      <c r="F697" s="230" t="s">
        <v>564</v>
      </c>
      <c r="G697" s="227"/>
      <c r="H697" s="229" t="s">
        <v>19</v>
      </c>
      <c r="I697" s="231"/>
      <c r="J697" s="227"/>
      <c r="K697" s="227"/>
      <c r="L697" s="232"/>
      <c r="M697" s="233"/>
      <c r="N697" s="234"/>
      <c r="O697" s="234"/>
      <c r="P697" s="234"/>
      <c r="Q697" s="234"/>
      <c r="R697" s="234"/>
      <c r="S697" s="234"/>
      <c r="T697" s="235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36" t="s">
        <v>185</v>
      </c>
      <c r="AU697" s="236" t="s">
        <v>85</v>
      </c>
      <c r="AV697" s="13" t="s">
        <v>83</v>
      </c>
      <c r="AW697" s="13" t="s">
        <v>35</v>
      </c>
      <c r="AX697" s="13" t="s">
        <v>75</v>
      </c>
      <c r="AY697" s="236" t="s">
        <v>175</v>
      </c>
    </row>
    <row r="698" s="13" customFormat="1">
      <c r="A698" s="13"/>
      <c r="B698" s="226"/>
      <c r="C698" s="227"/>
      <c r="D698" s="228" t="s">
        <v>185</v>
      </c>
      <c r="E698" s="229" t="s">
        <v>19</v>
      </c>
      <c r="F698" s="230" t="s">
        <v>780</v>
      </c>
      <c r="G698" s="227"/>
      <c r="H698" s="229" t="s">
        <v>19</v>
      </c>
      <c r="I698" s="231"/>
      <c r="J698" s="227"/>
      <c r="K698" s="227"/>
      <c r="L698" s="232"/>
      <c r="M698" s="233"/>
      <c r="N698" s="234"/>
      <c r="O698" s="234"/>
      <c r="P698" s="234"/>
      <c r="Q698" s="234"/>
      <c r="R698" s="234"/>
      <c r="S698" s="234"/>
      <c r="T698" s="235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T698" s="236" t="s">
        <v>185</v>
      </c>
      <c r="AU698" s="236" t="s">
        <v>85</v>
      </c>
      <c r="AV698" s="13" t="s">
        <v>83</v>
      </c>
      <c r="AW698" s="13" t="s">
        <v>35</v>
      </c>
      <c r="AX698" s="13" t="s">
        <v>75</v>
      </c>
      <c r="AY698" s="236" t="s">
        <v>175</v>
      </c>
    </row>
    <row r="699" s="13" customFormat="1">
      <c r="A699" s="13"/>
      <c r="B699" s="226"/>
      <c r="C699" s="227"/>
      <c r="D699" s="228" t="s">
        <v>185</v>
      </c>
      <c r="E699" s="229" t="s">
        <v>19</v>
      </c>
      <c r="F699" s="230" t="s">
        <v>781</v>
      </c>
      <c r="G699" s="227"/>
      <c r="H699" s="229" t="s">
        <v>19</v>
      </c>
      <c r="I699" s="231"/>
      <c r="J699" s="227"/>
      <c r="K699" s="227"/>
      <c r="L699" s="232"/>
      <c r="M699" s="233"/>
      <c r="N699" s="234"/>
      <c r="O699" s="234"/>
      <c r="P699" s="234"/>
      <c r="Q699" s="234"/>
      <c r="R699" s="234"/>
      <c r="S699" s="234"/>
      <c r="T699" s="235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36" t="s">
        <v>185</v>
      </c>
      <c r="AU699" s="236" t="s">
        <v>85</v>
      </c>
      <c r="AV699" s="13" t="s">
        <v>83</v>
      </c>
      <c r="AW699" s="13" t="s">
        <v>35</v>
      </c>
      <c r="AX699" s="13" t="s">
        <v>75</v>
      </c>
      <c r="AY699" s="236" t="s">
        <v>175</v>
      </c>
    </row>
    <row r="700" s="14" customFormat="1">
      <c r="A700" s="14"/>
      <c r="B700" s="237"/>
      <c r="C700" s="238"/>
      <c r="D700" s="228" t="s">
        <v>185</v>
      </c>
      <c r="E700" s="239" t="s">
        <v>19</v>
      </c>
      <c r="F700" s="240" t="s">
        <v>782</v>
      </c>
      <c r="G700" s="238"/>
      <c r="H700" s="241">
        <v>3.6099999999999999</v>
      </c>
      <c r="I700" s="242"/>
      <c r="J700" s="238"/>
      <c r="K700" s="238"/>
      <c r="L700" s="243"/>
      <c r="M700" s="244"/>
      <c r="N700" s="245"/>
      <c r="O700" s="245"/>
      <c r="P700" s="245"/>
      <c r="Q700" s="245"/>
      <c r="R700" s="245"/>
      <c r="S700" s="245"/>
      <c r="T700" s="246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47" t="s">
        <v>185</v>
      </c>
      <c r="AU700" s="247" t="s">
        <v>85</v>
      </c>
      <c r="AV700" s="14" t="s">
        <v>85</v>
      </c>
      <c r="AW700" s="14" t="s">
        <v>35</v>
      </c>
      <c r="AX700" s="14" t="s">
        <v>75</v>
      </c>
      <c r="AY700" s="247" t="s">
        <v>175</v>
      </c>
    </row>
    <row r="701" s="15" customFormat="1">
      <c r="A701" s="15"/>
      <c r="B701" s="248"/>
      <c r="C701" s="249"/>
      <c r="D701" s="228" t="s">
        <v>185</v>
      </c>
      <c r="E701" s="250" t="s">
        <v>19</v>
      </c>
      <c r="F701" s="251" t="s">
        <v>187</v>
      </c>
      <c r="G701" s="249"/>
      <c r="H701" s="252">
        <v>3.6099999999999999</v>
      </c>
      <c r="I701" s="253"/>
      <c r="J701" s="249"/>
      <c r="K701" s="249"/>
      <c r="L701" s="254"/>
      <c r="M701" s="255"/>
      <c r="N701" s="256"/>
      <c r="O701" s="256"/>
      <c r="P701" s="256"/>
      <c r="Q701" s="256"/>
      <c r="R701" s="256"/>
      <c r="S701" s="256"/>
      <c r="T701" s="257"/>
      <c r="U701" s="15"/>
      <c r="V701" s="15"/>
      <c r="W701" s="15"/>
      <c r="X701" s="15"/>
      <c r="Y701" s="15"/>
      <c r="Z701" s="15"/>
      <c r="AA701" s="15"/>
      <c r="AB701" s="15"/>
      <c r="AC701" s="15"/>
      <c r="AD701" s="15"/>
      <c r="AE701" s="15"/>
      <c r="AT701" s="258" t="s">
        <v>185</v>
      </c>
      <c r="AU701" s="258" t="s">
        <v>85</v>
      </c>
      <c r="AV701" s="15" t="s">
        <v>181</v>
      </c>
      <c r="AW701" s="15" t="s">
        <v>35</v>
      </c>
      <c r="AX701" s="15" t="s">
        <v>83</v>
      </c>
      <c r="AY701" s="258" t="s">
        <v>175</v>
      </c>
    </row>
    <row r="702" s="2" customFormat="1" ht="37.8" customHeight="1">
      <c r="A702" s="41"/>
      <c r="B702" s="42"/>
      <c r="C702" s="270" t="s">
        <v>799</v>
      </c>
      <c r="D702" s="270" t="s">
        <v>272</v>
      </c>
      <c r="E702" s="271" t="s">
        <v>800</v>
      </c>
      <c r="F702" s="272" t="s">
        <v>801</v>
      </c>
      <c r="G702" s="273" t="s">
        <v>120</v>
      </c>
      <c r="H702" s="274">
        <v>17.631</v>
      </c>
      <c r="I702" s="275"/>
      <c r="J702" s="276">
        <f>ROUND(I702*H702,2)</f>
        <v>0</v>
      </c>
      <c r="K702" s="272" t="s">
        <v>180</v>
      </c>
      <c r="L702" s="277"/>
      <c r="M702" s="278" t="s">
        <v>19</v>
      </c>
      <c r="N702" s="279" t="s">
        <v>46</v>
      </c>
      <c r="O702" s="87"/>
      <c r="P702" s="217">
        <f>O702*H702</f>
        <v>0</v>
      </c>
      <c r="Q702" s="217">
        <v>0.0044999999999999997</v>
      </c>
      <c r="R702" s="217">
        <f>Q702*H702</f>
        <v>0.079339499999999993</v>
      </c>
      <c r="S702" s="217">
        <v>0</v>
      </c>
      <c r="T702" s="218">
        <f>S702*H702</f>
        <v>0</v>
      </c>
      <c r="U702" s="41"/>
      <c r="V702" s="41"/>
      <c r="W702" s="41"/>
      <c r="X702" s="41"/>
      <c r="Y702" s="41"/>
      <c r="Z702" s="41"/>
      <c r="AA702" s="41"/>
      <c r="AB702" s="41"/>
      <c r="AC702" s="41"/>
      <c r="AD702" s="41"/>
      <c r="AE702" s="41"/>
      <c r="AR702" s="219" t="s">
        <v>382</v>
      </c>
      <c r="AT702" s="219" t="s">
        <v>272</v>
      </c>
      <c r="AU702" s="219" t="s">
        <v>85</v>
      </c>
      <c r="AY702" s="20" t="s">
        <v>175</v>
      </c>
      <c r="BE702" s="220">
        <f>IF(N702="základní",J702,0)</f>
        <v>0</v>
      </c>
      <c r="BF702" s="220">
        <f>IF(N702="snížená",J702,0)</f>
        <v>0</v>
      </c>
      <c r="BG702" s="220">
        <f>IF(N702="zákl. přenesená",J702,0)</f>
        <v>0</v>
      </c>
      <c r="BH702" s="220">
        <f>IF(N702="sníž. přenesená",J702,0)</f>
        <v>0</v>
      </c>
      <c r="BI702" s="220">
        <f>IF(N702="nulová",J702,0)</f>
        <v>0</v>
      </c>
      <c r="BJ702" s="20" t="s">
        <v>83</v>
      </c>
      <c r="BK702" s="220">
        <f>ROUND(I702*H702,2)</f>
        <v>0</v>
      </c>
      <c r="BL702" s="20" t="s">
        <v>278</v>
      </c>
      <c r="BM702" s="219" t="s">
        <v>802</v>
      </c>
    </row>
    <row r="703" s="14" customFormat="1">
      <c r="A703" s="14"/>
      <c r="B703" s="237"/>
      <c r="C703" s="238"/>
      <c r="D703" s="228" t="s">
        <v>185</v>
      </c>
      <c r="E703" s="239" t="s">
        <v>19</v>
      </c>
      <c r="F703" s="240" t="s">
        <v>803</v>
      </c>
      <c r="G703" s="238"/>
      <c r="H703" s="241">
        <v>14.44</v>
      </c>
      <c r="I703" s="242"/>
      <c r="J703" s="238"/>
      <c r="K703" s="238"/>
      <c r="L703" s="243"/>
      <c r="M703" s="244"/>
      <c r="N703" s="245"/>
      <c r="O703" s="245"/>
      <c r="P703" s="245"/>
      <c r="Q703" s="245"/>
      <c r="R703" s="245"/>
      <c r="S703" s="245"/>
      <c r="T703" s="246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47" t="s">
        <v>185</v>
      </c>
      <c r="AU703" s="247" t="s">
        <v>85</v>
      </c>
      <c r="AV703" s="14" t="s">
        <v>85</v>
      </c>
      <c r="AW703" s="14" t="s">
        <v>35</v>
      </c>
      <c r="AX703" s="14" t="s">
        <v>75</v>
      </c>
      <c r="AY703" s="247" t="s">
        <v>175</v>
      </c>
    </row>
    <row r="704" s="15" customFormat="1">
      <c r="A704" s="15"/>
      <c r="B704" s="248"/>
      <c r="C704" s="249"/>
      <c r="D704" s="228" t="s">
        <v>185</v>
      </c>
      <c r="E704" s="250" t="s">
        <v>19</v>
      </c>
      <c r="F704" s="251" t="s">
        <v>187</v>
      </c>
      <c r="G704" s="249"/>
      <c r="H704" s="252">
        <v>14.44</v>
      </c>
      <c r="I704" s="253"/>
      <c r="J704" s="249"/>
      <c r="K704" s="249"/>
      <c r="L704" s="254"/>
      <c r="M704" s="255"/>
      <c r="N704" s="256"/>
      <c r="O704" s="256"/>
      <c r="P704" s="256"/>
      <c r="Q704" s="256"/>
      <c r="R704" s="256"/>
      <c r="S704" s="256"/>
      <c r="T704" s="257"/>
      <c r="U704" s="15"/>
      <c r="V704" s="15"/>
      <c r="W704" s="15"/>
      <c r="X704" s="15"/>
      <c r="Y704" s="15"/>
      <c r="Z704" s="15"/>
      <c r="AA704" s="15"/>
      <c r="AB704" s="15"/>
      <c r="AC704" s="15"/>
      <c r="AD704" s="15"/>
      <c r="AE704" s="15"/>
      <c r="AT704" s="258" t="s">
        <v>185</v>
      </c>
      <c r="AU704" s="258" t="s">
        <v>85</v>
      </c>
      <c r="AV704" s="15" t="s">
        <v>181</v>
      </c>
      <c r="AW704" s="15" t="s">
        <v>35</v>
      </c>
      <c r="AX704" s="15" t="s">
        <v>83</v>
      </c>
      <c r="AY704" s="258" t="s">
        <v>175</v>
      </c>
    </row>
    <row r="705" s="14" customFormat="1">
      <c r="A705" s="14"/>
      <c r="B705" s="237"/>
      <c r="C705" s="238"/>
      <c r="D705" s="228" t="s">
        <v>185</v>
      </c>
      <c r="E705" s="238"/>
      <c r="F705" s="240" t="s">
        <v>804</v>
      </c>
      <c r="G705" s="238"/>
      <c r="H705" s="241">
        <v>17.631</v>
      </c>
      <c r="I705" s="242"/>
      <c r="J705" s="238"/>
      <c r="K705" s="238"/>
      <c r="L705" s="243"/>
      <c r="M705" s="244"/>
      <c r="N705" s="245"/>
      <c r="O705" s="245"/>
      <c r="P705" s="245"/>
      <c r="Q705" s="245"/>
      <c r="R705" s="245"/>
      <c r="S705" s="245"/>
      <c r="T705" s="246"/>
      <c r="U705" s="14"/>
      <c r="V705" s="14"/>
      <c r="W705" s="14"/>
      <c r="X705" s="14"/>
      <c r="Y705" s="14"/>
      <c r="Z705" s="14"/>
      <c r="AA705" s="14"/>
      <c r="AB705" s="14"/>
      <c r="AC705" s="14"/>
      <c r="AD705" s="14"/>
      <c r="AE705" s="14"/>
      <c r="AT705" s="247" t="s">
        <v>185</v>
      </c>
      <c r="AU705" s="247" t="s">
        <v>85</v>
      </c>
      <c r="AV705" s="14" t="s">
        <v>85</v>
      </c>
      <c r="AW705" s="14" t="s">
        <v>4</v>
      </c>
      <c r="AX705" s="14" t="s">
        <v>83</v>
      </c>
      <c r="AY705" s="247" t="s">
        <v>175</v>
      </c>
    </row>
    <row r="706" s="2" customFormat="1" ht="24.15" customHeight="1">
      <c r="A706" s="41"/>
      <c r="B706" s="42"/>
      <c r="C706" s="208" t="s">
        <v>805</v>
      </c>
      <c r="D706" s="208" t="s">
        <v>177</v>
      </c>
      <c r="E706" s="209" t="s">
        <v>806</v>
      </c>
      <c r="F706" s="210" t="s">
        <v>807</v>
      </c>
      <c r="G706" s="211" t="s">
        <v>120</v>
      </c>
      <c r="H706" s="212">
        <v>7.2199999999999998</v>
      </c>
      <c r="I706" s="213"/>
      <c r="J706" s="214">
        <f>ROUND(I706*H706,2)</f>
        <v>0</v>
      </c>
      <c r="K706" s="210" t="s">
        <v>180</v>
      </c>
      <c r="L706" s="47"/>
      <c r="M706" s="215" t="s">
        <v>19</v>
      </c>
      <c r="N706" s="216" t="s">
        <v>46</v>
      </c>
      <c r="O706" s="87"/>
      <c r="P706" s="217">
        <f>O706*H706</f>
        <v>0</v>
      </c>
      <c r="Q706" s="217">
        <v>4.0000000000000003E-05</v>
      </c>
      <c r="R706" s="217">
        <f>Q706*H706</f>
        <v>0.00028880000000000003</v>
      </c>
      <c r="S706" s="217">
        <v>0</v>
      </c>
      <c r="T706" s="218">
        <f>S706*H706</f>
        <v>0</v>
      </c>
      <c r="U706" s="41"/>
      <c r="V706" s="41"/>
      <c r="W706" s="41"/>
      <c r="X706" s="41"/>
      <c r="Y706" s="41"/>
      <c r="Z706" s="41"/>
      <c r="AA706" s="41"/>
      <c r="AB706" s="41"/>
      <c r="AC706" s="41"/>
      <c r="AD706" s="41"/>
      <c r="AE706" s="41"/>
      <c r="AR706" s="219" t="s">
        <v>278</v>
      </c>
      <c r="AT706" s="219" t="s">
        <v>177</v>
      </c>
      <c r="AU706" s="219" t="s">
        <v>85</v>
      </c>
      <c r="AY706" s="20" t="s">
        <v>175</v>
      </c>
      <c r="BE706" s="220">
        <f>IF(N706="základní",J706,0)</f>
        <v>0</v>
      </c>
      <c r="BF706" s="220">
        <f>IF(N706="snížená",J706,0)</f>
        <v>0</v>
      </c>
      <c r="BG706" s="220">
        <f>IF(N706="zákl. přenesená",J706,0)</f>
        <v>0</v>
      </c>
      <c r="BH706" s="220">
        <f>IF(N706="sníž. přenesená",J706,0)</f>
        <v>0</v>
      </c>
      <c r="BI706" s="220">
        <f>IF(N706="nulová",J706,0)</f>
        <v>0</v>
      </c>
      <c r="BJ706" s="20" t="s">
        <v>83</v>
      </c>
      <c r="BK706" s="220">
        <f>ROUND(I706*H706,2)</f>
        <v>0</v>
      </c>
      <c r="BL706" s="20" t="s">
        <v>278</v>
      </c>
      <c r="BM706" s="219" t="s">
        <v>808</v>
      </c>
    </row>
    <row r="707" s="2" customFormat="1">
      <c r="A707" s="41"/>
      <c r="B707" s="42"/>
      <c r="C707" s="43"/>
      <c r="D707" s="221" t="s">
        <v>183</v>
      </c>
      <c r="E707" s="43"/>
      <c r="F707" s="222" t="s">
        <v>809</v>
      </c>
      <c r="G707" s="43"/>
      <c r="H707" s="43"/>
      <c r="I707" s="223"/>
      <c r="J707" s="43"/>
      <c r="K707" s="43"/>
      <c r="L707" s="47"/>
      <c r="M707" s="224"/>
      <c r="N707" s="225"/>
      <c r="O707" s="87"/>
      <c r="P707" s="87"/>
      <c r="Q707" s="87"/>
      <c r="R707" s="87"/>
      <c r="S707" s="87"/>
      <c r="T707" s="88"/>
      <c r="U707" s="41"/>
      <c r="V707" s="41"/>
      <c r="W707" s="41"/>
      <c r="X707" s="41"/>
      <c r="Y707" s="41"/>
      <c r="Z707" s="41"/>
      <c r="AA707" s="41"/>
      <c r="AB707" s="41"/>
      <c r="AC707" s="41"/>
      <c r="AD707" s="41"/>
      <c r="AE707" s="41"/>
      <c r="AT707" s="20" t="s">
        <v>183</v>
      </c>
      <c r="AU707" s="20" t="s">
        <v>85</v>
      </c>
    </row>
    <row r="708" s="13" customFormat="1">
      <c r="A708" s="13"/>
      <c r="B708" s="226"/>
      <c r="C708" s="227"/>
      <c r="D708" s="228" t="s">
        <v>185</v>
      </c>
      <c r="E708" s="229" t="s">
        <v>19</v>
      </c>
      <c r="F708" s="230" t="s">
        <v>571</v>
      </c>
      <c r="G708" s="227"/>
      <c r="H708" s="229" t="s">
        <v>19</v>
      </c>
      <c r="I708" s="231"/>
      <c r="J708" s="227"/>
      <c r="K708" s="227"/>
      <c r="L708" s="232"/>
      <c r="M708" s="233"/>
      <c r="N708" s="234"/>
      <c r="O708" s="234"/>
      <c r="P708" s="234"/>
      <c r="Q708" s="234"/>
      <c r="R708" s="234"/>
      <c r="S708" s="234"/>
      <c r="T708" s="235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T708" s="236" t="s">
        <v>185</v>
      </c>
      <c r="AU708" s="236" t="s">
        <v>85</v>
      </c>
      <c r="AV708" s="13" t="s">
        <v>83</v>
      </c>
      <c r="AW708" s="13" t="s">
        <v>35</v>
      </c>
      <c r="AX708" s="13" t="s">
        <v>75</v>
      </c>
      <c r="AY708" s="236" t="s">
        <v>175</v>
      </c>
    </row>
    <row r="709" s="13" customFormat="1">
      <c r="A709" s="13"/>
      <c r="B709" s="226"/>
      <c r="C709" s="227"/>
      <c r="D709" s="228" t="s">
        <v>185</v>
      </c>
      <c r="E709" s="229" t="s">
        <v>19</v>
      </c>
      <c r="F709" s="230" t="s">
        <v>198</v>
      </c>
      <c r="G709" s="227"/>
      <c r="H709" s="229" t="s">
        <v>19</v>
      </c>
      <c r="I709" s="231"/>
      <c r="J709" s="227"/>
      <c r="K709" s="227"/>
      <c r="L709" s="232"/>
      <c r="M709" s="233"/>
      <c r="N709" s="234"/>
      <c r="O709" s="234"/>
      <c r="P709" s="234"/>
      <c r="Q709" s="234"/>
      <c r="R709" s="234"/>
      <c r="S709" s="234"/>
      <c r="T709" s="235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236" t="s">
        <v>185</v>
      </c>
      <c r="AU709" s="236" t="s">
        <v>85</v>
      </c>
      <c r="AV709" s="13" t="s">
        <v>83</v>
      </c>
      <c r="AW709" s="13" t="s">
        <v>35</v>
      </c>
      <c r="AX709" s="13" t="s">
        <v>75</v>
      </c>
      <c r="AY709" s="236" t="s">
        <v>175</v>
      </c>
    </row>
    <row r="710" s="13" customFormat="1">
      <c r="A710" s="13"/>
      <c r="B710" s="226"/>
      <c r="C710" s="227"/>
      <c r="D710" s="228" t="s">
        <v>185</v>
      </c>
      <c r="E710" s="229" t="s">
        <v>19</v>
      </c>
      <c r="F710" s="230" t="s">
        <v>564</v>
      </c>
      <c r="G710" s="227"/>
      <c r="H710" s="229" t="s">
        <v>19</v>
      </c>
      <c r="I710" s="231"/>
      <c r="J710" s="227"/>
      <c r="K710" s="227"/>
      <c r="L710" s="232"/>
      <c r="M710" s="233"/>
      <c r="N710" s="234"/>
      <c r="O710" s="234"/>
      <c r="P710" s="234"/>
      <c r="Q710" s="234"/>
      <c r="R710" s="234"/>
      <c r="S710" s="234"/>
      <c r="T710" s="235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36" t="s">
        <v>185</v>
      </c>
      <c r="AU710" s="236" t="s">
        <v>85</v>
      </c>
      <c r="AV710" s="13" t="s">
        <v>83</v>
      </c>
      <c r="AW710" s="13" t="s">
        <v>35</v>
      </c>
      <c r="AX710" s="13" t="s">
        <v>75</v>
      </c>
      <c r="AY710" s="236" t="s">
        <v>175</v>
      </c>
    </row>
    <row r="711" s="13" customFormat="1">
      <c r="A711" s="13"/>
      <c r="B711" s="226"/>
      <c r="C711" s="227"/>
      <c r="D711" s="228" t="s">
        <v>185</v>
      </c>
      <c r="E711" s="229" t="s">
        <v>19</v>
      </c>
      <c r="F711" s="230" t="s">
        <v>810</v>
      </c>
      <c r="G711" s="227"/>
      <c r="H711" s="229" t="s">
        <v>19</v>
      </c>
      <c r="I711" s="231"/>
      <c r="J711" s="227"/>
      <c r="K711" s="227"/>
      <c r="L711" s="232"/>
      <c r="M711" s="233"/>
      <c r="N711" s="234"/>
      <c r="O711" s="234"/>
      <c r="P711" s="234"/>
      <c r="Q711" s="234"/>
      <c r="R711" s="234"/>
      <c r="S711" s="234"/>
      <c r="T711" s="235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T711" s="236" t="s">
        <v>185</v>
      </c>
      <c r="AU711" s="236" t="s">
        <v>85</v>
      </c>
      <c r="AV711" s="13" t="s">
        <v>83</v>
      </c>
      <c r="AW711" s="13" t="s">
        <v>35</v>
      </c>
      <c r="AX711" s="13" t="s">
        <v>75</v>
      </c>
      <c r="AY711" s="236" t="s">
        <v>175</v>
      </c>
    </row>
    <row r="712" s="14" customFormat="1">
      <c r="A712" s="14"/>
      <c r="B712" s="237"/>
      <c r="C712" s="238"/>
      <c r="D712" s="228" t="s">
        <v>185</v>
      </c>
      <c r="E712" s="239" t="s">
        <v>19</v>
      </c>
      <c r="F712" s="240" t="s">
        <v>811</v>
      </c>
      <c r="G712" s="238"/>
      <c r="H712" s="241">
        <v>7.2199999999999998</v>
      </c>
      <c r="I712" s="242"/>
      <c r="J712" s="238"/>
      <c r="K712" s="238"/>
      <c r="L712" s="243"/>
      <c r="M712" s="244"/>
      <c r="N712" s="245"/>
      <c r="O712" s="245"/>
      <c r="P712" s="245"/>
      <c r="Q712" s="245"/>
      <c r="R712" s="245"/>
      <c r="S712" s="245"/>
      <c r="T712" s="246"/>
      <c r="U712" s="14"/>
      <c r="V712" s="14"/>
      <c r="W712" s="14"/>
      <c r="X712" s="14"/>
      <c r="Y712" s="14"/>
      <c r="Z712" s="14"/>
      <c r="AA712" s="14"/>
      <c r="AB712" s="14"/>
      <c r="AC712" s="14"/>
      <c r="AD712" s="14"/>
      <c r="AE712" s="14"/>
      <c r="AT712" s="247" t="s">
        <v>185</v>
      </c>
      <c r="AU712" s="247" t="s">
        <v>85</v>
      </c>
      <c r="AV712" s="14" t="s">
        <v>85</v>
      </c>
      <c r="AW712" s="14" t="s">
        <v>35</v>
      </c>
      <c r="AX712" s="14" t="s">
        <v>75</v>
      </c>
      <c r="AY712" s="247" t="s">
        <v>175</v>
      </c>
    </row>
    <row r="713" s="15" customFormat="1">
      <c r="A713" s="15"/>
      <c r="B713" s="248"/>
      <c r="C713" s="249"/>
      <c r="D713" s="228" t="s">
        <v>185</v>
      </c>
      <c r="E713" s="250" t="s">
        <v>19</v>
      </c>
      <c r="F713" s="251" t="s">
        <v>187</v>
      </c>
      <c r="G713" s="249"/>
      <c r="H713" s="252">
        <v>7.2199999999999998</v>
      </c>
      <c r="I713" s="253"/>
      <c r="J713" s="249"/>
      <c r="K713" s="249"/>
      <c r="L713" s="254"/>
      <c r="M713" s="255"/>
      <c r="N713" s="256"/>
      <c r="O713" s="256"/>
      <c r="P713" s="256"/>
      <c r="Q713" s="256"/>
      <c r="R713" s="256"/>
      <c r="S713" s="256"/>
      <c r="T713" s="257"/>
      <c r="U713" s="15"/>
      <c r="V713" s="15"/>
      <c r="W713" s="15"/>
      <c r="X713" s="15"/>
      <c r="Y713" s="15"/>
      <c r="Z713" s="15"/>
      <c r="AA713" s="15"/>
      <c r="AB713" s="15"/>
      <c r="AC713" s="15"/>
      <c r="AD713" s="15"/>
      <c r="AE713" s="15"/>
      <c r="AT713" s="258" t="s">
        <v>185</v>
      </c>
      <c r="AU713" s="258" t="s">
        <v>85</v>
      </c>
      <c r="AV713" s="15" t="s">
        <v>181</v>
      </c>
      <c r="AW713" s="15" t="s">
        <v>35</v>
      </c>
      <c r="AX713" s="15" t="s">
        <v>83</v>
      </c>
      <c r="AY713" s="258" t="s">
        <v>175</v>
      </c>
    </row>
    <row r="714" s="2" customFormat="1" ht="33" customHeight="1">
      <c r="A714" s="41"/>
      <c r="B714" s="42"/>
      <c r="C714" s="270" t="s">
        <v>812</v>
      </c>
      <c r="D714" s="270" t="s">
        <v>272</v>
      </c>
      <c r="E714" s="271" t="s">
        <v>813</v>
      </c>
      <c r="F714" s="272" t="s">
        <v>814</v>
      </c>
      <c r="G714" s="273" t="s">
        <v>120</v>
      </c>
      <c r="H714" s="274">
        <v>8.8160000000000007</v>
      </c>
      <c r="I714" s="275"/>
      <c r="J714" s="276">
        <f>ROUND(I714*H714,2)</f>
        <v>0</v>
      </c>
      <c r="K714" s="272" t="s">
        <v>180</v>
      </c>
      <c r="L714" s="277"/>
      <c r="M714" s="278" t="s">
        <v>19</v>
      </c>
      <c r="N714" s="279" t="s">
        <v>46</v>
      </c>
      <c r="O714" s="87"/>
      <c r="P714" s="217">
        <f>O714*H714</f>
        <v>0</v>
      </c>
      <c r="Q714" s="217">
        <v>0.00059999999999999995</v>
      </c>
      <c r="R714" s="217">
        <f>Q714*H714</f>
        <v>0.0052896000000000002</v>
      </c>
      <c r="S714" s="217">
        <v>0</v>
      </c>
      <c r="T714" s="218">
        <f>S714*H714</f>
        <v>0</v>
      </c>
      <c r="U714" s="41"/>
      <c r="V714" s="41"/>
      <c r="W714" s="41"/>
      <c r="X714" s="41"/>
      <c r="Y714" s="41"/>
      <c r="Z714" s="41"/>
      <c r="AA714" s="41"/>
      <c r="AB714" s="41"/>
      <c r="AC714" s="41"/>
      <c r="AD714" s="41"/>
      <c r="AE714" s="41"/>
      <c r="AR714" s="219" t="s">
        <v>382</v>
      </c>
      <c r="AT714" s="219" t="s">
        <v>272</v>
      </c>
      <c r="AU714" s="219" t="s">
        <v>85</v>
      </c>
      <c r="AY714" s="20" t="s">
        <v>175</v>
      </c>
      <c r="BE714" s="220">
        <f>IF(N714="základní",J714,0)</f>
        <v>0</v>
      </c>
      <c r="BF714" s="220">
        <f>IF(N714="snížená",J714,0)</f>
        <v>0</v>
      </c>
      <c r="BG714" s="220">
        <f>IF(N714="zákl. přenesená",J714,0)</f>
        <v>0</v>
      </c>
      <c r="BH714" s="220">
        <f>IF(N714="sníž. přenesená",J714,0)</f>
        <v>0</v>
      </c>
      <c r="BI714" s="220">
        <f>IF(N714="nulová",J714,0)</f>
        <v>0</v>
      </c>
      <c r="BJ714" s="20" t="s">
        <v>83</v>
      </c>
      <c r="BK714" s="220">
        <f>ROUND(I714*H714,2)</f>
        <v>0</v>
      </c>
      <c r="BL714" s="20" t="s">
        <v>278</v>
      </c>
      <c r="BM714" s="219" t="s">
        <v>815</v>
      </c>
    </row>
    <row r="715" s="14" customFormat="1">
      <c r="A715" s="14"/>
      <c r="B715" s="237"/>
      <c r="C715" s="238"/>
      <c r="D715" s="228" t="s">
        <v>185</v>
      </c>
      <c r="E715" s="239" t="s">
        <v>19</v>
      </c>
      <c r="F715" s="240" t="s">
        <v>811</v>
      </c>
      <c r="G715" s="238"/>
      <c r="H715" s="241">
        <v>7.2199999999999998</v>
      </c>
      <c r="I715" s="242"/>
      <c r="J715" s="238"/>
      <c r="K715" s="238"/>
      <c r="L715" s="243"/>
      <c r="M715" s="244"/>
      <c r="N715" s="245"/>
      <c r="O715" s="245"/>
      <c r="P715" s="245"/>
      <c r="Q715" s="245"/>
      <c r="R715" s="245"/>
      <c r="S715" s="245"/>
      <c r="T715" s="246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47" t="s">
        <v>185</v>
      </c>
      <c r="AU715" s="247" t="s">
        <v>85</v>
      </c>
      <c r="AV715" s="14" t="s">
        <v>85</v>
      </c>
      <c r="AW715" s="14" t="s">
        <v>35</v>
      </c>
      <c r="AX715" s="14" t="s">
        <v>75</v>
      </c>
      <c r="AY715" s="247" t="s">
        <v>175</v>
      </c>
    </row>
    <row r="716" s="15" customFormat="1">
      <c r="A716" s="15"/>
      <c r="B716" s="248"/>
      <c r="C716" s="249"/>
      <c r="D716" s="228" t="s">
        <v>185</v>
      </c>
      <c r="E716" s="250" t="s">
        <v>19</v>
      </c>
      <c r="F716" s="251" t="s">
        <v>187</v>
      </c>
      <c r="G716" s="249"/>
      <c r="H716" s="252">
        <v>7.2199999999999998</v>
      </c>
      <c r="I716" s="253"/>
      <c r="J716" s="249"/>
      <c r="K716" s="249"/>
      <c r="L716" s="254"/>
      <c r="M716" s="255"/>
      <c r="N716" s="256"/>
      <c r="O716" s="256"/>
      <c r="P716" s="256"/>
      <c r="Q716" s="256"/>
      <c r="R716" s="256"/>
      <c r="S716" s="256"/>
      <c r="T716" s="257"/>
      <c r="U716" s="15"/>
      <c r="V716" s="15"/>
      <c r="W716" s="15"/>
      <c r="X716" s="15"/>
      <c r="Y716" s="15"/>
      <c r="Z716" s="15"/>
      <c r="AA716" s="15"/>
      <c r="AB716" s="15"/>
      <c r="AC716" s="15"/>
      <c r="AD716" s="15"/>
      <c r="AE716" s="15"/>
      <c r="AT716" s="258" t="s">
        <v>185</v>
      </c>
      <c r="AU716" s="258" t="s">
        <v>85</v>
      </c>
      <c r="AV716" s="15" t="s">
        <v>181</v>
      </c>
      <c r="AW716" s="15" t="s">
        <v>35</v>
      </c>
      <c r="AX716" s="15" t="s">
        <v>83</v>
      </c>
      <c r="AY716" s="258" t="s">
        <v>175</v>
      </c>
    </row>
    <row r="717" s="14" customFormat="1">
      <c r="A717" s="14"/>
      <c r="B717" s="237"/>
      <c r="C717" s="238"/>
      <c r="D717" s="228" t="s">
        <v>185</v>
      </c>
      <c r="E717" s="238"/>
      <c r="F717" s="240" t="s">
        <v>816</v>
      </c>
      <c r="G717" s="238"/>
      <c r="H717" s="241">
        <v>8.8160000000000007</v>
      </c>
      <c r="I717" s="242"/>
      <c r="J717" s="238"/>
      <c r="K717" s="238"/>
      <c r="L717" s="243"/>
      <c r="M717" s="244"/>
      <c r="N717" s="245"/>
      <c r="O717" s="245"/>
      <c r="P717" s="245"/>
      <c r="Q717" s="245"/>
      <c r="R717" s="245"/>
      <c r="S717" s="245"/>
      <c r="T717" s="246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T717" s="247" t="s">
        <v>185</v>
      </c>
      <c r="AU717" s="247" t="s">
        <v>85</v>
      </c>
      <c r="AV717" s="14" t="s">
        <v>85</v>
      </c>
      <c r="AW717" s="14" t="s">
        <v>4</v>
      </c>
      <c r="AX717" s="14" t="s">
        <v>83</v>
      </c>
      <c r="AY717" s="247" t="s">
        <v>175</v>
      </c>
    </row>
    <row r="718" s="2" customFormat="1" ht="24.15" customHeight="1">
      <c r="A718" s="41"/>
      <c r="B718" s="42"/>
      <c r="C718" s="208" t="s">
        <v>817</v>
      </c>
      <c r="D718" s="208" t="s">
        <v>177</v>
      </c>
      <c r="E718" s="209" t="s">
        <v>818</v>
      </c>
      <c r="F718" s="210" t="s">
        <v>819</v>
      </c>
      <c r="G718" s="211" t="s">
        <v>120</v>
      </c>
      <c r="H718" s="212">
        <v>125.45999999999999</v>
      </c>
      <c r="I718" s="213"/>
      <c r="J718" s="214">
        <f>ROUND(I718*H718,2)</f>
        <v>0</v>
      </c>
      <c r="K718" s="210" t="s">
        <v>180</v>
      </c>
      <c r="L718" s="47"/>
      <c r="M718" s="215" t="s">
        <v>19</v>
      </c>
      <c r="N718" s="216" t="s">
        <v>46</v>
      </c>
      <c r="O718" s="87"/>
      <c r="P718" s="217">
        <f>O718*H718</f>
        <v>0</v>
      </c>
      <c r="Q718" s="217">
        <v>0</v>
      </c>
      <c r="R718" s="217">
        <f>Q718*H718</f>
        <v>0</v>
      </c>
      <c r="S718" s="217">
        <v>0</v>
      </c>
      <c r="T718" s="218">
        <f>S718*H718</f>
        <v>0</v>
      </c>
      <c r="U718" s="41"/>
      <c r="V718" s="41"/>
      <c r="W718" s="41"/>
      <c r="X718" s="41"/>
      <c r="Y718" s="41"/>
      <c r="Z718" s="41"/>
      <c r="AA718" s="41"/>
      <c r="AB718" s="41"/>
      <c r="AC718" s="41"/>
      <c r="AD718" s="41"/>
      <c r="AE718" s="41"/>
      <c r="AR718" s="219" t="s">
        <v>278</v>
      </c>
      <c r="AT718" s="219" t="s">
        <v>177</v>
      </c>
      <c r="AU718" s="219" t="s">
        <v>85</v>
      </c>
      <c r="AY718" s="20" t="s">
        <v>175</v>
      </c>
      <c r="BE718" s="220">
        <f>IF(N718="základní",J718,0)</f>
        <v>0</v>
      </c>
      <c r="BF718" s="220">
        <f>IF(N718="snížená",J718,0)</f>
        <v>0</v>
      </c>
      <c r="BG718" s="220">
        <f>IF(N718="zákl. přenesená",J718,0)</f>
        <v>0</v>
      </c>
      <c r="BH718" s="220">
        <f>IF(N718="sníž. přenesená",J718,0)</f>
        <v>0</v>
      </c>
      <c r="BI718" s="220">
        <f>IF(N718="nulová",J718,0)</f>
        <v>0</v>
      </c>
      <c r="BJ718" s="20" t="s">
        <v>83</v>
      </c>
      <c r="BK718" s="220">
        <f>ROUND(I718*H718,2)</f>
        <v>0</v>
      </c>
      <c r="BL718" s="20" t="s">
        <v>278</v>
      </c>
      <c r="BM718" s="219" t="s">
        <v>820</v>
      </c>
    </row>
    <row r="719" s="2" customFormat="1">
      <c r="A719" s="41"/>
      <c r="B719" s="42"/>
      <c r="C719" s="43"/>
      <c r="D719" s="221" t="s">
        <v>183</v>
      </c>
      <c r="E719" s="43"/>
      <c r="F719" s="222" t="s">
        <v>821</v>
      </c>
      <c r="G719" s="43"/>
      <c r="H719" s="43"/>
      <c r="I719" s="223"/>
      <c r="J719" s="43"/>
      <c r="K719" s="43"/>
      <c r="L719" s="47"/>
      <c r="M719" s="224"/>
      <c r="N719" s="225"/>
      <c r="O719" s="87"/>
      <c r="P719" s="87"/>
      <c r="Q719" s="87"/>
      <c r="R719" s="87"/>
      <c r="S719" s="87"/>
      <c r="T719" s="88"/>
      <c r="U719" s="41"/>
      <c r="V719" s="41"/>
      <c r="W719" s="41"/>
      <c r="X719" s="41"/>
      <c r="Y719" s="41"/>
      <c r="Z719" s="41"/>
      <c r="AA719" s="41"/>
      <c r="AB719" s="41"/>
      <c r="AC719" s="41"/>
      <c r="AD719" s="41"/>
      <c r="AE719" s="41"/>
      <c r="AT719" s="20" t="s">
        <v>183</v>
      </c>
      <c r="AU719" s="20" t="s">
        <v>85</v>
      </c>
    </row>
    <row r="720" s="13" customFormat="1">
      <c r="A720" s="13"/>
      <c r="B720" s="226"/>
      <c r="C720" s="227"/>
      <c r="D720" s="228" t="s">
        <v>185</v>
      </c>
      <c r="E720" s="229" t="s">
        <v>19</v>
      </c>
      <c r="F720" s="230" t="s">
        <v>197</v>
      </c>
      <c r="G720" s="227"/>
      <c r="H720" s="229" t="s">
        <v>19</v>
      </c>
      <c r="I720" s="231"/>
      <c r="J720" s="227"/>
      <c r="K720" s="227"/>
      <c r="L720" s="232"/>
      <c r="M720" s="233"/>
      <c r="N720" s="234"/>
      <c r="O720" s="234"/>
      <c r="P720" s="234"/>
      <c r="Q720" s="234"/>
      <c r="R720" s="234"/>
      <c r="S720" s="234"/>
      <c r="T720" s="235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236" t="s">
        <v>185</v>
      </c>
      <c r="AU720" s="236" t="s">
        <v>85</v>
      </c>
      <c r="AV720" s="13" t="s">
        <v>83</v>
      </c>
      <c r="AW720" s="13" t="s">
        <v>35</v>
      </c>
      <c r="AX720" s="13" t="s">
        <v>75</v>
      </c>
      <c r="AY720" s="236" t="s">
        <v>175</v>
      </c>
    </row>
    <row r="721" s="13" customFormat="1">
      <c r="A721" s="13"/>
      <c r="B721" s="226"/>
      <c r="C721" s="227"/>
      <c r="D721" s="228" t="s">
        <v>185</v>
      </c>
      <c r="E721" s="229" t="s">
        <v>19</v>
      </c>
      <c r="F721" s="230" t="s">
        <v>537</v>
      </c>
      <c r="G721" s="227"/>
      <c r="H721" s="229" t="s">
        <v>19</v>
      </c>
      <c r="I721" s="231"/>
      <c r="J721" s="227"/>
      <c r="K721" s="227"/>
      <c r="L721" s="232"/>
      <c r="M721" s="233"/>
      <c r="N721" s="234"/>
      <c r="O721" s="234"/>
      <c r="P721" s="234"/>
      <c r="Q721" s="234"/>
      <c r="R721" s="234"/>
      <c r="S721" s="234"/>
      <c r="T721" s="235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T721" s="236" t="s">
        <v>185</v>
      </c>
      <c r="AU721" s="236" t="s">
        <v>85</v>
      </c>
      <c r="AV721" s="13" t="s">
        <v>83</v>
      </c>
      <c r="AW721" s="13" t="s">
        <v>35</v>
      </c>
      <c r="AX721" s="13" t="s">
        <v>75</v>
      </c>
      <c r="AY721" s="236" t="s">
        <v>175</v>
      </c>
    </row>
    <row r="722" s="14" customFormat="1">
      <c r="A722" s="14"/>
      <c r="B722" s="237"/>
      <c r="C722" s="238"/>
      <c r="D722" s="228" t="s">
        <v>185</v>
      </c>
      <c r="E722" s="239" t="s">
        <v>19</v>
      </c>
      <c r="F722" s="240" t="s">
        <v>822</v>
      </c>
      <c r="G722" s="238"/>
      <c r="H722" s="241">
        <v>62.880000000000003</v>
      </c>
      <c r="I722" s="242"/>
      <c r="J722" s="238"/>
      <c r="K722" s="238"/>
      <c r="L722" s="243"/>
      <c r="M722" s="244"/>
      <c r="N722" s="245"/>
      <c r="O722" s="245"/>
      <c r="P722" s="245"/>
      <c r="Q722" s="245"/>
      <c r="R722" s="245"/>
      <c r="S722" s="245"/>
      <c r="T722" s="246"/>
      <c r="U722" s="14"/>
      <c r="V722" s="14"/>
      <c r="W722" s="14"/>
      <c r="X722" s="14"/>
      <c r="Y722" s="14"/>
      <c r="Z722" s="14"/>
      <c r="AA722" s="14"/>
      <c r="AB722" s="14"/>
      <c r="AC722" s="14"/>
      <c r="AD722" s="14"/>
      <c r="AE722" s="14"/>
      <c r="AT722" s="247" t="s">
        <v>185</v>
      </c>
      <c r="AU722" s="247" t="s">
        <v>85</v>
      </c>
      <c r="AV722" s="14" t="s">
        <v>85</v>
      </c>
      <c r="AW722" s="14" t="s">
        <v>35</v>
      </c>
      <c r="AX722" s="14" t="s">
        <v>75</v>
      </c>
      <c r="AY722" s="247" t="s">
        <v>175</v>
      </c>
    </row>
    <row r="723" s="14" customFormat="1">
      <c r="A723" s="14"/>
      <c r="B723" s="237"/>
      <c r="C723" s="238"/>
      <c r="D723" s="228" t="s">
        <v>185</v>
      </c>
      <c r="E723" s="239" t="s">
        <v>19</v>
      </c>
      <c r="F723" s="240" t="s">
        <v>823</v>
      </c>
      <c r="G723" s="238"/>
      <c r="H723" s="241">
        <v>62.579999999999998</v>
      </c>
      <c r="I723" s="242"/>
      <c r="J723" s="238"/>
      <c r="K723" s="238"/>
      <c r="L723" s="243"/>
      <c r="M723" s="244"/>
      <c r="N723" s="245"/>
      <c r="O723" s="245"/>
      <c r="P723" s="245"/>
      <c r="Q723" s="245"/>
      <c r="R723" s="245"/>
      <c r="S723" s="245"/>
      <c r="T723" s="246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247" t="s">
        <v>185</v>
      </c>
      <c r="AU723" s="247" t="s">
        <v>85</v>
      </c>
      <c r="AV723" s="14" t="s">
        <v>85</v>
      </c>
      <c r="AW723" s="14" t="s">
        <v>35</v>
      </c>
      <c r="AX723" s="14" t="s">
        <v>75</v>
      </c>
      <c r="AY723" s="247" t="s">
        <v>175</v>
      </c>
    </row>
    <row r="724" s="16" customFormat="1">
      <c r="A724" s="16"/>
      <c r="B724" s="259"/>
      <c r="C724" s="260"/>
      <c r="D724" s="228" t="s">
        <v>185</v>
      </c>
      <c r="E724" s="261" t="s">
        <v>113</v>
      </c>
      <c r="F724" s="262" t="s">
        <v>212</v>
      </c>
      <c r="G724" s="260"/>
      <c r="H724" s="263">
        <v>125.45999999999999</v>
      </c>
      <c r="I724" s="264"/>
      <c r="J724" s="260"/>
      <c r="K724" s="260"/>
      <c r="L724" s="265"/>
      <c r="M724" s="266"/>
      <c r="N724" s="267"/>
      <c r="O724" s="267"/>
      <c r="P724" s="267"/>
      <c r="Q724" s="267"/>
      <c r="R724" s="267"/>
      <c r="S724" s="267"/>
      <c r="T724" s="268"/>
      <c r="U724" s="16"/>
      <c r="V724" s="16"/>
      <c r="W724" s="16"/>
      <c r="X724" s="16"/>
      <c r="Y724" s="16"/>
      <c r="Z724" s="16"/>
      <c r="AA724" s="16"/>
      <c r="AB724" s="16"/>
      <c r="AC724" s="16"/>
      <c r="AD724" s="16"/>
      <c r="AE724" s="16"/>
      <c r="AT724" s="269" t="s">
        <v>185</v>
      </c>
      <c r="AU724" s="269" t="s">
        <v>85</v>
      </c>
      <c r="AV724" s="16" t="s">
        <v>127</v>
      </c>
      <c r="AW724" s="16" t="s">
        <v>35</v>
      </c>
      <c r="AX724" s="16" t="s">
        <v>75</v>
      </c>
      <c r="AY724" s="269" t="s">
        <v>175</v>
      </c>
    </row>
    <row r="725" s="15" customFormat="1">
      <c r="A725" s="15"/>
      <c r="B725" s="248"/>
      <c r="C725" s="249"/>
      <c r="D725" s="228" t="s">
        <v>185</v>
      </c>
      <c r="E725" s="250" t="s">
        <v>19</v>
      </c>
      <c r="F725" s="251" t="s">
        <v>187</v>
      </c>
      <c r="G725" s="249"/>
      <c r="H725" s="252">
        <v>125.45999999999999</v>
      </c>
      <c r="I725" s="253"/>
      <c r="J725" s="249"/>
      <c r="K725" s="249"/>
      <c r="L725" s="254"/>
      <c r="M725" s="255"/>
      <c r="N725" s="256"/>
      <c r="O725" s="256"/>
      <c r="P725" s="256"/>
      <c r="Q725" s="256"/>
      <c r="R725" s="256"/>
      <c r="S725" s="256"/>
      <c r="T725" s="257"/>
      <c r="U725" s="15"/>
      <c r="V725" s="15"/>
      <c r="W725" s="15"/>
      <c r="X725" s="15"/>
      <c r="Y725" s="15"/>
      <c r="Z725" s="15"/>
      <c r="AA725" s="15"/>
      <c r="AB725" s="15"/>
      <c r="AC725" s="15"/>
      <c r="AD725" s="15"/>
      <c r="AE725" s="15"/>
      <c r="AT725" s="258" t="s">
        <v>185</v>
      </c>
      <c r="AU725" s="258" t="s">
        <v>85</v>
      </c>
      <c r="AV725" s="15" t="s">
        <v>181</v>
      </c>
      <c r="AW725" s="15" t="s">
        <v>35</v>
      </c>
      <c r="AX725" s="15" t="s">
        <v>83</v>
      </c>
      <c r="AY725" s="258" t="s">
        <v>175</v>
      </c>
    </row>
    <row r="726" s="2" customFormat="1" ht="16.5" customHeight="1">
      <c r="A726" s="41"/>
      <c r="B726" s="42"/>
      <c r="C726" s="270" t="s">
        <v>824</v>
      </c>
      <c r="D726" s="270" t="s">
        <v>272</v>
      </c>
      <c r="E726" s="271" t="s">
        <v>825</v>
      </c>
      <c r="F726" s="272" t="s">
        <v>826</v>
      </c>
      <c r="G726" s="273" t="s">
        <v>827</v>
      </c>
      <c r="H726" s="274">
        <v>25.091999999999999</v>
      </c>
      <c r="I726" s="275"/>
      <c r="J726" s="276">
        <f>ROUND(I726*H726,2)</f>
        <v>0</v>
      </c>
      <c r="K726" s="272" t="s">
        <v>19</v>
      </c>
      <c r="L726" s="277"/>
      <c r="M726" s="278" t="s">
        <v>19</v>
      </c>
      <c r="N726" s="279" t="s">
        <v>46</v>
      </c>
      <c r="O726" s="87"/>
      <c r="P726" s="217">
        <f>O726*H726</f>
        <v>0</v>
      </c>
      <c r="Q726" s="217">
        <v>0.001</v>
      </c>
      <c r="R726" s="217">
        <f>Q726*H726</f>
        <v>0.025092</v>
      </c>
      <c r="S726" s="217">
        <v>0</v>
      </c>
      <c r="T726" s="218">
        <f>S726*H726</f>
        <v>0</v>
      </c>
      <c r="U726" s="41"/>
      <c r="V726" s="41"/>
      <c r="W726" s="41"/>
      <c r="X726" s="41"/>
      <c r="Y726" s="41"/>
      <c r="Z726" s="41"/>
      <c r="AA726" s="41"/>
      <c r="AB726" s="41"/>
      <c r="AC726" s="41"/>
      <c r="AD726" s="41"/>
      <c r="AE726" s="41"/>
      <c r="AR726" s="219" t="s">
        <v>382</v>
      </c>
      <c r="AT726" s="219" t="s">
        <v>272</v>
      </c>
      <c r="AU726" s="219" t="s">
        <v>85</v>
      </c>
      <c r="AY726" s="20" t="s">
        <v>175</v>
      </c>
      <c r="BE726" s="220">
        <f>IF(N726="základní",J726,0)</f>
        <v>0</v>
      </c>
      <c r="BF726" s="220">
        <f>IF(N726="snížená",J726,0)</f>
        <v>0</v>
      </c>
      <c r="BG726" s="220">
        <f>IF(N726="zákl. přenesená",J726,0)</f>
        <v>0</v>
      </c>
      <c r="BH726" s="220">
        <f>IF(N726="sníž. přenesená",J726,0)</f>
        <v>0</v>
      </c>
      <c r="BI726" s="220">
        <f>IF(N726="nulová",J726,0)</f>
        <v>0</v>
      </c>
      <c r="BJ726" s="20" t="s">
        <v>83</v>
      </c>
      <c r="BK726" s="220">
        <f>ROUND(I726*H726,2)</f>
        <v>0</v>
      </c>
      <c r="BL726" s="20" t="s">
        <v>278</v>
      </c>
      <c r="BM726" s="219" t="s">
        <v>828</v>
      </c>
    </row>
    <row r="727" s="13" customFormat="1">
      <c r="A727" s="13"/>
      <c r="B727" s="226"/>
      <c r="C727" s="227"/>
      <c r="D727" s="228" t="s">
        <v>185</v>
      </c>
      <c r="E727" s="229" t="s">
        <v>19</v>
      </c>
      <c r="F727" s="230" t="s">
        <v>829</v>
      </c>
      <c r="G727" s="227"/>
      <c r="H727" s="229" t="s">
        <v>19</v>
      </c>
      <c r="I727" s="231"/>
      <c r="J727" s="227"/>
      <c r="K727" s="227"/>
      <c r="L727" s="232"/>
      <c r="M727" s="233"/>
      <c r="N727" s="234"/>
      <c r="O727" s="234"/>
      <c r="P727" s="234"/>
      <c r="Q727" s="234"/>
      <c r="R727" s="234"/>
      <c r="S727" s="234"/>
      <c r="T727" s="235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236" t="s">
        <v>185</v>
      </c>
      <c r="AU727" s="236" t="s">
        <v>85</v>
      </c>
      <c r="AV727" s="13" t="s">
        <v>83</v>
      </c>
      <c r="AW727" s="13" t="s">
        <v>35</v>
      </c>
      <c r="AX727" s="13" t="s">
        <v>75</v>
      </c>
      <c r="AY727" s="236" t="s">
        <v>175</v>
      </c>
    </row>
    <row r="728" s="14" customFormat="1">
      <c r="A728" s="14"/>
      <c r="B728" s="237"/>
      <c r="C728" s="238"/>
      <c r="D728" s="228" t="s">
        <v>185</v>
      </c>
      <c r="E728" s="239" t="s">
        <v>19</v>
      </c>
      <c r="F728" s="240" t="s">
        <v>830</v>
      </c>
      <c r="G728" s="238"/>
      <c r="H728" s="241">
        <v>25.091999999999999</v>
      </c>
      <c r="I728" s="242"/>
      <c r="J728" s="238"/>
      <c r="K728" s="238"/>
      <c r="L728" s="243"/>
      <c r="M728" s="244"/>
      <c r="N728" s="245"/>
      <c r="O728" s="245"/>
      <c r="P728" s="245"/>
      <c r="Q728" s="245"/>
      <c r="R728" s="245"/>
      <c r="S728" s="245"/>
      <c r="T728" s="246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47" t="s">
        <v>185</v>
      </c>
      <c r="AU728" s="247" t="s">
        <v>85</v>
      </c>
      <c r="AV728" s="14" t="s">
        <v>85</v>
      </c>
      <c r="AW728" s="14" t="s">
        <v>35</v>
      </c>
      <c r="AX728" s="14" t="s">
        <v>75</v>
      </c>
      <c r="AY728" s="247" t="s">
        <v>175</v>
      </c>
    </row>
    <row r="729" s="15" customFormat="1">
      <c r="A729" s="15"/>
      <c r="B729" s="248"/>
      <c r="C729" s="249"/>
      <c r="D729" s="228" t="s">
        <v>185</v>
      </c>
      <c r="E729" s="250" t="s">
        <v>19</v>
      </c>
      <c r="F729" s="251" t="s">
        <v>187</v>
      </c>
      <c r="G729" s="249"/>
      <c r="H729" s="252">
        <v>25.091999999999999</v>
      </c>
      <c r="I729" s="253"/>
      <c r="J729" s="249"/>
      <c r="K729" s="249"/>
      <c r="L729" s="254"/>
      <c r="M729" s="255"/>
      <c r="N729" s="256"/>
      <c r="O729" s="256"/>
      <c r="P729" s="256"/>
      <c r="Q729" s="256"/>
      <c r="R729" s="256"/>
      <c r="S729" s="256"/>
      <c r="T729" s="257"/>
      <c r="U729" s="15"/>
      <c r="V729" s="15"/>
      <c r="W729" s="15"/>
      <c r="X729" s="15"/>
      <c r="Y729" s="15"/>
      <c r="Z729" s="15"/>
      <c r="AA729" s="15"/>
      <c r="AB729" s="15"/>
      <c r="AC729" s="15"/>
      <c r="AD729" s="15"/>
      <c r="AE729" s="15"/>
      <c r="AT729" s="258" t="s">
        <v>185</v>
      </c>
      <c r="AU729" s="258" t="s">
        <v>85</v>
      </c>
      <c r="AV729" s="15" t="s">
        <v>181</v>
      </c>
      <c r="AW729" s="15" t="s">
        <v>35</v>
      </c>
      <c r="AX729" s="15" t="s">
        <v>83</v>
      </c>
      <c r="AY729" s="258" t="s">
        <v>175</v>
      </c>
    </row>
    <row r="730" s="2" customFormat="1" ht="21.75" customHeight="1">
      <c r="A730" s="41"/>
      <c r="B730" s="42"/>
      <c r="C730" s="208" t="s">
        <v>831</v>
      </c>
      <c r="D730" s="208" t="s">
        <v>177</v>
      </c>
      <c r="E730" s="209" t="s">
        <v>832</v>
      </c>
      <c r="F730" s="210" t="s">
        <v>833</v>
      </c>
      <c r="G730" s="211" t="s">
        <v>120</v>
      </c>
      <c r="H730" s="212">
        <v>916.96600000000001</v>
      </c>
      <c r="I730" s="213"/>
      <c r="J730" s="214">
        <f>ROUND(I730*H730,2)</f>
        <v>0</v>
      </c>
      <c r="K730" s="210" t="s">
        <v>180</v>
      </c>
      <c r="L730" s="47"/>
      <c r="M730" s="215" t="s">
        <v>19</v>
      </c>
      <c r="N730" s="216" t="s">
        <v>46</v>
      </c>
      <c r="O730" s="87"/>
      <c r="P730" s="217">
        <f>O730*H730</f>
        <v>0</v>
      </c>
      <c r="Q730" s="217">
        <v>0</v>
      </c>
      <c r="R730" s="217">
        <f>Q730*H730</f>
        <v>0</v>
      </c>
      <c r="S730" s="217">
        <v>0</v>
      </c>
      <c r="T730" s="218">
        <f>S730*H730</f>
        <v>0</v>
      </c>
      <c r="U730" s="41"/>
      <c r="V730" s="41"/>
      <c r="W730" s="41"/>
      <c r="X730" s="41"/>
      <c r="Y730" s="41"/>
      <c r="Z730" s="41"/>
      <c r="AA730" s="41"/>
      <c r="AB730" s="41"/>
      <c r="AC730" s="41"/>
      <c r="AD730" s="41"/>
      <c r="AE730" s="41"/>
      <c r="AR730" s="219" t="s">
        <v>278</v>
      </c>
      <c r="AT730" s="219" t="s">
        <v>177</v>
      </c>
      <c r="AU730" s="219" t="s">
        <v>85</v>
      </c>
      <c r="AY730" s="20" t="s">
        <v>175</v>
      </c>
      <c r="BE730" s="220">
        <f>IF(N730="základní",J730,0)</f>
        <v>0</v>
      </c>
      <c r="BF730" s="220">
        <f>IF(N730="snížená",J730,0)</f>
        <v>0</v>
      </c>
      <c r="BG730" s="220">
        <f>IF(N730="zákl. přenesená",J730,0)</f>
        <v>0</v>
      </c>
      <c r="BH730" s="220">
        <f>IF(N730="sníž. přenesená",J730,0)</f>
        <v>0</v>
      </c>
      <c r="BI730" s="220">
        <f>IF(N730="nulová",J730,0)</f>
        <v>0</v>
      </c>
      <c r="BJ730" s="20" t="s">
        <v>83</v>
      </c>
      <c r="BK730" s="220">
        <f>ROUND(I730*H730,2)</f>
        <v>0</v>
      </c>
      <c r="BL730" s="20" t="s">
        <v>278</v>
      </c>
      <c r="BM730" s="219" t="s">
        <v>834</v>
      </c>
    </row>
    <row r="731" s="2" customFormat="1">
      <c r="A731" s="41"/>
      <c r="B731" s="42"/>
      <c r="C731" s="43"/>
      <c r="D731" s="221" t="s">
        <v>183</v>
      </c>
      <c r="E731" s="43"/>
      <c r="F731" s="222" t="s">
        <v>835</v>
      </c>
      <c r="G731" s="43"/>
      <c r="H731" s="43"/>
      <c r="I731" s="223"/>
      <c r="J731" s="43"/>
      <c r="K731" s="43"/>
      <c r="L731" s="47"/>
      <c r="M731" s="224"/>
      <c r="N731" s="225"/>
      <c r="O731" s="87"/>
      <c r="P731" s="87"/>
      <c r="Q731" s="87"/>
      <c r="R731" s="87"/>
      <c r="S731" s="87"/>
      <c r="T731" s="88"/>
      <c r="U731" s="41"/>
      <c r="V731" s="41"/>
      <c r="W731" s="41"/>
      <c r="X731" s="41"/>
      <c r="Y731" s="41"/>
      <c r="Z731" s="41"/>
      <c r="AA731" s="41"/>
      <c r="AB731" s="41"/>
      <c r="AC731" s="41"/>
      <c r="AD731" s="41"/>
      <c r="AE731" s="41"/>
      <c r="AT731" s="20" t="s">
        <v>183</v>
      </c>
      <c r="AU731" s="20" t="s">
        <v>85</v>
      </c>
    </row>
    <row r="732" s="13" customFormat="1">
      <c r="A732" s="13"/>
      <c r="B732" s="226"/>
      <c r="C732" s="227"/>
      <c r="D732" s="228" t="s">
        <v>185</v>
      </c>
      <c r="E732" s="229" t="s">
        <v>19</v>
      </c>
      <c r="F732" s="230" t="s">
        <v>197</v>
      </c>
      <c r="G732" s="227"/>
      <c r="H732" s="229" t="s">
        <v>19</v>
      </c>
      <c r="I732" s="231"/>
      <c r="J732" s="227"/>
      <c r="K732" s="227"/>
      <c r="L732" s="232"/>
      <c r="M732" s="233"/>
      <c r="N732" s="234"/>
      <c r="O732" s="234"/>
      <c r="P732" s="234"/>
      <c r="Q732" s="234"/>
      <c r="R732" s="234"/>
      <c r="S732" s="234"/>
      <c r="T732" s="235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T732" s="236" t="s">
        <v>185</v>
      </c>
      <c r="AU732" s="236" t="s">
        <v>85</v>
      </c>
      <c r="AV732" s="13" t="s">
        <v>83</v>
      </c>
      <c r="AW732" s="13" t="s">
        <v>35</v>
      </c>
      <c r="AX732" s="13" t="s">
        <v>75</v>
      </c>
      <c r="AY732" s="236" t="s">
        <v>175</v>
      </c>
    </row>
    <row r="733" s="13" customFormat="1">
      <c r="A733" s="13"/>
      <c r="B733" s="226"/>
      <c r="C733" s="227"/>
      <c r="D733" s="228" t="s">
        <v>185</v>
      </c>
      <c r="E733" s="229" t="s">
        <v>19</v>
      </c>
      <c r="F733" s="230" t="s">
        <v>836</v>
      </c>
      <c r="G733" s="227"/>
      <c r="H733" s="229" t="s">
        <v>19</v>
      </c>
      <c r="I733" s="231"/>
      <c r="J733" s="227"/>
      <c r="K733" s="227"/>
      <c r="L733" s="232"/>
      <c r="M733" s="233"/>
      <c r="N733" s="234"/>
      <c r="O733" s="234"/>
      <c r="P733" s="234"/>
      <c r="Q733" s="234"/>
      <c r="R733" s="234"/>
      <c r="S733" s="234"/>
      <c r="T733" s="235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36" t="s">
        <v>185</v>
      </c>
      <c r="AU733" s="236" t="s">
        <v>85</v>
      </c>
      <c r="AV733" s="13" t="s">
        <v>83</v>
      </c>
      <c r="AW733" s="13" t="s">
        <v>35</v>
      </c>
      <c r="AX733" s="13" t="s">
        <v>75</v>
      </c>
      <c r="AY733" s="236" t="s">
        <v>175</v>
      </c>
    </row>
    <row r="734" s="13" customFormat="1">
      <c r="A734" s="13"/>
      <c r="B734" s="226"/>
      <c r="C734" s="227"/>
      <c r="D734" s="228" t="s">
        <v>185</v>
      </c>
      <c r="E734" s="229" t="s">
        <v>19</v>
      </c>
      <c r="F734" s="230" t="s">
        <v>394</v>
      </c>
      <c r="G734" s="227"/>
      <c r="H734" s="229" t="s">
        <v>19</v>
      </c>
      <c r="I734" s="231"/>
      <c r="J734" s="227"/>
      <c r="K734" s="227"/>
      <c r="L734" s="232"/>
      <c r="M734" s="233"/>
      <c r="N734" s="234"/>
      <c r="O734" s="234"/>
      <c r="P734" s="234"/>
      <c r="Q734" s="234"/>
      <c r="R734" s="234"/>
      <c r="S734" s="234"/>
      <c r="T734" s="235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T734" s="236" t="s">
        <v>185</v>
      </c>
      <c r="AU734" s="236" t="s">
        <v>85</v>
      </c>
      <c r="AV734" s="13" t="s">
        <v>83</v>
      </c>
      <c r="AW734" s="13" t="s">
        <v>35</v>
      </c>
      <c r="AX734" s="13" t="s">
        <v>75</v>
      </c>
      <c r="AY734" s="236" t="s">
        <v>175</v>
      </c>
    </row>
    <row r="735" s="14" customFormat="1">
      <c r="A735" s="14"/>
      <c r="B735" s="237"/>
      <c r="C735" s="238"/>
      <c r="D735" s="228" t="s">
        <v>185</v>
      </c>
      <c r="E735" s="239" t="s">
        <v>19</v>
      </c>
      <c r="F735" s="240" t="s">
        <v>837</v>
      </c>
      <c r="G735" s="238"/>
      <c r="H735" s="241">
        <v>1</v>
      </c>
      <c r="I735" s="242"/>
      <c r="J735" s="238"/>
      <c r="K735" s="238"/>
      <c r="L735" s="243"/>
      <c r="M735" s="244"/>
      <c r="N735" s="245"/>
      <c r="O735" s="245"/>
      <c r="P735" s="245"/>
      <c r="Q735" s="245"/>
      <c r="R735" s="245"/>
      <c r="S735" s="245"/>
      <c r="T735" s="246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T735" s="247" t="s">
        <v>185</v>
      </c>
      <c r="AU735" s="247" t="s">
        <v>85</v>
      </c>
      <c r="AV735" s="14" t="s">
        <v>85</v>
      </c>
      <c r="AW735" s="14" t="s">
        <v>35</v>
      </c>
      <c r="AX735" s="14" t="s">
        <v>75</v>
      </c>
      <c r="AY735" s="247" t="s">
        <v>175</v>
      </c>
    </row>
    <row r="736" s="14" customFormat="1">
      <c r="A736" s="14"/>
      <c r="B736" s="237"/>
      <c r="C736" s="238"/>
      <c r="D736" s="228" t="s">
        <v>185</v>
      </c>
      <c r="E736" s="239" t="s">
        <v>19</v>
      </c>
      <c r="F736" s="240" t="s">
        <v>838</v>
      </c>
      <c r="G736" s="238"/>
      <c r="H736" s="241">
        <v>1.54</v>
      </c>
      <c r="I736" s="242"/>
      <c r="J736" s="238"/>
      <c r="K736" s="238"/>
      <c r="L736" s="243"/>
      <c r="M736" s="244"/>
      <c r="N736" s="245"/>
      <c r="O736" s="245"/>
      <c r="P736" s="245"/>
      <c r="Q736" s="245"/>
      <c r="R736" s="245"/>
      <c r="S736" s="245"/>
      <c r="T736" s="246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47" t="s">
        <v>185</v>
      </c>
      <c r="AU736" s="247" t="s">
        <v>85</v>
      </c>
      <c r="AV736" s="14" t="s">
        <v>85</v>
      </c>
      <c r="AW736" s="14" t="s">
        <v>35</v>
      </c>
      <c r="AX736" s="14" t="s">
        <v>75</v>
      </c>
      <c r="AY736" s="247" t="s">
        <v>175</v>
      </c>
    </row>
    <row r="737" s="14" customFormat="1">
      <c r="A737" s="14"/>
      <c r="B737" s="237"/>
      <c r="C737" s="238"/>
      <c r="D737" s="228" t="s">
        <v>185</v>
      </c>
      <c r="E737" s="239" t="s">
        <v>19</v>
      </c>
      <c r="F737" s="240" t="s">
        <v>839</v>
      </c>
      <c r="G737" s="238"/>
      <c r="H737" s="241">
        <v>3.0030000000000001</v>
      </c>
      <c r="I737" s="242"/>
      <c r="J737" s="238"/>
      <c r="K737" s="238"/>
      <c r="L737" s="243"/>
      <c r="M737" s="244"/>
      <c r="N737" s="245"/>
      <c r="O737" s="245"/>
      <c r="P737" s="245"/>
      <c r="Q737" s="245"/>
      <c r="R737" s="245"/>
      <c r="S737" s="245"/>
      <c r="T737" s="246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247" t="s">
        <v>185</v>
      </c>
      <c r="AU737" s="247" t="s">
        <v>85</v>
      </c>
      <c r="AV737" s="14" t="s">
        <v>85</v>
      </c>
      <c r="AW737" s="14" t="s">
        <v>35</v>
      </c>
      <c r="AX737" s="14" t="s">
        <v>75</v>
      </c>
      <c r="AY737" s="247" t="s">
        <v>175</v>
      </c>
    </row>
    <row r="738" s="14" customFormat="1">
      <c r="A738" s="14"/>
      <c r="B738" s="237"/>
      <c r="C738" s="238"/>
      <c r="D738" s="228" t="s">
        <v>185</v>
      </c>
      <c r="E738" s="239" t="s">
        <v>19</v>
      </c>
      <c r="F738" s="240" t="s">
        <v>840</v>
      </c>
      <c r="G738" s="238"/>
      <c r="H738" s="241">
        <v>4.5650000000000004</v>
      </c>
      <c r="I738" s="242"/>
      <c r="J738" s="238"/>
      <c r="K738" s="238"/>
      <c r="L738" s="243"/>
      <c r="M738" s="244"/>
      <c r="N738" s="245"/>
      <c r="O738" s="245"/>
      <c r="P738" s="245"/>
      <c r="Q738" s="245"/>
      <c r="R738" s="245"/>
      <c r="S738" s="245"/>
      <c r="T738" s="246"/>
      <c r="U738" s="14"/>
      <c r="V738" s="14"/>
      <c r="W738" s="14"/>
      <c r="X738" s="14"/>
      <c r="Y738" s="14"/>
      <c r="Z738" s="14"/>
      <c r="AA738" s="14"/>
      <c r="AB738" s="14"/>
      <c r="AC738" s="14"/>
      <c r="AD738" s="14"/>
      <c r="AE738" s="14"/>
      <c r="AT738" s="247" t="s">
        <v>185</v>
      </c>
      <c r="AU738" s="247" t="s">
        <v>85</v>
      </c>
      <c r="AV738" s="14" t="s">
        <v>85</v>
      </c>
      <c r="AW738" s="14" t="s">
        <v>35</v>
      </c>
      <c r="AX738" s="14" t="s">
        <v>75</v>
      </c>
      <c r="AY738" s="247" t="s">
        <v>175</v>
      </c>
    </row>
    <row r="739" s="14" customFormat="1">
      <c r="A739" s="14"/>
      <c r="B739" s="237"/>
      <c r="C739" s="238"/>
      <c r="D739" s="228" t="s">
        <v>185</v>
      </c>
      <c r="E739" s="239" t="s">
        <v>19</v>
      </c>
      <c r="F739" s="240" t="s">
        <v>841</v>
      </c>
      <c r="G739" s="238"/>
      <c r="H739" s="241">
        <v>11.321999999999999</v>
      </c>
      <c r="I739" s="242"/>
      <c r="J739" s="238"/>
      <c r="K739" s="238"/>
      <c r="L739" s="243"/>
      <c r="M739" s="244"/>
      <c r="N739" s="245"/>
      <c r="O739" s="245"/>
      <c r="P739" s="245"/>
      <c r="Q739" s="245"/>
      <c r="R739" s="245"/>
      <c r="S739" s="245"/>
      <c r="T739" s="246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T739" s="247" t="s">
        <v>185</v>
      </c>
      <c r="AU739" s="247" t="s">
        <v>85</v>
      </c>
      <c r="AV739" s="14" t="s">
        <v>85</v>
      </c>
      <c r="AW739" s="14" t="s">
        <v>35</v>
      </c>
      <c r="AX739" s="14" t="s">
        <v>75</v>
      </c>
      <c r="AY739" s="247" t="s">
        <v>175</v>
      </c>
    </row>
    <row r="740" s="14" customFormat="1">
      <c r="A740" s="14"/>
      <c r="B740" s="237"/>
      <c r="C740" s="238"/>
      <c r="D740" s="228" t="s">
        <v>185</v>
      </c>
      <c r="E740" s="239" t="s">
        <v>19</v>
      </c>
      <c r="F740" s="240" t="s">
        <v>842</v>
      </c>
      <c r="G740" s="238"/>
      <c r="H740" s="241">
        <v>42.704999999999998</v>
      </c>
      <c r="I740" s="242"/>
      <c r="J740" s="238"/>
      <c r="K740" s="238"/>
      <c r="L740" s="243"/>
      <c r="M740" s="244"/>
      <c r="N740" s="245"/>
      <c r="O740" s="245"/>
      <c r="P740" s="245"/>
      <c r="Q740" s="245"/>
      <c r="R740" s="245"/>
      <c r="S740" s="245"/>
      <c r="T740" s="246"/>
      <c r="U740" s="14"/>
      <c r="V740" s="14"/>
      <c r="W740" s="14"/>
      <c r="X740" s="14"/>
      <c r="Y740" s="14"/>
      <c r="Z740" s="14"/>
      <c r="AA740" s="14"/>
      <c r="AB740" s="14"/>
      <c r="AC740" s="14"/>
      <c r="AD740" s="14"/>
      <c r="AE740" s="14"/>
      <c r="AT740" s="247" t="s">
        <v>185</v>
      </c>
      <c r="AU740" s="247" t="s">
        <v>85</v>
      </c>
      <c r="AV740" s="14" t="s">
        <v>85</v>
      </c>
      <c r="AW740" s="14" t="s">
        <v>35</v>
      </c>
      <c r="AX740" s="14" t="s">
        <v>75</v>
      </c>
      <c r="AY740" s="247" t="s">
        <v>175</v>
      </c>
    </row>
    <row r="741" s="14" customFormat="1">
      <c r="A741" s="14"/>
      <c r="B741" s="237"/>
      <c r="C741" s="238"/>
      <c r="D741" s="228" t="s">
        <v>185</v>
      </c>
      <c r="E741" s="239" t="s">
        <v>19</v>
      </c>
      <c r="F741" s="240" t="s">
        <v>843</v>
      </c>
      <c r="G741" s="238"/>
      <c r="H741" s="241">
        <v>10.198</v>
      </c>
      <c r="I741" s="242"/>
      <c r="J741" s="238"/>
      <c r="K741" s="238"/>
      <c r="L741" s="243"/>
      <c r="M741" s="244"/>
      <c r="N741" s="245"/>
      <c r="O741" s="245"/>
      <c r="P741" s="245"/>
      <c r="Q741" s="245"/>
      <c r="R741" s="245"/>
      <c r="S741" s="245"/>
      <c r="T741" s="246"/>
      <c r="U741" s="14"/>
      <c r="V741" s="14"/>
      <c r="W741" s="14"/>
      <c r="X741" s="14"/>
      <c r="Y741" s="14"/>
      <c r="Z741" s="14"/>
      <c r="AA741" s="14"/>
      <c r="AB741" s="14"/>
      <c r="AC741" s="14"/>
      <c r="AD741" s="14"/>
      <c r="AE741" s="14"/>
      <c r="AT741" s="247" t="s">
        <v>185</v>
      </c>
      <c r="AU741" s="247" t="s">
        <v>85</v>
      </c>
      <c r="AV741" s="14" t="s">
        <v>85</v>
      </c>
      <c r="AW741" s="14" t="s">
        <v>35</v>
      </c>
      <c r="AX741" s="14" t="s">
        <v>75</v>
      </c>
      <c r="AY741" s="247" t="s">
        <v>175</v>
      </c>
    </row>
    <row r="742" s="14" customFormat="1">
      <c r="A742" s="14"/>
      <c r="B742" s="237"/>
      <c r="C742" s="238"/>
      <c r="D742" s="228" t="s">
        <v>185</v>
      </c>
      <c r="E742" s="239" t="s">
        <v>19</v>
      </c>
      <c r="F742" s="240" t="s">
        <v>844</v>
      </c>
      <c r="G742" s="238"/>
      <c r="H742" s="241">
        <v>17.768000000000001</v>
      </c>
      <c r="I742" s="242"/>
      <c r="J742" s="238"/>
      <c r="K742" s="238"/>
      <c r="L742" s="243"/>
      <c r="M742" s="244"/>
      <c r="N742" s="245"/>
      <c r="O742" s="245"/>
      <c r="P742" s="245"/>
      <c r="Q742" s="245"/>
      <c r="R742" s="245"/>
      <c r="S742" s="245"/>
      <c r="T742" s="246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47" t="s">
        <v>185</v>
      </c>
      <c r="AU742" s="247" t="s">
        <v>85</v>
      </c>
      <c r="AV742" s="14" t="s">
        <v>85</v>
      </c>
      <c r="AW742" s="14" t="s">
        <v>35</v>
      </c>
      <c r="AX742" s="14" t="s">
        <v>75</v>
      </c>
      <c r="AY742" s="247" t="s">
        <v>175</v>
      </c>
    </row>
    <row r="743" s="14" customFormat="1">
      <c r="A743" s="14"/>
      <c r="B743" s="237"/>
      <c r="C743" s="238"/>
      <c r="D743" s="228" t="s">
        <v>185</v>
      </c>
      <c r="E743" s="239" t="s">
        <v>19</v>
      </c>
      <c r="F743" s="240" t="s">
        <v>845</v>
      </c>
      <c r="G743" s="238"/>
      <c r="H743" s="241">
        <v>5.7300000000000004</v>
      </c>
      <c r="I743" s="242"/>
      <c r="J743" s="238"/>
      <c r="K743" s="238"/>
      <c r="L743" s="243"/>
      <c r="M743" s="244"/>
      <c r="N743" s="245"/>
      <c r="O743" s="245"/>
      <c r="P743" s="245"/>
      <c r="Q743" s="245"/>
      <c r="R743" s="245"/>
      <c r="S743" s="245"/>
      <c r="T743" s="246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T743" s="247" t="s">
        <v>185</v>
      </c>
      <c r="AU743" s="247" t="s">
        <v>85</v>
      </c>
      <c r="AV743" s="14" t="s">
        <v>85</v>
      </c>
      <c r="AW743" s="14" t="s">
        <v>35</v>
      </c>
      <c r="AX743" s="14" t="s">
        <v>75</v>
      </c>
      <c r="AY743" s="247" t="s">
        <v>175</v>
      </c>
    </row>
    <row r="744" s="14" customFormat="1">
      <c r="A744" s="14"/>
      <c r="B744" s="237"/>
      <c r="C744" s="238"/>
      <c r="D744" s="228" t="s">
        <v>185</v>
      </c>
      <c r="E744" s="239" t="s">
        <v>19</v>
      </c>
      <c r="F744" s="240" t="s">
        <v>846</v>
      </c>
      <c r="G744" s="238"/>
      <c r="H744" s="241">
        <v>17.273</v>
      </c>
      <c r="I744" s="242"/>
      <c r="J744" s="238"/>
      <c r="K744" s="238"/>
      <c r="L744" s="243"/>
      <c r="M744" s="244"/>
      <c r="N744" s="245"/>
      <c r="O744" s="245"/>
      <c r="P744" s="245"/>
      <c r="Q744" s="245"/>
      <c r="R744" s="245"/>
      <c r="S744" s="245"/>
      <c r="T744" s="246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247" t="s">
        <v>185</v>
      </c>
      <c r="AU744" s="247" t="s">
        <v>85</v>
      </c>
      <c r="AV744" s="14" t="s">
        <v>85</v>
      </c>
      <c r="AW744" s="14" t="s">
        <v>35</v>
      </c>
      <c r="AX744" s="14" t="s">
        <v>75</v>
      </c>
      <c r="AY744" s="247" t="s">
        <v>175</v>
      </c>
    </row>
    <row r="745" s="14" customFormat="1">
      <c r="A745" s="14"/>
      <c r="B745" s="237"/>
      <c r="C745" s="238"/>
      <c r="D745" s="228" t="s">
        <v>185</v>
      </c>
      <c r="E745" s="239" t="s">
        <v>19</v>
      </c>
      <c r="F745" s="240" t="s">
        <v>847</v>
      </c>
      <c r="G745" s="238"/>
      <c r="H745" s="241">
        <v>9.452</v>
      </c>
      <c r="I745" s="242"/>
      <c r="J745" s="238"/>
      <c r="K745" s="238"/>
      <c r="L745" s="243"/>
      <c r="M745" s="244"/>
      <c r="N745" s="245"/>
      <c r="O745" s="245"/>
      <c r="P745" s="245"/>
      <c r="Q745" s="245"/>
      <c r="R745" s="245"/>
      <c r="S745" s="245"/>
      <c r="T745" s="246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247" t="s">
        <v>185</v>
      </c>
      <c r="AU745" s="247" t="s">
        <v>85</v>
      </c>
      <c r="AV745" s="14" t="s">
        <v>85</v>
      </c>
      <c r="AW745" s="14" t="s">
        <v>35</v>
      </c>
      <c r="AX745" s="14" t="s">
        <v>75</v>
      </c>
      <c r="AY745" s="247" t="s">
        <v>175</v>
      </c>
    </row>
    <row r="746" s="14" customFormat="1">
      <c r="A746" s="14"/>
      <c r="B746" s="237"/>
      <c r="C746" s="238"/>
      <c r="D746" s="228" t="s">
        <v>185</v>
      </c>
      <c r="E746" s="239" t="s">
        <v>19</v>
      </c>
      <c r="F746" s="240" t="s">
        <v>848</v>
      </c>
      <c r="G746" s="238"/>
      <c r="H746" s="241">
        <v>5.8070000000000004</v>
      </c>
      <c r="I746" s="242"/>
      <c r="J746" s="238"/>
      <c r="K746" s="238"/>
      <c r="L746" s="243"/>
      <c r="M746" s="244"/>
      <c r="N746" s="245"/>
      <c r="O746" s="245"/>
      <c r="P746" s="245"/>
      <c r="Q746" s="245"/>
      <c r="R746" s="245"/>
      <c r="S746" s="245"/>
      <c r="T746" s="246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247" t="s">
        <v>185</v>
      </c>
      <c r="AU746" s="247" t="s">
        <v>85</v>
      </c>
      <c r="AV746" s="14" t="s">
        <v>85</v>
      </c>
      <c r="AW746" s="14" t="s">
        <v>35</v>
      </c>
      <c r="AX746" s="14" t="s">
        <v>75</v>
      </c>
      <c r="AY746" s="247" t="s">
        <v>175</v>
      </c>
    </row>
    <row r="747" s="14" customFormat="1">
      <c r="A747" s="14"/>
      <c r="B747" s="237"/>
      <c r="C747" s="238"/>
      <c r="D747" s="228" t="s">
        <v>185</v>
      </c>
      <c r="E747" s="239" t="s">
        <v>19</v>
      </c>
      <c r="F747" s="240" t="s">
        <v>849</v>
      </c>
      <c r="G747" s="238"/>
      <c r="H747" s="241">
        <v>7.7690000000000001</v>
      </c>
      <c r="I747" s="242"/>
      <c r="J747" s="238"/>
      <c r="K747" s="238"/>
      <c r="L747" s="243"/>
      <c r="M747" s="244"/>
      <c r="N747" s="245"/>
      <c r="O747" s="245"/>
      <c r="P747" s="245"/>
      <c r="Q747" s="245"/>
      <c r="R747" s="245"/>
      <c r="S747" s="245"/>
      <c r="T747" s="246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247" t="s">
        <v>185</v>
      </c>
      <c r="AU747" s="247" t="s">
        <v>85</v>
      </c>
      <c r="AV747" s="14" t="s">
        <v>85</v>
      </c>
      <c r="AW747" s="14" t="s">
        <v>35</v>
      </c>
      <c r="AX747" s="14" t="s">
        <v>75</v>
      </c>
      <c r="AY747" s="247" t="s">
        <v>175</v>
      </c>
    </row>
    <row r="748" s="14" customFormat="1">
      <c r="A748" s="14"/>
      <c r="B748" s="237"/>
      <c r="C748" s="238"/>
      <c r="D748" s="228" t="s">
        <v>185</v>
      </c>
      <c r="E748" s="239" t="s">
        <v>19</v>
      </c>
      <c r="F748" s="240" t="s">
        <v>850</v>
      </c>
      <c r="G748" s="238"/>
      <c r="H748" s="241">
        <v>10.506</v>
      </c>
      <c r="I748" s="242"/>
      <c r="J748" s="238"/>
      <c r="K748" s="238"/>
      <c r="L748" s="243"/>
      <c r="M748" s="244"/>
      <c r="N748" s="245"/>
      <c r="O748" s="245"/>
      <c r="P748" s="245"/>
      <c r="Q748" s="245"/>
      <c r="R748" s="245"/>
      <c r="S748" s="245"/>
      <c r="T748" s="246"/>
      <c r="U748" s="14"/>
      <c r="V748" s="14"/>
      <c r="W748" s="14"/>
      <c r="X748" s="14"/>
      <c r="Y748" s="14"/>
      <c r="Z748" s="14"/>
      <c r="AA748" s="14"/>
      <c r="AB748" s="14"/>
      <c r="AC748" s="14"/>
      <c r="AD748" s="14"/>
      <c r="AE748" s="14"/>
      <c r="AT748" s="247" t="s">
        <v>185</v>
      </c>
      <c r="AU748" s="247" t="s">
        <v>85</v>
      </c>
      <c r="AV748" s="14" t="s">
        <v>85</v>
      </c>
      <c r="AW748" s="14" t="s">
        <v>35</v>
      </c>
      <c r="AX748" s="14" t="s">
        <v>75</v>
      </c>
      <c r="AY748" s="247" t="s">
        <v>175</v>
      </c>
    </row>
    <row r="749" s="14" customFormat="1">
      <c r="A749" s="14"/>
      <c r="B749" s="237"/>
      <c r="C749" s="238"/>
      <c r="D749" s="228" t="s">
        <v>185</v>
      </c>
      <c r="E749" s="239" t="s">
        <v>19</v>
      </c>
      <c r="F749" s="240" t="s">
        <v>851</v>
      </c>
      <c r="G749" s="238"/>
      <c r="H749" s="241">
        <v>25.152000000000001</v>
      </c>
      <c r="I749" s="242"/>
      <c r="J749" s="238"/>
      <c r="K749" s="238"/>
      <c r="L749" s="243"/>
      <c r="M749" s="244"/>
      <c r="N749" s="245"/>
      <c r="O749" s="245"/>
      <c r="P749" s="245"/>
      <c r="Q749" s="245"/>
      <c r="R749" s="245"/>
      <c r="S749" s="245"/>
      <c r="T749" s="246"/>
      <c r="U749" s="14"/>
      <c r="V749" s="14"/>
      <c r="W749" s="14"/>
      <c r="X749" s="14"/>
      <c r="Y749" s="14"/>
      <c r="Z749" s="14"/>
      <c r="AA749" s="14"/>
      <c r="AB749" s="14"/>
      <c r="AC749" s="14"/>
      <c r="AD749" s="14"/>
      <c r="AE749" s="14"/>
      <c r="AT749" s="247" t="s">
        <v>185</v>
      </c>
      <c r="AU749" s="247" t="s">
        <v>85</v>
      </c>
      <c r="AV749" s="14" t="s">
        <v>85</v>
      </c>
      <c r="AW749" s="14" t="s">
        <v>35</v>
      </c>
      <c r="AX749" s="14" t="s">
        <v>75</v>
      </c>
      <c r="AY749" s="247" t="s">
        <v>175</v>
      </c>
    </row>
    <row r="750" s="14" customFormat="1">
      <c r="A750" s="14"/>
      <c r="B750" s="237"/>
      <c r="C750" s="238"/>
      <c r="D750" s="228" t="s">
        <v>185</v>
      </c>
      <c r="E750" s="239" t="s">
        <v>19</v>
      </c>
      <c r="F750" s="240" t="s">
        <v>852</v>
      </c>
      <c r="G750" s="238"/>
      <c r="H750" s="241">
        <v>30.696999999999999</v>
      </c>
      <c r="I750" s="242"/>
      <c r="J750" s="238"/>
      <c r="K750" s="238"/>
      <c r="L750" s="243"/>
      <c r="M750" s="244"/>
      <c r="N750" s="245"/>
      <c r="O750" s="245"/>
      <c r="P750" s="245"/>
      <c r="Q750" s="245"/>
      <c r="R750" s="245"/>
      <c r="S750" s="245"/>
      <c r="T750" s="246"/>
      <c r="U750" s="14"/>
      <c r="V750" s="14"/>
      <c r="W750" s="14"/>
      <c r="X750" s="14"/>
      <c r="Y750" s="14"/>
      <c r="Z750" s="14"/>
      <c r="AA750" s="14"/>
      <c r="AB750" s="14"/>
      <c r="AC750" s="14"/>
      <c r="AD750" s="14"/>
      <c r="AE750" s="14"/>
      <c r="AT750" s="247" t="s">
        <v>185</v>
      </c>
      <c r="AU750" s="247" t="s">
        <v>85</v>
      </c>
      <c r="AV750" s="14" t="s">
        <v>85</v>
      </c>
      <c r="AW750" s="14" t="s">
        <v>35</v>
      </c>
      <c r="AX750" s="14" t="s">
        <v>75</v>
      </c>
      <c r="AY750" s="247" t="s">
        <v>175</v>
      </c>
    </row>
    <row r="751" s="14" customFormat="1">
      <c r="A751" s="14"/>
      <c r="B751" s="237"/>
      <c r="C751" s="238"/>
      <c r="D751" s="228" t="s">
        <v>185</v>
      </c>
      <c r="E751" s="239" t="s">
        <v>19</v>
      </c>
      <c r="F751" s="240" t="s">
        <v>853</v>
      </c>
      <c r="G751" s="238"/>
      <c r="H751" s="241">
        <v>19.484999999999999</v>
      </c>
      <c r="I751" s="242"/>
      <c r="J751" s="238"/>
      <c r="K751" s="238"/>
      <c r="L751" s="243"/>
      <c r="M751" s="244"/>
      <c r="N751" s="245"/>
      <c r="O751" s="245"/>
      <c r="P751" s="245"/>
      <c r="Q751" s="245"/>
      <c r="R751" s="245"/>
      <c r="S751" s="245"/>
      <c r="T751" s="246"/>
      <c r="U751" s="14"/>
      <c r="V751" s="14"/>
      <c r="W751" s="14"/>
      <c r="X751" s="14"/>
      <c r="Y751" s="14"/>
      <c r="Z751" s="14"/>
      <c r="AA751" s="14"/>
      <c r="AB751" s="14"/>
      <c r="AC751" s="14"/>
      <c r="AD751" s="14"/>
      <c r="AE751" s="14"/>
      <c r="AT751" s="247" t="s">
        <v>185</v>
      </c>
      <c r="AU751" s="247" t="s">
        <v>85</v>
      </c>
      <c r="AV751" s="14" t="s">
        <v>85</v>
      </c>
      <c r="AW751" s="14" t="s">
        <v>35</v>
      </c>
      <c r="AX751" s="14" t="s">
        <v>75</v>
      </c>
      <c r="AY751" s="247" t="s">
        <v>175</v>
      </c>
    </row>
    <row r="752" s="14" customFormat="1">
      <c r="A752" s="14"/>
      <c r="B752" s="237"/>
      <c r="C752" s="238"/>
      <c r="D752" s="228" t="s">
        <v>185</v>
      </c>
      <c r="E752" s="239" t="s">
        <v>19</v>
      </c>
      <c r="F752" s="240" t="s">
        <v>854</v>
      </c>
      <c r="G752" s="238"/>
      <c r="H752" s="241">
        <v>14.685000000000001</v>
      </c>
      <c r="I752" s="242"/>
      <c r="J752" s="238"/>
      <c r="K752" s="238"/>
      <c r="L752" s="243"/>
      <c r="M752" s="244"/>
      <c r="N752" s="245"/>
      <c r="O752" s="245"/>
      <c r="P752" s="245"/>
      <c r="Q752" s="245"/>
      <c r="R752" s="245"/>
      <c r="S752" s="245"/>
      <c r="T752" s="246"/>
      <c r="U752" s="14"/>
      <c r="V752" s="14"/>
      <c r="W752" s="14"/>
      <c r="X752" s="14"/>
      <c r="Y752" s="14"/>
      <c r="Z752" s="14"/>
      <c r="AA752" s="14"/>
      <c r="AB752" s="14"/>
      <c r="AC752" s="14"/>
      <c r="AD752" s="14"/>
      <c r="AE752" s="14"/>
      <c r="AT752" s="247" t="s">
        <v>185</v>
      </c>
      <c r="AU752" s="247" t="s">
        <v>85</v>
      </c>
      <c r="AV752" s="14" t="s">
        <v>85</v>
      </c>
      <c r="AW752" s="14" t="s">
        <v>35</v>
      </c>
      <c r="AX752" s="14" t="s">
        <v>75</v>
      </c>
      <c r="AY752" s="247" t="s">
        <v>175</v>
      </c>
    </row>
    <row r="753" s="14" customFormat="1">
      <c r="A753" s="14"/>
      <c r="B753" s="237"/>
      <c r="C753" s="238"/>
      <c r="D753" s="228" t="s">
        <v>185</v>
      </c>
      <c r="E753" s="239" t="s">
        <v>19</v>
      </c>
      <c r="F753" s="240" t="s">
        <v>855</v>
      </c>
      <c r="G753" s="238"/>
      <c r="H753" s="241">
        <v>17.266999999999999</v>
      </c>
      <c r="I753" s="242"/>
      <c r="J753" s="238"/>
      <c r="K753" s="238"/>
      <c r="L753" s="243"/>
      <c r="M753" s="244"/>
      <c r="N753" s="245"/>
      <c r="O753" s="245"/>
      <c r="P753" s="245"/>
      <c r="Q753" s="245"/>
      <c r="R753" s="245"/>
      <c r="S753" s="245"/>
      <c r="T753" s="246"/>
      <c r="U753" s="14"/>
      <c r="V753" s="14"/>
      <c r="W753" s="14"/>
      <c r="X753" s="14"/>
      <c r="Y753" s="14"/>
      <c r="Z753" s="14"/>
      <c r="AA753" s="14"/>
      <c r="AB753" s="14"/>
      <c r="AC753" s="14"/>
      <c r="AD753" s="14"/>
      <c r="AE753" s="14"/>
      <c r="AT753" s="247" t="s">
        <v>185</v>
      </c>
      <c r="AU753" s="247" t="s">
        <v>85</v>
      </c>
      <c r="AV753" s="14" t="s">
        <v>85</v>
      </c>
      <c r="AW753" s="14" t="s">
        <v>35</v>
      </c>
      <c r="AX753" s="14" t="s">
        <v>75</v>
      </c>
      <c r="AY753" s="247" t="s">
        <v>175</v>
      </c>
    </row>
    <row r="754" s="14" customFormat="1">
      <c r="A754" s="14"/>
      <c r="B754" s="237"/>
      <c r="C754" s="238"/>
      <c r="D754" s="228" t="s">
        <v>185</v>
      </c>
      <c r="E754" s="239" t="s">
        <v>19</v>
      </c>
      <c r="F754" s="240" t="s">
        <v>856</v>
      </c>
      <c r="G754" s="238"/>
      <c r="H754" s="241">
        <v>9.7919999999999998</v>
      </c>
      <c r="I754" s="242"/>
      <c r="J754" s="238"/>
      <c r="K754" s="238"/>
      <c r="L754" s="243"/>
      <c r="M754" s="244"/>
      <c r="N754" s="245"/>
      <c r="O754" s="245"/>
      <c r="P754" s="245"/>
      <c r="Q754" s="245"/>
      <c r="R754" s="245"/>
      <c r="S754" s="245"/>
      <c r="T754" s="246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47" t="s">
        <v>185</v>
      </c>
      <c r="AU754" s="247" t="s">
        <v>85</v>
      </c>
      <c r="AV754" s="14" t="s">
        <v>85</v>
      </c>
      <c r="AW754" s="14" t="s">
        <v>35</v>
      </c>
      <c r="AX754" s="14" t="s">
        <v>75</v>
      </c>
      <c r="AY754" s="247" t="s">
        <v>175</v>
      </c>
    </row>
    <row r="755" s="14" customFormat="1">
      <c r="A755" s="14"/>
      <c r="B755" s="237"/>
      <c r="C755" s="238"/>
      <c r="D755" s="228" t="s">
        <v>185</v>
      </c>
      <c r="E755" s="239" t="s">
        <v>19</v>
      </c>
      <c r="F755" s="240" t="s">
        <v>857</v>
      </c>
      <c r="G755" s="238"/>
      <c r="H755" s="241">
        <v>20.088000000000001</v>
      </c>
      <c r="I755" s="242"/>
      <c r="J755" s="238"/>
      <c r="K755" s="238"/>
      <c r="L755" s="243"/>
      <c r="M755" s="244"/>
      <c r="N755" s="245"/>
      <c r="O755" s="245"/>
      <c r="P755" s="245"/>
      <c r="Q755" s="245"/>
      <c r="R755" s="245"/>
      <c r="S755" s="245"/>
      <c r="T755" s="246"/>
      <c r="U755" s="14"/>
      <c r="V755" s="14"/>
      <c r="W755" s="14"/>
      <c r="X755" s="14"/>
      <c r="Y755" s="14"/>
      <c r="Z755" s="14"/>
      <c r="AA755" s="14"/>
      <c r="AB755" s="14"/>
      <c r="AC755" s="14"/>
      <c r="AD755" s="14"/>
      <c r="AE755" s="14"/>
      <c r="AT755" s="247" t="s">
        <v>185</v>
      </c>
      <c r="AU755" s="247" t="s">
        <v>85</v>
      </c>
      <c r="AV755" s="14" t="s">
        <v>85</v>
      </c>
      <c r="AW755" s="14" t="s">
        <v>35</v>
      </c>
      <c r="AX755" s="14" t="s">
        <v>75</v>
      </c>
      <c r="AY755" s="247" t="s">
        <v>175</v>
      </c>
    </row>
    <row r="756" s="14" customFormat="1">
      <c r="A756" s="14"/>
      <c r="B756" s="237"/>
      <c r="C756" s="238"/>
      <c r="D756" s="228" t="s">
        <v>185</v>
      </c>
      <c r="E756" s="239" t="s">
        <v>19</v>
      </c>
      <c r="F756" s="240" t="s">
        <v>858</v>
      </c>
      <c r="G756" s="238"/>
      <c r="H756" s="241">
        <v>6.8650000000000002</v>
      </c>
      <c r="I756" s="242"/>
      <c r="J756" s="238"/>
      <c r="K756" s="238"/>
      <c r="L756" s="243"/>
      <c r="M756" s="244"/>
      <c r="N756" s="245"/>
      <c r="O756" s="245"/>
      <c r="P756" s="245"/>
      <c r="Q756" s="245"/>
      <c r="R756" s="245"/>
      <c r="S756" s="245"/>
      <c r="T756" s="246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T756" s="247" t="s">
        <v>185</v>
      </c>
      <c r="AU756" s="247" t="s">
        <v>85</v>
      </c>
      <c r="AV756" s="14" t="s">
        <v>85</v>
      </c>
      <c r="AW756" s="14" t="s">
        <v>35</v>
      </c>
      <c r="AX756" s="14" t="s">
        <v>75</v>
      </c>
      <c r="AY756" s="247" t="s">
        <v>175</v>
      </c>
    </row>
    <row r="757" s="14" customFormat="1">
      <c r="A757" s="14"/>
      <c r="B757" s="237"/>
      <c r="C757" s="238"/>
      <c r="D757" s="228" t="s">
        <v>185</v>
      </c>
      <c r="E757" s="239" t="s">
        <v>19</v>
      </c>
      <c r="F757" s="240" t="s">
        <v>859</v>
      </c>
      <c r="G757" s="238"/>
      <c r="H757" s="241">
        <v>8.468</v>
      </c>
      <c r="I757" s="242"/>
      <c r="J757" s="238"/>
      <c r="K757" s="238"/>
      <c r="L757" s="243"/>
      <c r="M757" s="244"/>
      <c r="N757" s="245"/>
      <c r="O757" s="245"/>
      <c r="P757" s="245"/>
      <c r="Q757" s="245"/>
      <c r="R757" s="245"/>
      <c r="S757" s="245"/>
      <c r="T757" s="246"/>
      <c r="U757" s="14"/>
      <c r="V757" s="14"/>
      <c r="W757" s="14"/>
      <c r="X757" s="14"/>
      <c r="Y757" s="14"/>
      <c r="Z757" s="14"/>
      <c r="AA757" s="14"/>
      <c r="AB757" s="14"/>
      <c r="AC757" s="14"/>
      <c r="AD757" s="14"/>
      <c r="AE757" s="14"/>
      <c r="AT757" s="247" t="s">
        <v>185</v>
      </c>
      <c r="AU757" s="247" t="s">
        <v>85</v>
      </c>
      <c r="AV757" s="14" t="s">
        <v>85</v>
      </c>
      <c r="AW757" s="14" t="s">
        <v>35</v>
      </c>
      <c r="AX757" s="14" t="s">
        <v>75</v>
      </c>
      <c r="AY757" s="247" t="s">
        <v>175</v>
      </c>
    </row>
    <row r="758" s="14" customFormat="1">
      <c r="A758" s="14"/>
      <c r="B758" s="237"/>
      <c r="C758" s="238"/>
      <c r="D758" s="228" t="s">
        <v>185</v>
      </c>
      <c r="E758" s="239" t="s">
        <v>19</v>
      </c>
      <c r="F758" s="240" t="s">
        <v>860</v>
      </c>
      <c r="G758" s="238"/>
      <c r="H758" s="241">
        <v>27.75</v>
      </c>
      <c r="I758" s="242"/>
      <c r="J758" s="238"/>
      <c r="K758" s="238"/>
      <c r="L758" s="243"/>
      <c r="M758" s="244"/>
      <c r="N758" s="245"/>
      <c r="O758" s="245"/>
      <c r="P758" s="245"/>
      <c r="Q758" s="245"/>
      <c r="R758" s="245"/>
      <c r="S758" s="245"/>
      <c r="T758" s="246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47" t="s">
        <v>185</v>
      </c>
      <c r="AU758" s="247" t="s">
        <v>85</v>
      </c>
      <c r="AV758" s="14" t="s">
        <v>85</v>
      </c>
      <c r="AW758" s="14" t="s">
        <v>35</v>
      </c>
      <c r="AX758" s="14" t="s">
        <v>75</v>
      </c>
      <c r="AY758" s="247" t="s">
        <v>175</v>
      </c>
    </row>
    <row r="759" s="14" customFormat="1">
      <c r="A759" s="14"/>
      <c r="B759" s="237"/>
      <c r="C759" s="238"/>
      <c r="D759" s="228" t="s">
        <v>185</v>
      </c>
      <c r="E759" s="239" t="s">
        <v>19</v>
      </c>
      <c r="F759" s="240" t="s">
        <v>861</v>
      </c>
      <c r="G759" s="238"/>
      <c r="H759" s="241">
        <v>3.9630000000000001</v>
      </c>
      <c r="I759" s="242"/>
      <c r="J759" s="238"/>
      <c r="K759" s="238"/>
      <c r="L759" s="243"/>
      <c r="M759" s="244"/>
      <c r="N759" s="245"/>
      <c r="O759" s="245"/>
      <c r="P759" s="245"/>
      <c r="Q759" s="245"/>
      <c r="R759" s="245"/>
      <c r="S759" s="245"/>
      <c r="T759" s="246"/>
      <c r="U759" s="14"/>
      <c r="V759" s="14"/>
      <c r="W759" s="14"/>
      <c r="X759" s="14"/>
      <c r="Y759" s="14"/>
      <c r="Z759" s="14"/>
      <c r="AA759" s="14"/>
      <c r="AB759" s="14"/>
      <c r="AC759" s="14"/>
      <c r="AD759" s="14"/>
      <c r="AE759" s="14"/>
      <c r="AT759" s="247" t="s">
        <v>185</v>
      </c>
      <c r="AU759" s="247" t="s">
        <v>85</v>
      </c>
      <c r="AV759" s="14" t="s">
        <v>85</v>
      </c>
      <c r="AW759" s="14" t="s">
        <v>35</v>
      </c>
      <c r="AX759" s="14" t="s">
        <v>75</v>
      </c>
      <c r="AY759" s="247" t="s">
        <v>175</v>
      </c>
    </row>
    <row r="760" s="14" customFormat="1">
      <c r="A760" s="14"/>
      <c r="B760" s="237"/>
      <c r="C760" s="238"/>
      <c r="D760" s="228" t="s">
        <v>185</v>
      </c>
      <c r="E760" s="239" t="s">
        <v>19</v>
      </c>
      <c r="F760" s="240" t="s">
        <v>419</v>
      </c>
      <c r="G760" s="238"/>
      <c r="H760" s="241">
        <v>18.300000000000001</v>
      </c>
      <c r="I760" s="242"/>
      <c r="J760" s="238"/>
      <c r="K760" s="238"/>
      <c r="L760" s="243"/>
      <c r="M760" s="244"/>
      <c r="N760" s="245"/>
      <c r="O760" s="245"/>
      <c r="P760" s="245"/>
      <c r="Q760" s="245"/>
      <c r="R760" s="245"/>
      <c r="S760" s="245"/>
      <c r="T760" s="246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47" t="s">
        <v>185</v>
      </c>
      <c r="AU760" s="247" t="s">
        <v>85</v>
      </c>
      <c r="AV760" s="14" t="s">
        <v>85</v>
      </c>
      <c r="AW760" s="14" t="s">
        <v>35</v>
      </c>
      <c r="AX760" s="14" t="s">
        <v>75</v>
      </c>
      <c r="AY760" s="247" t="s">
        <v>175</v>
      </c>
    </row>
    <row r="761" s="14" customFormat="1">
      <c r="A761" s="14"/>
      <c r="B761" s="237"/>
      <c r="C761" s="238"/>
      <c r="D761" s="228" t="s">
        <v>185</v>
      </c>
      <c r="E761" s="239" t="s">
        <v>19</v>
      </c>
      <c r="F761" s="240" t="s">
        <v>862</v>
      </c>
      <c r="G761" s="238"/>
      <c r="H761" s="241">
        <v>4.8019999999999996</v>
      </c>
      <c r="I761" s="242"/>
      <c r="J761" s="238"/>
      <c r="K761" s="238"/>
      <c r="L761" s="243"/>
      <c r="M761" s="244"/>
      <c r="N761" s="245"/>
      <c r="O761" s="245"/>
      <c r="P761" s="245"/>
      <c r="Q761" s="245"/>
      <c r="R761" s="245"/>
      <c r="S761" s="245"/>
      <c r="T761" s="246"/>
      <c r="U761" s="14"/>
      <c r="V761" s="14"/>
      <c r="W761" s="14"/>
      <c r="X761" s="14"/>
      <c r="Y761" s="14"/>
      <c r="Z761" s="14"/>
      <c r="AA761" s="14"/>
      <c r="AB761" s="14"/>
      <c r="AC761" s="14"/>
      <c r="AD761" s="14"/>
      <c r="AE761" s="14"/>
      <c r="AT761" s="247" t="s">
        <v>185</v>
      </c>
      <c r="AU761" s="247" t="s">
        <v>85</v>
      </c>
      <c r="AV761" s="14" t="s">
        <v>85</v>
      </c>
      <c r="AW761" s="14" t="s">
        <v>35</v>
      </c>
      <c r="AX761" s="14" t="s">
        <v>75</v>
      </c>
      <c r="AY761" s="247" t="s">
        <v>175</v>
      </c>
    </row>
    <row r="762" s="14" customFormat="1">
      <c r="A762" s="14"/>
      <c r="B762" s="237"/>
      <c r="C762" s="238"/>
      <c r="D762" s="228" t="s">
        <v>185</v>
      </c>
      <c r="E762" s="239" t="s">
        <v>19</v>
      </c>
      <c r="F762" s="240" t="s">
        <v>863</v>
      </c>
      <c r="G762" s="238"/>
      <c r="H762" s="241">
        <v>0.83999999999999997</v>
      </c>
      <c r="I762" s="242"/>
      <c r="J762" s="238"/>
      <c r="K762" s="238"/>
      <c r="L762" s="243"/>
      <c r="M762" s="244"/>
      <c r="N762" s="245"/>
      <c r="O762" s="245"/>
      <c r="P762" s="245"/>
      <c r="Q762" s="245"/>
      <c r="R762" s="245"/>
      <c r="S762" s="245"/>
      <c r="T762" s="246"/>
      <c r="U762" s="14"/>
      <c r="V762" s="14"/>
      <c r="W762" s="14"/>
      <c r="X762" s="14"/>
      <c r="Y762" s="14"/>
      <c r="Z762" s="14"/>
      <c r="AA762" s="14"/>
      <c r="AB762" s="14"/>
      <c r="AC762" s="14"/>
      <c r="AD762" s="14"/>
      <c r="AE762" s="14"/>
      <c r="AT762" s="247" t="s">
        <v>185</v>
      </c>
      <c r="AU762" s="247" t="s">
        <v>85</v>
      </c>
      <c r="AV762" s="14" t="s">
        <v>85</v>
      </c>
      <c r="AW762" s="14" t="s">
        <v>35</v>
      </c>
      <c r="AX762" s="14" t="s">
        <v>75</v>
      </c>
      <c r="AY762" s="247" t="s">
        <v>175</v>
      </c>
    </row>
    <row r="763" s="14" customFormat="1">
      <c r="A763" s="14"/>
      <c r="B763" s="237"/>
      <c r="C763" s="238"/>
      <c r="D763" s="228" t="s">
        <v>185</v>
      </c>
      <c r="E763" s="239" t="s">
        <v>19</v>
      </c>
      <c r="F763" s="240" t="s">
        <v>864</v>
      </c>
      <c r="G763" s="238"/>
      <c r="H763" s="241">
        <v>23.829000000000001</v>
      </c>
      <c r="I763" s="242"/>
      <c r="J763" s="238"/>
      <c r="K763" s="238"/>
      <c r="L763" s="243"/>
      <c r="M763" s="244"/>
      <c r="N763" s="245"/>
      <c r="O763" s="245"/>
      <c r="P763" s="245"/>
      <c r="Q763" s="245"/>
      <c r="R763" s="245"/>
      <c r="S763" s="245"/>
      <c r="T763" s="246"/>
      <c r="U763" s="14"/>
      <c r="V763" s="14"/>
      <c r="W763" s="14"/>
      <c r="X763" s="14"/>
      <c r="Y763" s="14"/>
      <c r="Z763" s="14"/>
      <c r="AA763" s="14"/>
      <c r="AB763" s="14"/>
      <c r="AC763" s="14"/>
      <c r="AD763" s="14"/>
      <c r="AE763" s="14"/>
      <c r="AT763" s="247" t="s">
        <v>185</v>
      </c>
      <c r="AU763" s="247" t="s">
        <v>85</v>
      </c>
      <c r="AV763" s="14" t="s">
        <v>85</v>
      </c>
      <c r="AW763" s="14" t="s">
        <v>35</v>
      </c>
      <c r="AX763" s="14" t="s">
        <v>75</v>
      </c>
      <c r="AY763" s="247" t="s">
        <v>175</v>
      </c>
    </row>
    <row r="764" s="14" customFormat="1">
      <c r="A764" s="14"/>
      <c r="B764" s="237"/>
      <c r="C764" s="238"/>
      <c r="D764" s="228" t="s">
        <v>185</v>
      </c>
      <c r="E764" s="239" t="s">
        <v>19</v>
      </c>
      <c r="F764" s="240" t="s">
        <v>865</v>
      </c>
      <c r="G764" s="238"/>
      <c r="H764" s="241">
        <v>3.9199999999999999</v>
      </c>
      <c r="I764" s="242"/>
      <c r="J764" s="238"/>
      <c r="K764" s="238"/>
      <c r="L764" s="243"/>
      <c r="M764" s="244"/>
      <c r="N764" s="245"/>
      <c r="O764" s="245"/>
      <c r="P764" s="245"/>
      <c r="Q764" s="245"/>
      <c r="R764" s="245"/>
      <c r="S764" s="245"/>
      <c r="T764" s="246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47" t="s">
        <v>185</v>
      </c>
      <c r="AU764" s="247" t="s">
        <v>85</v>
      </c>
      <c r="AV764" s="14" t="s">
        <v>85</v>
      </c>
      <c r="AW764" s="14" t="s">
        <v>35</v>
      </c>
      <c r="AX764" s="14" t="s">
        <v>75</v>
      </c>
      <c r="AY764" s="247" t="s">
        <v>175</v>
      </c>
    </row>
    <row r="765" s="14" customFormat="1">
      <c r="A765" s="14"/>
      <c r="B765" s="237"/>
      <c r="C765" s="238"/>
      <c r="D765" s="228" t="s">
        <v>185</v>
      </c>
      <c r="E765" s="239" t="s">
        <v>19</v>
      </c>
      <c r="F765" s="240" t="s">
        <v>424</v>
      </c>
      <c r="G765" s="238"/>
      <c r="H765" s="241">
        <v>15.855</v>
      </c>
      <c r="I765" s="242"/>
      <c r="J765" s="238"/>
      <c r="K765" s="238"/>
      <c r="L765" s="243"/>
      <c r="M765" s="244"/>
      <c r="N765" s="245"/>
      <c r="O765" s="245"/>
      <c r="P765" s="245"/>
      <c r="Q765" s="245"/>
      <c r="R765" s="245"/>
      <c r="S765" s="245"/>
      <c r="T765" s="246"/>
      <c r="U765" s="14"/>
      <c r="V765" s="14"/>
      <c r="W765" s="14"/>
      <c r="X765" s="14"/>
      <c r="Y765" s="14"/>
      <c r="Z765" s="14"/>
      <c r="AA765" s="14"/>
      <c r="AB765" s="14"/>
      <c r="AC765" s="14"/>
      <c r="AD765" s="14"/>
      <c r="AE765" s="14"/>
      <c r="AT765" s="247" t="s">
        <v>185</v>
      </c>
      <c r="AU765" s="247" t="s">
        <v>85</v>
      </c>
      <c r="AV765" s="14" t="s">
        <v>85</v>
      </c>
      <c r="AW765" s="14" t="s">
        <v>35</v>
      </c>
      <c r="AX765" s="14" t="s">
        <v>75</v>
      </c>
      <c r="AY765" s="247" t="s">
        <v>175</v>
      </c>
    </row>
    <row r="766" s="14" customFormat="1">
      <c r="A766" s="14"/>
      <c r="B766" s="237"/>
      <c r="C766" s="238"/>
      <c r="D766" s="228" t="s">
        <v>185</v>
      </c>
      <c r="E766" s="239" t="s">
        <v>19</v>
      </c>
      <c r="F766" s="240" t="s">
        <v>425</v>
      </c>
      <c r="G766" s="238"/>
      <c r="H766" s="241">
        <v>0</v>
      </c>
      <c r="I766" s="242"/>
      <c r="J766" s="238"/>
      <c r="K766" s="238"/>
      <c r="L766" s="243"/>
      <c r="M766" s="244"/>
      <c r="N766" s="245"/>
      <c r="O766" s="245"/>
      <c r="P766" s="245"/>
      <c r="Q766" s="245"/>
      <c r="R766" s="245"/>
      <c r="S766" s="245"/>
      <c r="T766" s="246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T766" s="247" t="s">
        <v>185</v>
      </c>
      <c r="AU766" s="247" t="s">
        <v>85</v>
      </c>
      <c r="AV766" s="14" t="s">
        <v>85</v>
      </c>
      <c r="AW766" s="14" t="s">
        <v>35</v>
      </c>
      <c r="AX766" s="14" t="s">
        <v>75</v>
      </c>
      <c r="AY766" s="247" t="s">
        <v>175</v>
      </c>
    </row>
    <row r="767" s="14" customFormat="1">
      <c r="A767" s="14"/>
      <c r="B767" s="237"/>
      <c r="C767" s="238"/>
      <c r="D767" s="228" t="s">
        <v>185</v>
      </c>
      <c r="E767" s="239" t="s">
        <v>19</v>
      </c>
      <c r="F767" s="240" t="s">
        <v>426</v>
      </c>
      <c r="G767" s="238"/>
      <c r="H767" s="241">
        <v>7.6950000000000003</v>
      </c>
      <c r="I767" s="242"/>
      <c r="J767" s="238"/>
      <c r="K767" s="238"/>
      <c r="L767" s="243"/>
      <c r="M767" s="244"/>
      <c r="N767" s="245"/>
      <c r="O767" s="245"/>
      <c r="P767" s="245"/>
      <c r="Q767" s="245"/>
      <c r="R767" s="245"/>
      <c r="S767" s="245"/>
      <c r="T767" s="246"/>
      <c r="U767" s="14"/>
      <c r="V767" s="14"/>
      <c r="W767" s="14"/>
      <c r="X767" s="14"/>
      <c r="Y767" s="14"/>
      <c r="Z767" s="14"/>
      <c r="AA767" s="14"/>
      <c r="AB767" s="14"/>
      <c r="AC767" s="14"/>
      <c r="AD767" s="14"/>
      <c r="AE767" s="14"/>
      <c r="AT767" s="247" t="s">
        <v>185</v>
      </c>
      <c r="AU767" s="247" t="s">
        <v>85</v>
      </c>
      <c r="AV767" s="14" t="s">
        <v>85</v>
      </c>
      <c r="AW767" s="14" t="s">
        <v>35</v>
      </c>
      <c r="AX767" s="14" t="s">
        <v>75</v>
      </c>
      <c r="AY767" s="247" t="s">
        <v>175</v>
      </c>
    </row>
    <row r="768" s="14" customFormat="1">
      <c r="A768" s="14"/>
      <c r="B768" s="237"/>
      <c r="C768" s="238"/>
      <c r="D768" s="228" t="s">
        <v>185</v>
      </c>
      <c r="E768" s="239" t="s">
        <v>19</v>
      </c>
      <c r="F768" s="240" t="s">
        <v>866</v>
      </c>
      <c r="G768" s="238"/>
      <c r="H768" s="241">
        <v>37.259999999999998</v>
      </c>
      <c r="I768" s="242"/>
      <c r="J768" s="238"/>
      <c r="K768" s="238"/>
      <c r="L768" s="243"/>
      <c r="M768" s="244"/>
      <c r="N768" s="245"/>
      <c r="O768" s="245"/>
      <c r="P768" s="245"/>
      <c r="Q768" s="245"/>
      <c r="R768" s="245"/>
      <c r="S768" s="245"/>
      <c r="T768" s="246"/>
      <c r="U768" s="14"/>
      <c r="V768" s="14"/>
      <c r="W768" s="14"/>
      <c r="X768" s="14"/>
      <c r="Y768" s="14"/>
      <c r="Z768" s="14"/>
      <c r="AA768" s="14"/>
      <c r="AB768" s="14"/>
      <c r="AC768" s="14"/>
      <c r="AD768" s="14"/>
      <c r="AE768" s="14"/>
      <c r="AT768" s="247" t="s">
        <v>185</v>
      </c>
      <c r="AU768" s="247" t="s">
        <v>85</v>
      </c>
      <c r="AV768" s="14" t="s">
        <v>85</v>
      </c>
      <c r="AW768" s="14" t="s">
        <v>35</v>
      </c>
      <c r="AX768" s="14" t="s">
        <v>75</v>
      </c>
      <c r="AY768" s="247" t="s">
        <v>175</v>
      </c>
    </row>
    <row r="769" s="14" customFormat="1">
      <c r="A769" s="14"/>
      <c r="B769" s="237"/>
      <c r="C769" s="238"/>
      <c r="D769" s="228" t="s">
        <v>185</v>
      </c>
      <c r="E769" s="239" t="s">
        <v>19</v>
      </c>
      <c r="F769" s="240" t="s">
        <v>867</v>
      </c>
      <c r="G769" s="238"/>
      <c r="H769" s="241">
        <v>58.731999999999999</v>
      </c>
      <c r="I769" s="242"/>
      <c r="J769" s="238"/>
      <c r="K769" s="238"/>
      <c r="L769" s="243"/>
      <c r="M769" s="244"/>
      <c r="N769" s="245"/>
      <c r="O769" s="245"/>
      <c r="P769" s="245"/>
      <c r="Q769" s="245"/>
      <c r="R769" s="245"/>
      <c r="S769" s="245"/>
      <c r="T769" s="246"/>
      <c r="U769" s="14"/>
      <c r="V769" s="14"/>
      <c r="W769" s="14"/>
      <c r="X769" s="14"/>
      <c r="Y769" s="14"/>
      <c r="Z769" s="14"/>
      <c r="AA769" s="14"/>
      <c r="AB769" s="14"/>
      <c r="AC769" s="14"/>
      <c r="AD769" s="14"/>
      <c r="AE769" s="14"/>
      <c r="AT769" s="247" t="s">
        <v>185</v>
      </c>
      <c r="AU769" s="247" t="s">
        <v>85</v>
      </c>
      <c r="AV769" s="14" t="s">
        <v>85</v>
      </c>
      <c r="AW769" s="14" t="s">
        <v>35</v>
      </c>
      <c r="AX769" s="14" t="s">
        <v>75</v>
      </c>
      <c r="AY769" s="247" t="s">
        <v>175</v>
      </c>
    </row>
    <row r="770" s="14" customFormat="1">
      <c r="A770" s="14"/>
      <c r="B770" s="237"/>
      <c r="C770" s="238"/>
      <c r="D770" s="228" t="s">
        <v>185</v>
      </c>
      <c r="E770" s="239" t="s">
        <v>19</v>
      </c>
      <c r="F770" s="240" t="s">
        <v>868</v>
      </c>
      <c r="G770" s="238"/>
      <c r="H770" s="241">
        <v>36.689999999999998</v>
      </c>
      <c r="I770" s="242"/>
      <c r="J770" s="238"/>
      <c r="K770" s="238"/>
      <c r="L770" s="243"/>
      <c r="M770" s="244"/>
      <c r="N770" s="245"/>
      <c r="O770" s="245"/>
      <c r="P770" s="245"/>
      <c r="Q770" s="245"/>
      <c r="R770" s="245"/>
      <c r="S770" s="245"/>
      <c r="T770" s="246"/>
      <c r="U770" s="14"/>
      <c r="V770" s="14"/>
      <c r="W770" s="14"/>
      <c r="X770" s="14"/>
      <c r="Y770" s="14"/>
      <c r="Z770" s="14"/>
      <c r="AA770" s="14"/>
      <c r="AB770" s="14"/>
      <c r="AC770" s="14"/>
      <c r="AD770" s="14"/>
      <c r="AE770" s="14"/>
      <c r="AT770" s="247" t="s">
        <v>185</v>
      </c>
      <c r="AU770" s="247" t="s">
        <v>85</v>
      </c>
      <c r="AV770" s="14" t="s">
        <v>85</v>
      </c>
      <c r="AW770" s="14" t="s">
        <v>35</v>
      </c>
      <c r="AX770" s="14" t="s">
        <v>75</v>
      </c>
      <c r="AY770" s="247" t="s">
        <v>175</v>
      </c>
    </row>
    <row r="771" s="14" customFormat="1">
      <c r="A771" s="14"/>
      <c r="B771" s="237"/>
      <c r="C771" s="238"/>
      <c r="D771" s="228" t="s">
        <v>185</v>
      </c>
      <c r="E771" s="239" t="s">
        <v>19</v>
      </c>
      <c r="F771" s="240" t="s">
        <v>869</v>
      </c>
      <c r="G771" s="238"/>
      <c r="H771" s="241">
        <v>0.83999999999999997</v>
      </c>
      <c r="I771" s="242"/>
      <c r="J771" s="238"/>
      <c r="K771" s="238"/>
      <c r="L771" s="243"/>
      <c r="M771" s="244"/>
      <c r="N771" s="245"/>
      <c r="O771" s="245"/>
      <c r="P771" s="245"/>
      <c r="Q771" s="245"/>
      <c r="R771" s="245"/>
      <c r="S771" s="245"/>
      <c r="T771" s="246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247" t="s">
        <v>185</v>
      </c>
      <c r="AU771" s="247" t="s">
        <v>85</v>
      </c>
      <c r="AV771" s="14" t="s">
        <v>85</v>
      </c>
      <c r="AW771" s="14" t="s">
        <v>35</v>
      </c>
      <c r="AX771" s="14" t="s">
        <v>75</v>
      </c>
      <c r="AY771" s="247" t="s">
        <v>175</v>
      </c>
    </row>
    <row r="772" s="14" customFormat="1">
      <c r="A772" s="14"/>
      <c r="B772" s="237"/>
      <c r="C772" s="238"/>
      <c r="D772" s="228" t="s">
        <v>185</v>
      </c>
      <c r="E772" s="239" t="s">
        <v>19</v>
      </c>
      <c r="F772" s="240" t="s">
        <v>870</v>
      </c>
      <c r="G772" s="238"/>
      <c r="H772" s="241">
        <v>25.792000000000002</v>
      </c>
      <c r="I772" s="242"/>
      <c r="J772" s="238"/>
      <c r="K772" s="238"/>
      <c r="L772" s="243"/>
      <c r="M772" s="244"/>
      <c r="N772" s="245"/>
      <c r="O772" s="245"/>
      <c r="P772" s="245"/>
      <c r="Q772" s="245"/>
      <c r="R772" s="245"/>
      <c r="S772" s="245"/>
      <c r="T772" s="246"/>
      <c r="U772" s="14"/>
      <c r="V772" s="14"/>
      <c r="W772" s="14"/>
      <c r="X772" s="14"/>
      <c r="Y772" s="14"/>
      <c r="Z772" s="14"/>
      <c r="AA772" s="14"/>
      <c r="AB772" s="14"/>
      <c r="AC772" s="14"/>
      <c r="AD772" s="14"/>
      <c r="AE772" s="14"/>
      <c r="AT772" s="247" t="s">
        <v>185</v>
      </c>
      <c r="AU772" s="247" t="s">
        <v>85</v>
      </c>
      <c r="AV772" s="14" t="s">
        <v>85</v>
      </c>
      <c r="AW772" s="14" t="s">
        <v>35</v>
      </c>
      <c r="AX772" s="14" t="s">
        <v>75</v>
      </c>
      <c r="AY772" s="247" t="s">
        <v>175</v>
      </c>
    </row>
    <row r="773" s="14" customFormat="1">
      <c r="A773" s="14"/>
      <c r="B773" s="237"/>
      <c r="C773" s="238"/>
      <c r="D773" s="228" t="s">
        <v>185</v>
      </c>
      <c r="E773" s="239" t="s">
        <v>19</v>
      </c>
      <c r="F773" s="240" t="s">
        <v>871</v>
      </c>
      <c r="G773" s="238"/>
      <c r="H773" s="241">
        <v>3.2999999999999998</v>
      </c>
      <c r="I773" s="242"/>
      <c r="J773" s="238"/>
      <c r="K773" s="238"/>
      <c r="L773" s="243"/>
      <c r="M773" s="244"/>
      <c r="N773" s="245"/>
      <c r="O773" s="245"/>
      <c r="P773" s="245"/>
      <c r="Q773" s="245"/>
      <c r="R773" s="245"/>
      <c r="S773" s="245"/>
      <c r="T773" s="246"/>
      <c r="U773" s="14"/>
      <c r="V773" s="14"/>
      <c r="W773" s="14"/>
      <c r="X773" s="14"/>
      <c r="Y773" s="14"/>
      <c r="Z773" s="14"/>
      <c r="AA773" s="14"/>
      <c r="AB773" s="14"/>
      <c r="AC773" s="14"/>
      <c r="AD773" s="14"/>
      <c r="AE773" s="14"/>
      <c r="AT773" s="247" t="s">
        <v>185</v>
      </c>
      <c r="AU773" s="247" t="s">
        <v>85</v>
      </c>
      <c r="AV773" s="14" t="s">
        <v>85</v>
      </c>
      <c r="AW773" s="14" t="s">
        <v>35</v>
      </c>
      <c r="AX773" s="14" t="s">
        <v>75</v>
      </c>
      <c r="AY773" s="247" t="s">
        <v>175</v>
      </c>
    </row>
    <row r="774" s="14" customFormat="1">
      <c r="A774" s="14"/>
      <c r="B774" s="237"/>
      <c r="C774" s="238"/>
      <c r="D774" s="228" t="s">
        <v>185</v>
      </c>
      <c r="E774" s="239" t="s">
        <v>19</v>
      </c>
      <c r="F774" s="240" t="s">
        <v>872</v>
      </c>
      <c r="G774" s="238"/>
      <c r="H774" s="241">
        <v>5.6319999999999997</v>
      </c>
      <c r="I774" s="242"/>
      <c r="J774" s="238"/>
      <c r="K774" s="238"/>
      <c r="L774" s="243"/>
      <c r="M774" s="244"/>
      <c r="N774" s="245"/>
      <c r="O774" s="245"/>
      <c r="P774" s="245"/>
      <c r="Q774" s="245"/>
      <c r="R774" s="245"/>
      <c r="S774" s="245"/>
      <c r="T774" s="246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247" t="s">
        <v>185</v>
      </c>
      <c r="AU774" s="247" t="s">
        <v>85</v>
      </c>
      <c r="AV774" s="14" t="s">
        <v>85</v>
      </c>
      <c r="AW774" s="14" t="s">
        <v>35</v>
      </c>
      <c r="AX774" s="14" t="s">
        <v>75</v>
      </c>
      <c r="AY774" s="247" t="s">
        <v>175</v>
      </c>
    </row>
    <row r="775" s="14" customFormat="1">
      <c r="A775" s="14"/>
      <c r="B775" s="237"/>
      <c r="C775" s="238"/>
      <c r="D775" s="228" t="s">
        <v>185</v>
      </c>
      <c r="E775" s="239" t="s">
        <v>19</v>
      </c>
      <c r="F775" s="240" t="s">
        <v>873</v>
      </c>
      <c r="G775" s="238"/>
      <c r="H775" s="241">
        <v>10.741</v>
      </c>
      <c r="I775" s="242"/>
      <c r="J775" s="238"/>
      <c r="K775" s="238"/>
      <c r="L775" s="243"/>
      <c r="M775" s="244"/>
      <c r="N775" s="245"/>
      <c r="O775" s="245"/>
      <c r="P775" s="245"/>
      <c r="Q775" s="245"/>
      <c r="R775" s="245"/>
      <c r="S775" s="245"/>
      <c r="T775" s="246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247" t="s">
        <v>185</v>
      </c>
      <c r="AU775" s="247" t="s">
        <v>85</v>
      </c>
      <c r="AV775" s="14" t="s">
        <v>85</v>
      </c>
      <c r="AW775" s="14" t="s">
        <v>35</v>
      </c>
      <c r="AX775" s="14" t="s">
        <v>75</v>
      </c>
      <c r="AY775" s="247" t="s">
        <v>175</v>
      </c>
    </row>
    <row r="776" s="14" customFormat="1">
      <c r="A776" s="14"/>
      <c r="B776" s="237"/>
      <c r="C776" s="238"/>
      <c r="D776" s="228" t="s">
        <v>185</v>
      </c>
      <c r="E776" s="239" t="s">
        <v>19</v>
      </c>
      <c r="F776" s="240" t="s">
        <v>436</v>
      </c>
      <c r="G776" s="238"/>
      <c r="H776" s="241">
        <v>0</v>
      </c>
      <c r="I776" s="242"/>
      <c r="J776" s="238"/>
      <c r="K776" s="238"/>
      <c r="L776" s="243"/>
      <c r="M776" s="244"/>
      <c r="N776" s="245"/>
      <c r="O776" s="245"/>
      <c r="P776" s="245"/>
      <c r="Q776" s="245"/>
      <c r="R776" s="245"/>
      <c r="S776" s="245"/>
      <c r="T776" s="246"/>
      <c r="U776" s="14"/>
      <c r="V776" s="14"/>
      <c r="W776" s="14"/>
      <c r="X776" s="14"/>
      <c r="Y776" s="14"/>
      <c r="Z776" s="14"/>
      <c r="AA776" s="14"/>
      <c r="AB776" s="14"/>
      <c r="AC776" s="14"/>
      <c r="AD776" s="14"/>
      <c r="AE776" s="14"/>
      <c r="AT776" s="247" t="s">
        <v>185</v>
      </c>
      <c r="AU776" s="247" t="s">
        <v>85</v>
      </c>
      <c r="AV776" s="14" t="s">
        <v>85</v>
      </c>
      <c r="AW776" s="14" t="s">
        <v>35</v>
      </c>
      <c r="AX776" s="14" t="s">
        <v>75</v>
      </c>
      <c r="AY776" s="247" t="s">
        <v>175</v>
      </c>
    </row>
    <row r="777" s="14" customFormat="1">
      <c r="A777" s="14"/>
      <c r="B777" s="237"/>
      <c r="C777" s="238"/>
      <c r="D777" s="228" t="s">
        <v>185</v>
      </c>
      <c r="E777" s="239" t="s">
        <v>19</v>
      </c>
      <c r="F777" s="240" t="s">
        <v>874</v>
      </c>
      <c r="G777" s="238"/>
      <c r="H777" s="241">
        <v>23.366</v>
      </c>
      <c r="I777" s="242"/>
      <c r="J777" s="238"/>
      <c r="K777" s="238"/>
      <c r="L777" s="243"/>
      <c r="M777" s="244"/>
      <c r="N777" s="245"/>
      <c r="O777" s="245"/>
      <c r="P777" s="245"/>
      <c r="Q777" s="245"/>
      <c r="R777" s="245"/>
      <c r="S777" s="245"/>
      <c r="T777" s="246"/>
      <c r="U777" s="14"/>
      <c r="V777" s="14"/>
      <c r="W777" s="14"/>
      <c r="X777" s="14"/>
      <c r="Y777" s="14"/>
      <c r="Z777" s="14"/>
      <c r="AA777" s="14"/>
      <c r="AB777" s="14"/>
      <c r="AC777" s="14"/>
      <c r="AD777" s="14"/>
      <c r="AE777" s="14"/>
      <c r="AT777" s="247" t="s">
        <v>185</v>
      </c>
      <c r="AU777" s="247" t="s">
        <v>85</v>
      </c>
      <c r="AV777" s="14" t="s">
        <v>85</v>
      </c>
      <c r="AW777" s="14" t="s">
        <v>35</v>
      </c>
      <c r="AX777" s="14" t="s">
        <v>75</v>
      </c>
      <c r="AY777" s="247" t="s">
        <v>175</v>
      </c>
    </row>
    <row r="778" s="14" customFormat="1">
      <c r="A778" s="14"/>
      <c r="B778" s="237"/>
      <c r="C778" s="238"/>
      <c r="D778" s="228" t="s">
        <v>185</v>
      </c>
      <c r="E778" s="239" t="s">
        <v>19</v>
      </c>
      <c r="F778" s="240" t="s">
        <v>875</v>
      </c>
      <c r="G778" s="238"/>
      <c r="H778" s="241">
        <v>43.381999999999998</v>
      </c>
      <c r="I778" s="242"/>
      <c r="J778" s="238"/>
      <c r="K778" s="238"/>
      <c r="L778" s="243"/>
      <c r="M778" s="244"/>
      <c r="N778" s="245"/>
      <c r="O778" s="245"/>
      <c r="P778" s="245"/>
      <c r="Q778" s="245"/>
      <c r="R778" s="245"/>
      <c r="S778" s="245"/>
      <c r="T778" s="246"/>
      <c r="U778" s="14"/>
      <c r="V778" s="14"/>
      <c r="W778" s="14"/>
      <c r="X778" s="14"/>
      <c r="Y778" s="14"/>
      <c r="Z778" s="14"/>
      <c r="AA778" s="14"/>
      <c r="AB778" s="14"/>
      <c r="AC778" s="14"/>
      <c r="AD778" s="14"/>
      <c r="AE778" s="14"/>
      <c r="AT778" s="247" t="s">
        <v>185</v>
      </c>
      <c r="AU778" s="247" t="s">
        <v>85</v>
      </c>
      <c r="AV778" s="14" t="s">
        <v>85</v>
      </c>
      <c r="AW778" s="14" t="s">
        <v>35</v>
      </c>
      <c r="AX778" s="14" t="s">
        <v>75</v>
      </c>
      <c r="AY778" s="247" t="s">
        <v>175</v>
      </c>
    </row>
    <row r="779" s="16" customFormat="1">
      <c r="A779" s="16"/>
      <c r="B779" s="259"/>
      <c r="C779" s="260"/>
      <c r="D779" s="228" t="s">
        <v>185</v>
      </c>
      <c r="E779" s="261" t="s">
        <v>103</v>
      </c>
      <c r="F779" s="262" t="s">
        <v>876</v>
      </c>
      <c r="G779" s="260"/>
      <c r="H779" s="263">
        <v>653.82600000000002</v>
      </c>
      <c r="I779" s="264"/>
      <c r="J779" s="260"/>
      <c r="K779" s="260"/>
      <c r="L779" s="265"/>
      <c r="M779" s="266"/>
      <c r="N779" s="267"/>
      <c r="O779" s="267"/>
      <c r="P779" s="267"/>
      <c r="Q779" s="267"/>
      <c r="R779" s="267"/>
      <c r="S779" s="267"/>
      <c r="T779" s="268"/>
      <c r="U779" s="16"/>
      <c r="V779" s="16"/>
      <c r="W779" s="16"/>
      <c r="X779" s="16"/>
      <c r="Y779" s="16"/>
      <c r="Z779" s="16"/>
      <c r="AA779" s="16"/>
      <c r="AB779" s="16"/>
      <c r="AC779" s="16"/>
      <c r="AD779" s="16"/>
      <c r="AE779" s="16"/>
      <c r="AT779" s="269" t="s">
        <v>185</v>
      </c>
      <c r="AU779" s="269" t="s">
        <v>85</v>
      </c>
      <c r="AV779" s="16" t="s">
        <v>127</v>
      </c>
      <c r="AW779" s="16" t="s">
        <v>35</v>
      </c>
      <c r="AX779" s="16" t="s">
        <v>75</v>
      </c>
      <c r="AY779" s="269" t="s">
        <v>175</v>
      </c>
    </row>
    <row r="780" s="13" customFormat="1">
      <c r="A780" s="13"/>
      <c r="B780" s="226"/>
      <c r="C780" s="227"/>
      <c r="D780" s="228" t="s">
        <v>185</v>
      </c>
      <c r="E780" s="229" t="s">
        <v>19</v>
      </c>
      <c r="F780" s="230" t="s">
        <v>877</v>
      </c>
      <c r="G780" s="227"/>
      <c r="H780" s="229" t="s">
        <v>19</v>
      </c>
      <c r="I780" s="231"/>
      <c r="J780" s="227"/>
      <c r="K780" s="227"/>
      <c r="L780" s="232"/>
      <c r="M780" s="233"/>
      <c r="N780" s="234"/>
      <c r="O780" s="234"/>
      <c r="P780" s="234"/>
      <c r="Q780" s="234"/>
      <c r="R780" s="234"/>
      <c r="S780" s="234"/>
      <c r="T780" s="235"/>
      <c r="U780" s="13"/>
      <c r="V780" s="13"/>
      <c r="W780" s="13"/>
      <c r="X780" s="13"/>
      <c r="Y780" s="13"/>
      <c r="Z780" s="13"/>
      <c r="AA780" s="13"/>
      <c r="AB780" s="13"/>
      <c r="AC780" s="13"/>
      <c r="AD780" s="13"/>
      <c r="AE780" s="13"/>
      <c r="AT780" s="236" t="s">
        <v>185</v>
      </c>
      <c r="AU780" s="236" t="s">
        <v>85</v>
      </c>
      <c r="AV780" s="13" t="s">
        <v>83</v>
      </c>
      <c r="AW780" s="13" t="s">
        <v>35</v>
      </c>
      <c r="AX780" s="13" t="s">
        <v>75</v>
      </c>
      <c r="AY780" s="236" t="s">
        <v>175</v>
      </c>
    </row>
    <row r="781" s="14" customFormat="1">
      <c r="A781" s="14"/>
      <c r="B781" s="237"/>
      <c r="C781" s="238"/>
      <c r="D781" s="228" t="s">
        <v>185</v>
      </c>
      <c r="E781" s="239" t="s">
        <v>19</v>
      </c>
      <c r="F781" s="240" t="s">
        <v>878</v>
      </c>
      <c r="G781" s="238"/>
      <c r="H781" s="241">
        <v>17.649999999999999</v>
      </c>
      <c r="I781" s="242"/>
      <c r="J781" s="238"/>
      <c r="K781" s="238"/>
      <c r="L781" s="243"/>
      <c r="M781" s="244"/>
      <c r="N781" s="245"/>
      <c r="O781" s="245"/>
      <c r="P781" s="245"/>
      <c r="Q781" s="245"/>
      <c r="R781" s="245"/>
      <c r="S781" s="245"/>
      <c r="T781" s="246"/>
      <c r="U781" s="14"/>
      <c r="V781" s="14"/>
      <c r="W781" s="14"/>
      <c r="X781" s="14"/>
      <c r="Y781" s="14"/>
      <c r="Z781" s="14"/>
      <c r="AA781" s="14"/>
      <c r="AB781" s="14"/>
      <c r="AC781" s="14"/>
      <c r="AD781" s="14"/>
      <c r="AE781" s="14"/>
      <c r="AT781" s="247" t="s">
        <v>185</v>
      </c>
      <c r="AU781" s="247" t="s">
        <v>85</v>
      </c>
      <c r="AV781" s="14" t="s">
        <v>85</v>
      </c>
      <c r="AW781" s="14" t="s">
        <v>35</v>
      </c>
      <c r="AX781" s="14" t="s">
        <v>75</v>
      </c>
      <c r="AY781" s="247" t="s">
        <v>175</v>
      </c>
    </row>
    <row r="782" s="14" customFormat="1">
      <c r="A782" s="14"/>
      <c r="B782" s="237"/>
      <c r="C782" s="238"/>
      <c r="D782" s="228" t="s">
        <v>185</v>
      </c>
      <c r="E782" s="239" t="s">
        <v>19</v>
      </c>
      <c r="F782" s="240" t="s">
        <v>879</v>
      </c>
      <c r="G782" s="238"/>
      <c r="H782" s="241">
        <v>17.649999999999999</v>
      </c>
      <c r="I782" s="242"/>
      <c r="J782" s="238"/>
      <c r="K782" s="238"/>
      <c r="L782" s="243"/>
      <c r="M782" s="244"/>
      <c r="N782" s="245"/>
      <c r="O782" s="245"/>
      <c r="P782" s="245"/>
      <c r="Q782" s="245"/>
      <c r="R782" s="245"/>
      <c r="S782" s="245"/>
      <c r="T782" s="246"/>
      <c r="U782" s="14"/>
      <c r="V782" s="14"/>
      <c r="W782" s="14"/>
      <c r="X782" s="14"/>
      <c r="Y782" s="14"/>
      <c r="Z782" s="14"/>
      <c r="AA782" s="14"/>
      <c r="AB782" s="14"/>
      <c r="AC782" s="14"/>
      <c r="AD782" s="14"/>
      <c r="AE782" s="14"/>
      <c r="AT782" s="247" t="s">
        <v>185</v>
      </c>
      <c r="AU782" s="247" t="s">
        <v>85</v>
      </c>
      <c r="AV782" s="14" t="s">
        <v>85</v>
      </c>
      <c r="AW782" s="14" t="s">
        <v>35</v>
      </c>
      <c r="AX782" s="14" t="s">
        <v>75</v>
      </c>
      <c r="AY782" s="247" t="s">
        <v>175</v>
      </c>
    </row>
    <row r="783" s="14" customFormat="1">
      <c r="A783" s="14"/>
      <c r="B783" s="237"/>
      <c r="C783" s="238"/>
      <c r="D783" s="228" t="s">
        <v>185</v>
      </c>
      <c r="E783" s="239" t="s">
        <v>19</v>
      </c>
      <c r="F783" s="240" t="s">
        <v>880</v>
      </c>
      <c r="G783" s="238"/>
      <c r="H783" s="241">
        <v>6.2729999999999997</v>
      </c>
      <c r="I783" s="242"/>
      <c r="J783" s="238"/>
      <c r="K783" s="238"/>
      <c r="L783" s="243"/>
      <c r="M783" s="244"/>
      <c r="N783" s="245"/>
      <c r="O783" s="245"/>
      <c r="P783" s="245"/>
      <c r="Q783" s="245"/>
      <c r="R783" s="245"/>
      <c r="S783" s="245"/>
      <c r="T783" s="246"/>
      <c r="U783" s="14"/>
      <c r="V783" s="14"/>
      <c r="W783" s="14"/>
      <c r="X783" s="14"/>
      <c r="Y783" s="14"/>
      <c r="Z783" s="14"/>
      <c r="AA783" s="14"/>
      <c r="AB783" s="14"/>
      <c r="AC783" s="14"/>
      <c r="AD783" s="14"/>
      <c r="AE783" s="14"/>
      <c r="AT783" s="247" t="s">
        <v>185</v>
      </c>
      <c r="AU783" s="247" t="s">
        <v>85</v>
      </c>
      <c r="AV783" s="14" t="s">
        <v>85</v>
      </c>
      <c r="AW783" s="14" t="s">
        <v>35</v>
      </c>
      <c r="AX783" s="14" t="s">
        <v>75</v>
      </c>
      <c r="AY783" s="247" t="s">
        <v>175</v>
      </c>
    </row>
    <row r="784" s="14" customFormat="1">
      <c r="A784" s="14"/>
      <c r="B784" s="237"/>
      <c r="C784" s="238"/>
      <c r="D784" s="228" t="s">
        <v>185</v>
      </c>
      <c r="E784" s="239" t="s">
        <v>19</v>
      </c>
      <c r="F784" s="240" t="s">
        <v>881</v>
      </c>
      <c r="G784" s="238"/>
      <c r="H784" s="241">
        <v>14.022</v>
      </c>
      <c r="I784" s="242"/>
      <c r="J784" s="238"/>
      <c r="K784" s="238"/>
      <c r="L784" s="243"/>
      <c r="M784" s="244"/>
      <c r="N784" s="245"/>
      <c r="O784" s="245"/>
      <c r="P784" s="245"/>
      <c r="Q784" s="245"/>
      <c r="R784" s="245"/>
      <c r="S784" s="245"/>
      <c r="T784" s="246"/>
      <c r="U784" s="14"/>
      <c r="V784" s="14"/>
      <c r="W784" s="14"/>
      <c r="X784" s="14"/>
      <c r="Y784" s="14"/>
      <c r="Z784" s="14"/>
      <c r="AA784" s="14"/>
      <c r="AB784" s="14"/>
      <c r="AC784" s="14"/>
      <c r="AD784" s="14"/>
      <c r="AE784" s="14"/>
      <c r="AT784" s="247" t="s">
        <v>185</v>
      </c>
      <c r="AU784" s="247" t="s">
        <v>85</v>
      </c>
      <c r="AV784" s="14" t="s">
        <v>85</v>
      </c>
      <c r="AW784" s="14" t="s">
        <v>35</v>
      </c>
      <c r="AX784" s="14" t="s">
        <v>75</v>
      </c>
      <c r="AY784" s="247" t="s">
        <v>175</v>
      </c>
    </row>
    <row r="785" s="14" customFormat="1">
      <c r="A785" s="14"/>
      <c r="B785" s="237"/>
      <c r="C785" s="238"/>
      <c r="D785" s="228" t="s">
        <v>185</v>
      </c>
      <c r="E785" s="239" t="s">
        <v>19</v>
      </c>
      <c r="F785" s="240" t="s">
        <v>882</v>
      </c>
      <c r="G785" s="238"/>
      <c r="H785" s="241">
        <v>10.984999999999999</v>
      </c>
      <c r="I785" s="242"/>
      <c r="J785" s="238"/>
      <c r="K785" s="238"/>
      <c r="L785" s="243"/>
      <c r="M785" s="244"/>
      <c r="N785" s="245"/>
      <c r="O785" s="245"/>
      <c r="P785" s="245"/>
      <c r="Q785" s="245"/>
      <c r="R785" s="245"/>
      <c r="S785" s="245"/>
      <c r="T785" s="246"/>
      <c r="U785" s="14"/>
      <c r="V785" s="14"/>
      <c r="W785" s="14"/>
      <c r="X785" s="14"/>
      <c r="Y785" s="14"/>
      <c r="Z785" s="14"/>
      <c r="AA785" s="14"/>
      <c r="AB785" s="14"/>
      <c r="AC785" s="14"/>
      <c r="AD785" s="14"/>
      <c r="AE785" s="14"/>
      <c r="AT785" s="247" t="s">
        <v>185</v>
      </c>
      <c r="AU785" s="247" t="s">
        <v>85</v>
      </c>
      <c r="AV785" s="14" t="s">
        <v>85</v>
      </c>
      <c r="AW785" s="14" t="s">
        <v>35</v>
      </c>
      <c r="AX785" s="14" t="s">
        <v>75</v>
      </c>
      <c r="AY785" s="247" t="s">
        <v>175</v>
      </c>
    </row>
    <row r="786" s="14" customFormat="1">
      <c r="A786" s="14"/>
      <c r="B786" s="237"/>
      <c r="C786" s="238"/>
      <c r="D786" s="228" t="s">
        <v>185</v>
      </c>
      <c r="E786" s="239" t="s">
        <v>19</v>
      </c>
      <c r="F786" s="240" t="s">
        <v>881</v>
      </c>
      <c r="G786" s="238"/>
      <c r="H786" s="241">
        <v>14.022</v>
      </c>
      <c r="I786" s="242"/>
      <c r="J786" s="238"/>
      <c r="K786" s="238"/>
      <c r="L786" s="243"/>
      <c r="M786" s="244"/>
      <c r="N786" s="245"/>
      <c r="O786" s="245"/>
      <c r="P786" s="245"/>
      <c r="Q786" s="245"/>
      <c r="R786" s="245"/>
      <c r="S786" s="245"/>
      <c r="T786" s="246"/>
      <c r="U786" s="14"/>
      <c r="V786" s="14"/>
      <c r="W786" s="14"/>
      <c r="X786" s="14"/>
      <c r="Y786" s="14"/>
      <c r="Z786" s="14"/>
      <c r="AA786" s="14"/>
      <c r="AB786" s="14"/>
      <c r="AC786" s="14"/>
      <c r="AD786" s="14"/>
      <c r="AE786" s="14"/>
      <c r="AT786" s="247" t="s">
        <v>185</v>
      </c>
      <c r="AU786" s="247" t="s">
        <v>85</v>
      </c>
      <c r="AV786" s="14" t="s">
        <v>85</v>
      </c>
      <c r="AW786" s="14" t="s">
        <v>35</v>
      </c>
      <c r="AX786" s="14" t="s">
        <v>75</v>
      </c>
      <c r="AY786" s="247" t="s">
        <v>175</v>
      </c>
    </row>
    <row r="787" s="14" customFormat="1">
      <c r="A787" s="14"/>
      <c r="B787" s="237"/>
      <c r="C787" s="238"/>
      <c r="D787" s="228" t="s">
        <v>185</v>
      </c>
      <c r="E787" s="239" t="s">
        <v>19</v>
      </c>
      <c r="F787" s="240" t="s">
        <v>883</v>
      </c>
      <c r="G787" s="238"/>
      <c r="H787" s="241">
        <v>17.667999999999999</v>
      </c>
      <c r="I787" s="242"/>
      <c r="J787" s="238"/>
      <c r="K787" s="238"/>
      <c r="L787" s="243"/>
      <c r="M787" s="244"/>
      <c r="N787" s="245"/>
      <c r="O787" s="245"/>
      <c r="P787" s="245"/>
      <c r="Q787" s="245"/>
      <c r="R787" s="245"/>
      <c r="S787" s="245"/>
      <c r="T787" s="246"/>
      <c r="U787" s="14"/>
      <c r="V787" s="14"/>
      <c r="W787" s="14"/>
      <c r="X787" s="14"/>
      <c r="Y787" s="14"/>
      <c r="Z787" s="14"/>
      <c r="AA787" s="14"/>
      <c r="AB787" s="14"/>
      <c r="AC787" s="14"/>
      <c r="AD787" s="14"/>
      <c r="AE787" s="14"/>
      <c r="AT787" s="247" t="s">
        <v>185</v>
      </c>
      <c r="AU787" s="247" t="s">
        <v>85</v>
      </c>
      <c r="AV787" s="14" t="s">
        <v>85</v>
      </c>
      <c r="AW787" s="14" t="s">
        <v>35</v>
      </c>
      <c r="AX787" s="14" t="s">
        <v>75</v>
      </c>
      <c r="AY787" s="247" t="s">
        <v>175</v>
      </c>
    </row>
    <row r="788" s="14" customFormat="1">
      <c r="A788" s="14"/>
      <c r="B788" s="237"/>
      <c r="C788" s="238"/>
      <c r="D788" s="228" t="s">
        <v>185</v>
      </c>
      <c r="E788" s="239" t="s">
        <v>19</v>
      </c>
      <c r="F788" s="240" t="s">
        <v>884</v>
      </c>
      <c r="G788" s="238"/>
      <c r="H788" s="241">
        <v>10.788</v>
      </c>
      <c r="I788" s="242"/>
      <c r="J788" s="238"/>
      <c r="K788" s="238"/>
      <c r="L788" s="243"/>
      <c r="M788" s="244"/>
      <c r="N788" s="245"/>
      <c r="O788" s="245"/>
      <c r="P788" s="245"/>
      <c r="Q788" s="245"/>
      <c r="R788" s="245"/>
      <c r="S788" s="245"/>
      <c r="T788" s="246"/>
      <c r="U788" s="14"/>
      <c r="V788" s="14"/>
      <c r="W788" s="14"/>
      <c r="X788" s="14"/>
      <c r="Y788" s="14"/>
      <c r="Z788" s="14"/>
      <c r="AA788" s="14"/>
      <c r="AB788" s="14"/>
      <c r="AC788" s="14"/>
      <c r="AD788" s="14"/>
      <c r="AE788" s="14"/>
      <c r="AT788" s="247" t="s">
        <v>185</v>
      </c>
      <c r="AU788" s="247" t="s">
        <v>85</v>
      </c>
      <c r="AV788" s="14" t="s">
        <v>85</v>
      </c>
      <c r="AW788" s="14" t="s">
        <v>35</v>
      </c>
      <c r="AX788" s="14" t="s">
        <v>75</v>
      </c>
      <c r="AY788" s="247" t="s">
        <v>175</v>
      </c>
    </row>
    <row r="789" s="14" customFormat="1">
      <c r="A789" s="14"/>
      <c r="B789" s="237"/>
      <c r="C789" s="238"/>
      <c r="D789" s="228" t="s">
        <v>185</v>
      </c>
      <c r="E789" s="239" t="s">
        <v>19</v>
      </c>
      <c r="F789" s="240" t="s">
        <v>884</v>
      </c>
      <c r="G789" s="238"/>
      <c r="H789" s="241">
        <v>10.788</v>
      </c>
      <c r="I789" s="242"/>
      <c r="J789" s="238"/>
      <c r="K789" s="238"/>
      <c r="L789" s="243"/>
      <c r="M789" s="244"/>
      <c r="N789" s="245"/>
      <c r="O789" s="245"/>
      <c r="P789" s="245"/>
      <c r="Q789" s="245"/>
      <c r="R789" s="245"/>
      <c r="S789" s="245"/>
      <c r="T789" s="246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T789" s="247" t="s">
        <v>185</v>
      </c>
      <c r="AU789" s="247" t="s">
        <v>85</v>
      </c>
      <c r="AV789" s="14" t="s">
        <v>85</v>
      </c>
      <c r="AW789" s="14" t="s">
        <v>35</v>
      </c>
      <c r="AX789" s="14" t="s">
        <v>75</v>
      </c>
      <c r="AY789" s="247" t="s">
        <v>175</v>
      </c>
    </row>
    <row r="790" s="14" customFormat="1">
      <c r="A790" s="14"/>
      <c r="B790" s="237"/>
      <c r="C790" s="238"/>
      <c r="D790" s="228" t="s">
        <v>185</v>
      </c>
      <c r="E790" s="239" t="s">
        <v>19</v>
      </c>
      <c r="F790" s="240" t="s">
        <v>885</v>
      </c>
      <c r="G790" s="238"/>
      <c r="H790" s="241">
        <v>5.4130000000000003</v>
      </c>
      <c r="I790" s="242"/>
      <c r="J790" s="238"/>
      <c r="K790" s="238"/>
      <c r="L790" s="243"/>
      <c r="M790" s="244"/>
      <c r="N790" s="245"/>
      <c r="O790" s="245"/>
      <c r="P790" s="245"/>
      <c r="Q790" s="245"/>
      <c r="R790" s="245"/>
      <c r="S790" s="245"/>
      <c r="T790" s="246"/>
      <c r="U790" s="14"/>
      <c r="V790" s="14"/>
      <c r="W790" s="14"/>
      <c r="X790" s="14"/>
      <c r="Y790" s="14"/>
      <c r="Z790" s="14"/>
      <c r="AA790" s="14"/>
      <c r="AB790" s="14"/>
      <c r="AC790" s="14"/>
      <c r="AD790" s="14"/>
      <c r="AE790" s="14"/>
      <c r="AT790" s="247" t="s">
        <v>185</v>
      </c>
      <c r="AU790" s="247" t="s">
        <v>85</v>
      </c>
      <c r="AV790" s="14" t="s">
        <v>85</v>
      </c>
      <c r="AW790" s="14" t="s">
        <v>35</v>
      </c>
      <c r="AX790" s="14" t="s">
        <v>75</v>
      </c>
      <c r="AY790" s="247" t="s">
        <v>175</v>
      </c>
    </row>
    <row r="791" s="14" customFormat="1">
      <c r="A791" s="14"/>
      <c r="B791" s="237"/>
      <c r="C791" s="238"/>
      <c r="D791" s="228" t="s">
        <v>185</v>
      </c>
      <c r="E791" s="239" t="s">
        <v>19</v>
      </c>
      <c r="F791" s="240" t="s">
        <v>886</v>
      </c>
      <c r="G791" s="238"/>
      <c r="H791" s="241">
        <v>10.601000000000001</v>
      </c>
      <c r="I791" s="242"/>
      <c r="J791" s="238"/>
      <c r="K791" s="238"/>
      <c r="L791" s="243"/>
      <c r="M791" s="244"/>
      <c r="N791" s="245"/>
      <c r="O791" s="245"/>
      <c r="P791" s="245"/>
      <c r="Q791" s="245"/>
      <c r="R791" s="245"/>
      <c r="S791" s="245"/>
      <c r="T791" s="246"/>
      <c r="U791" s="14"/>
      <c r="V791" s="14"/>
      <c r="W791" s="14"/>
      <c r="X791" s="14"/>
      <c r="Y791" s="14"/>
      <c r="Z791" s="14"/>
      <c r="AA791" s="14"/>
      <c r="AB791" s="14"/>
      <c r="AC791" s="14"/>
      <c r="AD791" s="14"/>
      <c r="AE791" s="14"/>
      <c r="AT791" s="247" t="s">
        <v>185</v>
      </c>
      <c r="AU791" s="247" t="s">
        <v>85</v>
      </c>
      <c r="AV791" s="14" t="s">
        <v>85</v>
      </c>
      <c r="AW791" s="14" t="s">
        <v>35</v>
      </c>
      <c r="AX791" s="14" t="s">
        <v>75</v>
      </c>
      <c r="AY791" s="247" t="s">
        <v>175</v>
      </c>
    </row>
    <row r="792" s="14" customFormat="1">
      <c r="A792" s="14"/>
      <c r="B792" s="237"/>
      <c r="C792" s="238"/>
      <c r="D792" s="228" t="s">
        <v>185</v>
      </c>
      <c r="E792" s="239" t="s">
        <v>19</v>
      </c>
      <c r="F792" s="240" t="s">
        <v>887</v>
      </c>
      <c r="G792" s="238"/>
      <c r="H792" s="241">
        <v>6.4729999999999999</v>
      </c>
      <c r="I792" s="242"/>
      <c r="J792" s="238"/>
      <c r="K792" s="238"/>
      <c r="L792" s="243"/>
      <c r="M792" s="244"/>
      <c r="N792" s="245"/>
      <c r="O792" s="245"/>
      <c r="P792" s="245"/>
      <c r="Q792" s="245"/>
      <c r="R792" s="245"/>
      <c r="S792" s="245"/>
      <c r="T792" s="246"/>
      <c r="U792" s="14"/>
      <c r="V792" s="14"/>
      <c r="W792" s="14"/>
      <c r="X792" s="14"/>
      <c r="Y792" s="14"/>
      <c r="Z792" s="14"/>
      <c r="AA792" s="14"/>
      <c r="AB792" s="14"/>
      <c r="AC792" s="14"/>
      <c r="AD792" s="14"/>
      <c r="AE792" s="14"/>
      <c r="AT792" s="247" t="s">
        <v>185</v>
      </c>
      <c r="AU792" s="247" t="s">
        <v>85</v>
      </c>
      <c r="AV792" s="14" t="s">
        <v>85</v>
      </c>
      <c r="AW792" s="14" t="s">
        <v>35</v>
      </c>
      <c r="AX792" s="14" t="s">
        <v>75</v>
      </c>
      <c r="AY792" s="247" t="s">
        <v>175</v>
      </c>
    </row>
    <row r="793" s="14" customFormat="1">
      <c r="A793" s="14"/>
      <c r="B793" s="237"/>
      <c r="C793" s="238"/>
      <c r="D793" s="228" t="s">
        <v>185</v>
      </c>
      <c r="E793" s="239" t="s">
        <v>19</v>
      </c>
      <c r="F793" s="240" t="s">
        <v>887</v>
      </c>
      <c r="G793" s="238"/>
      <c r="H793" s="241">
        <v>6.4729999999999999</v>
      </c>
      <c r="I793" s="242"/>
      <c r="J793" s="238"/>
      <c r="K793" s="238"/>
      <c r="L793" s="243"/>
      <c r="M793" s="244"/>
      <c r="N793" s="245"/>
      <c r="O793" s="245"/>
      <c r="P793" s="245"/>
      <c r="Q793" s="245"/>
      <c r="R793" s="245"/>
      <c r="S793" s="245"/>
      <c r="T793" s="246"/>
      <c r="U793" s="14"/>
      <c r="V793" s="14"/>
      <c r="W793" s="14"/>
      <c r="X793" s="14"/>
      <c r="Y793" s="14"/>
      <c r="Z793" s="14"/>
      <c r="AA793" s="14"/>
      <c r="AB793" s="14"/>
      <c r="AC793" s="14"/>
      <c r="AD793" s="14"/>
      <c r="AE793" s="14"/>
      <c r="AT793" s="247" t="s">
        <v>185</v>
      </c>
      <c r="AU793" s="247" t="s">
        <v>85</v>
      </c>
      <c r="AV793" s="14" t="s">
        <v>85</v>
      </c>
      <c r="AW793" s="14" t="s">
        <v>35</v>
      </c>
      <c r="AX793" s="14" t="s">
        <v>75</v>
      </c>
      <c r="AY793" s="247" t="s">
        <v>175</v>
      </c>
    </row>
    <row r="794" s="14" customFormat="1">
      <c r="A794" s="14"/>
      <c r="B794" s="237"/>
      <c r="C794" s="238"/>
      <c r="D794" s="228" t="s">
        <v>185</v>
      </c>
      <c r="E794" s="239" t="s">
        <v>19</v>
      </c>
      <c r="F794" s="240" t="s">
        <v>888</v>
      </c>
      <c r="G794" s="238"/>
      <c r="H794" s="241">
        <v>3.2480000000000002</v>
      </c>
      <c r="I794" s="242"/>
      <c r="J794" s="238"/>
      <c r="K794" s="238"/>
      <c r="L794" s="243"/>
      <c r="M794" s="244"/>
      <c r="N794" s="245"/>
      <c r="O794" s="245"/>
      <c r="P794" s="245"/>
      <c r="Q794" s="245"/>
      <c r="R794" s="245"/>
      <c r="S794" s="245"/>
      <c r="T794" s="246"/>
      <c r="U794" s="14"/>
      <c r="V794" s="14"/>
      <c r="W794" s="14"/>
      <c r="X794" s="14"/>
      <c r="Y794" s="14"/>
      <c r="Z794" s="14"/>
      <c r="AA794" s="14"/>
      <c r="AB794" s="14"/>
      <c r="AC794" s="14"/>
      <c r="AD794" s="14"/>
      <c r="AE794" s="14"/>
      <c r="AT794" s="247" t="s">
        <v>185</v>
      </c>
      <c r="AU794" s="247" t="s">
        <v>85</v>
      </c>
      <c r="AV794" s="14" t="s">
        <v>85</v>
      </c>
      <c r="AW794" s="14" t="s">
        <v>35</v>
      </c>
      <c r="AX794" s="14" t="s">
        <v>75</v>
      </c>
      <c r="AY794" s="247" t="s">
        <v>175</v>
      </c>
    </row>
    <row r="795" s="14" customFormat="1">
      <c r="A795" s="14"/>
      <c r="B795" s="237"/>
      <c r="C795" s="238"/>
      <c r="D795" s="228" t="s">
        <v>185</v>
      </c>
      <c r="E795" s="239" t="s">
        <v>19</v>
      </c>
      <c r="F795" s="240" t="s">
        <v>889</v>
      </c>
      <c r="G795" s="238"/>
      <c r="H795" s="241">
        <v>6.7000000000000002</v>
      </c>
      <c r="I795" s="242"/>
      <c r="J795" s="238"/>
      <c r="K795" s="238"/>
      <c r="L795" s="243"/>
      <c r="M795" s="244"/>
      <c r="N795" s="245"/>
      <c r="O795" s="245"/>
      <c r="P795" s="245"/>
      <c r="Q795" s="245"/>
      <c r="R795" s="245"/>
      <c r="S795" s="245"/>
      <c r="T795" s="246"/>
      <c r="U795" s="14"/>
      <c r="V795" s="14"/>
      <c r="W795" s="14"/>
      <c r="X795" s="14"/>
      <c r="Y795" s="14"/>
      <c r="Z795" s="14"/>
      <c r="AA795" s="14"/>
      <c r="AB795" s="14"/>
      <c r="AC795" s="14"/>
      <c r="AD795" s="14"/>
      <c r="AE795" s="14"/>
      <c r="AT795" s="247" t="s">
        <v>185</v>
      </c>
      <c r="AU795" s="247" t="s">
        <v>85</v>
      </c>
      <c r="AV795" s="14" t="s">
        <v>85</v>
      </c>
      <c r="AW795" s="14" t="s">
        <v>35</v>
      </c>
      <c r="AX795" s="14" t="s">
        <v>75</v>
      </c>
      <c r="AY795" s="247" t="s">
        <v>175</v>
      </c>
    </row>
    <row r="796" s="14" customFormat="1">
      <c r="A796" s="14"/>
      <c r="B796" s="237"/>
      <c r="C796" s="238"/>
      <c r="D796" s="228" t="s">
        <v>185</v>
      </c>
      <c r="E796" s="239" t="s">
        <v>19</v>
      </c>
      <c r="F796" s="240" t="s">
        <v>890</v>
      </c>
      <c r="G796" s="238"/>
      <c r="H796" s="241">
        <v>15.951000000000001</v>
      </c>
      <c r="I796" s="242"/>
      <c r="J796" s="238"/>
      <c r="K796" s="238"/>
      <c r="L796" s="243"/>
      <c r="M796" s="244"/>
      <c r="N796" s="245"/>
      <c r="O796" s="245"/>
      <c r="P796" s="245"/>
      <c r="Q796" s="245"/>
      <c r="R796" s="245"/>
      <c r="S796" s="245"/>
      <c r="T796" s="246"/>
      <c r="U796" s="14"/>
      <c r="V796" s="14"/>
      <c r="W796" s="14"/>
      <c r="X796" s="14"/>
      <c r="Y796" s="14"/>
      <c r="Z796" s="14"/>
      <c r="AA796" s="14"/>
      <c r="AB796" s="14"/>
      <c r="AC796" s="14"/>
      <c r="AD796" s="14"/>
      <c r="AE796" s="14"/>
      <c r="AT796" s="247" t="s">
        <v>185</v>
      </c>
      <c r="AU796" s="247" t="s">
        <v>85</v>
      </c>
      <c r="AV796" s="14" t="s">
        <v>85</v>
      </c>
      <c r="AW796" s="14" t="s">
        <v>35</v>
      </c>
      <c r="AX796" s="14" t="s">
        <v>75</v>
      </c>
      <c r="AY796" s="247" t="s">
        <v>175</v>
      </c>
    </row>
    <row r="797" s="14" customFormat="1">
      <c r="A797" s="14"/>
      <c r="B797" s="237"/>
      <c r="C797" s="238"/>
      <c r="D797" s="228" t="s">
        <v>185</v>
      </c>
      <c r="E797" s="239" t="s">
        <v>19</v>
      </c>
      <c r="F797" s="240" t="s">
        <v>891</v>
      </c>
      <c r="G797" s="238"/>
      <c r="H797" s="241">
        <v>5.8700000000000001</v>
      </c>
      <c r="I797" s="242"/>
      <c r="J797" s="238"/>
      <c r="K797" s="238"/>
      <c r="L797" s="243"/>
      <c r="M797" s="244"/>
      <c r="N797" s="245"/>
      <c r="O797" s="245"/>
      <c r="P797" s="245"/>
      <c r="Q797" s="245"/>
      <c r="R797" s="245"/>
      <c r="S797" s="245"/>
      <c r="T797" s="246"/>
      <c r="U797" s="14"/>
      <c r="V797" s="14"/>
      <c r="W797" s="14"/>
      <c r="X797" s="14"/>
      <c r="Y797" s="14"/>
      <c r="Z797" s="14"/>
      <c r="AA797" s="14"/>
      <c r="AB797" s="14"/>
      <c r="AC797" s="14"/>
      <c r="AD797" s="14"/>
      <c r="AE797" s="14"/>
      <c r="AT797" s="247" t="s">
        <v>185</v>
      </c>
      <c r="AU797" s="247" t="s">
        <v>85</v>
      </c>
      <c r="AV797" s="14" t="s">
        <v>85</v>
      </c>
      <c r="AW797" s="14" t="s">
        <v>35</v>
      </c>
      <c r="AX797" s="14" t="s">
        <v>75</v>
      </c>
      <c r="AY797" s="247" t="s">
        <v>175</v>
      </c>
    </row>
    <row r="798" s="14" customFormat="1">
      <c r="A798" s="14"/>
      <c r="B798" s="237"/>
      <c r="C798" s="238"/>
      <c r="D798" s="228" t="s">
        <v>185</v>
      </c>
      <c r="E798" s="239" t="s">
        <v>19</v>
      </c>
      <c r="F798" s="240" t="s">
        <v>892</v>
      </c>
      <c r="G798" s="238"/>
      <c r="H798" s="241">
        <v>22.079999999999998</v>
      </c>
      <c r="I798" s="242"/>
      <c r="J798" s="238"/>
      <c r="K798" s="238"/>
      <c r="L798" s="243"/>
      <c r="M798" s="244"/>
      <c r="N798" s="245"/>
      <c r="O798" s="245"/>
      <c r="P798" s="245"/>
      <c r="Q798" s="245"/>
      <c r="R798" s="245"/>
      <c r="S798" s="245"/>
      <c r="T798" s="246"/>
      <c r="U798" s="14"/>
      <c r="V798" s="14"/>
      <c r="W798" s="14"/>
      <c r="X798" s="14"/>
      <c r="Y798" s="14"/>
      <c r="Z798" s="14"/>
      <c r="AA798" s="14"/>
      <c r="AB798" s="14"/>
      <c r="AC798" s="14"/>
      <c r="AD798" s="14"/>
      <c r="AE798" s="14"/>
      <c r="AT798" s="247" t="s">
        <v>185</v>
      </c>
      <c r="AU798" s="247" t="s">
        <v>85</v>
      </c>
      <c r="AV798" s="14" t="s">
        <v>85</v>
      </c>
      <c r="AW798" s="14" t="s">
        <v>35</v>
      </c>
      <c r="AX798" s="14" t="s">
        <v>75</v>
      </c>
      <c r="AY798" s="247" t="s">
        <v>175</v>
      </c>
    </row>
    <row r="799" s="14" customFormat="1">
      <c r="A799" s="14"/>
      <c r="B799" s="237"/>
      <c r="C799" s="238"/>
      <c r="D799" s="228" t="s">
        <v>185</v>
      </c>
      <c r="E799" s="239" t="s">
        <v>19</v>
      </c>
      <c r="F799" s="240" t="s">
        <v>893</v>
      </c>
      <c r="G799" s="238"/>
      <c r="H799" s="241">
        <v>2.665</v>
      </c>
      <c r="I799" s="242"/>
      <c r="J799" s="238"/>
      <c r="K799" s="238"/>
      <c r="L799" s="243"/>
      <c r="M799" s="244"/>
      <c r="N799" s="245"/>
      <c r="O799" s="245"/>
      <c r="P799" s="245"/>
      <c r="Q799" s="245"/>
      <c r="R799" s="245"/>
      <c r="S799" s="245"/>
      <c r="T799" s="246"/>
      <c r="U799" s="14"/>
      <c r="V799" s="14"/>
      <c r="W799" s="14"/>
      <c r="X799" s="14"/>
      <c r="Y799" s="14"/>
      <c r="Z799" s="14"/>
      <c r="AA799" s="14"/>
      <c r="AB799" s="14"/>
      <c r="AC799" s="14"/>
      <c r="AD799" s="14"/>
      <c r="AE799" s="14"/>
      <c r="AT799" s="247" t="s">
        <v>185</v>
      </c>
      <c r="AU799" s="247" t="s">
        <v>85</v>
      </c>
      <c r="AV799" s="14" t="s">
        <v>85</v>
      </c>
      <c r="AW799" s="14" t="s">
        <v>35</v>
      </c>
      <c r="AX799" s="14" t="s">
        <v>75</v>
      </c>
      <c r="AY799" s="247" t="s">
        <v>175</v>
      </c>
    </row>
    <row r="800" s="14" customFormat="1">
      <c r="A800" s="14"/>
      <c r="B800" s="237"/>
      <c r="C800" s="238"/>
      <c r="D800" s="228" t="s">
        <v>185</v>
      </c>
      <c r="E800" s="239" t="s">
        <v>19</v>
      </c>
      <c r="F800" s="240" t="s">
        <v>894</v>
      </c>
      <c r="G800" s="238"/>
      <c r="H800" s="241">
        <v>26.460000000000001</v>
      </c>
      <c r="I800" s="242"/>
      <c r="J800" s="238"/>
      <c r="K800" s="238"/>
      <c r="L800" s="243"/>
      <c r="M800" s="244"/>
      <c r="N800" s="245"/>
      <c r="O800" s="245"/>
      <c r="P800" s="245"/>
      <c r="Q800" s="245"/>
      <c r="R800" s="245"/>
      <c r="S800" s="245"/>
      <c r="T800" s="246"/>
      <c r="U800" s="14"/>
      <c r="V800" s="14"/>
      <c r="W800" s="14"/>
      <c r="X800" s="14"/>
      <c r="Y800" s="14"/>
      <c r="Z800" s="14"/>
      <c r="AA800" s="14"/>
      <c r="AB800" s="14"/>
      <c r="AC800" s="14"/>
      <c r="AD800" s="14"/>
      <c r="AE800" s="14"/>
      <c r="AT800" s="247" t="s">
        <v>185</v>
      </c>
      <c r="AU800" s="247" t="s">
        <v>85</v>
      </c>
      <c r="AV800" s="14" t="s">
        <v>85</v>
      </c>
      <c r="AW800" s="14" t="s">
        <v>35</v>
      </c>
      <c r="AX800" s="14" t="s">
        <v>75</v>
      </c>
      <c r="AY800" s="247" t="s">
        <v>175</v>
      </c>
    </row>
    <row r="801" s="14" customFormat="1">
      <c r="A801" s="14"/>
      <c r="B801" s="237"/>
      <c r="C801" s="238"/>
      <c r="D801" s="228" t="s">
        <v>185</v>
      </c>
      <c r="E801" s="239" t="s">
        <v>19</v>
      </c>
      <c r="F801" s="240" t="s">
        <v>895</v>
      </c>
      <c r="G801" s="238"/>
      <c r="H801" s="241">
        <v>31.359999999999999</v>
      </c>
      <c r="I801" s="242"/>
      <c r="J801" s="238"/>
      <c r="K801" s="238"/>
      <c r="L801" s="243"/>
      <c r="M801" s="244"/>
      <c r="N801" s="245"/>
      <c r="O801" s="245"/>
      <c r="P801" s="245"/>
      <c r="Q801" s="245"/>
      <c r="R801" s="245"/>
      <c r="S801" s="245"/>
      <c r="T801" s="246"/>
      <c r="U801" s="14"/>
      <c r="V801" s="14"/>
      <c r="W801" s="14"/>
      <c r="X801" s="14"/>
      <c r="Y801" s="14"/>
      <c r="Z801" s="14"/>
      <c r="AA801" s="14"/>
      <c r="AB801" s="14"/>
      <c r="AC801" s="14"/>
      <c r="AD801" s="14"/>
      <c r="AE801" s="14"/>
      <c r="AT801" s="247" t="s">
        <v>185</v>
      </c>
      <c r="AU801" s="247" t="s">
        <v>85</v>
      </c>
      <c r="AV801" s="14" t="s">
        <v>85</v>
      </c>
      <c r="AW801" s="14" t="s">
        <v>35</v>
      </c>
      <c r="AX801" s="14" t="s">
        <v>75</v>
      </c>
      <c r="AY801" s="247" t="s">
        <v>175</v>
      </c>
    </row>
    <row r="802" s="16" customFormat="1">
      <c r="A802" s="16"/>
      <c r="B802" s="259"/>
      <c r="C802" s="260"/>
      <c r="D802" s="228" t="s">
        <v>185</v>
      </c>
      <c r="E802" s="261" t="s">
        <v>97</v>
      </c>
      <c r="F802" s="262" t="s">
        <v>212</v>
      </c>
      <c r="G802" s="260"/>
      <c r="H802" s="263">
        <v>263.13999999999999</v>
      </c>
      <c r="I802" s="264"/>
      <c r="J802" s="260"/>
      <c r="K802" s="260"/>
      <c r="L802" s="265"/>
      <c r="M802" s="266"/>
      <c r="N802" s="267"/>
      <c r="O802" s="267"/>
      <c r="P802" s="267"/>
      <c r="Q802" s="267"/>
      <c r="R802" s="267"/>
      <c r="S802" s="267"/>
      <c r="T802" s="268"/>
      <c r="U802" s="16"/>
      <c r="V802" s="16"/>
      <c r="W802" s="16"/>
      <c r="X802" s="16"/>
      <c r="Y802" s="16"/>
      <c r="Z802" s="16"/>
      <c r="AA802" s="16"/>
      <c r="AB802" s="16"/>
      <c r="AC802" s="16"/>
      <c r="AD802" s="16"/>
      <c r="AE802" s="16"/>
      <c r="AT802" s="269" t="s">
        <v>185</v>
      </c>
      <c r="AU802" s="269" t="s">
        <v>85</v>
      </c>
      <c r="AV802" s="16" t="s">
        <v>127</v>
      </c>
      <c r="AW802" s="16" t="s">
        <v>35</v>
      </c>
      <c r="AX802" s="16" t="s">
        <v>75</v>
      </c>
      <c r="AY802" s="269" t="s">
        <v>175</v>
      </c>
    </row>
    <row r="803" s="15" customFormat="1">
      <c r="A803" s="15"/>
      <c r="B803" s="248"/>
      <c r="C803" s="249"/>
      <c r="D803" s="228" t="s">
        <v>185</v>
      </c>
      <c r="E803" s="250" t="s">
        <v>19</v>
      </c>
      <c r="F803" s="251" t="s">
        <v>187</v>
      </c>
      <c r="G803" s="249"/>
      <c r="H803" s="252">
        <v>916.96600000000001</v>
      </c>
      <c r="I803" s="253"/>
      <c r="J803" s="249"/>
      <c r="K803" s="249"/>
      <c r="L803" s="254"/>
      <c r="M803" s="255"/>
      <c r="N803" s="256"/>
      <c r="O803" s="256"/>
      <c r="P803" s="256"/>
      <c r="Q803" s="256"/>
      <c r="R803" s="256"/>
      <c r="S803" s="256"/>
      <c r="T803" s="257"/>
      <c r="U803" s="15"/>
      <c r="V803" s="15"/>
      <c r="W803" s="15"/>
      <c r="X803" s="15"/>
      <c r="Y803" s="15"/>
      <c r="Z803" s="15"/>
      <c r="AA803" s="15"/>
      <c r="AB803" s="15"/>
      <c r="AC803" s="15"/>
      <c r="AD803" s="15"/>
      <c r="AE803" s="15"/>
      <c r="AT803" s="258" t="s">
        <v>185</v>
      </c>
      <c r="AU803" s="258" t="s">
        <v>85</v>
      </c>
      <c r="AV803" s="15" t="s">
        <v>181</v>
      </c>
      <c r="AW803" s="15" t="s">
        <v>35</v>
      </c>
      <c r="AX803" s="15" t="s">
        <v>83</v>
      </c>
      <c r="AY803" s="258" t="s">
        <v>175</v>
      </c>
    </row>
    <row r="804" s="2" customFormat="1" ht="16.5" customHeight="1">
      <c r="A804" s="41"/>
      <c r="B804" s="42"/>
      <c r="C804" s="270" t="s">
        <v>896</v>
      </c>
      <c r="D804" s="270" t="s">
        <v>272</v>
      </c>
      <c r="E804" s="271" t="s">
        <v>897</v>
      </c>
      <c r="F804" s="272" t="s">
        <v>898</v>
      </c>
      <c r="G804" s="273" t="s">
        <v>275</v>
      </c>
      <c r="H804" s="274">
        <v>229.24199999999999</v>
      </c>
      <c r="I804" s="275"/>
      <c r="J804" s="276">
        <f>ROUND(I804*H804,2)</f>
        <v>0</v>
      </c>
      <c r="K804" s="272" t="s">
        <v>180</v>
      </c>
      <c r="L804" s="277"/>
      <c r="M804" s="278" t="s">
        <v>19</v>
      </c>
      <c r="N804" s="279" t="s">
        <v>46</v>
      </c>
      <c r="O804" s="87"/>
      <c r="P804" s="217">
        <f>O804*H804</f>
        <v>0</v>
      </c>
      <c r="Q804" s="217">
        <v>0.001</v>
      </c>
      <c r="R804" s="217">
        <f>Q804*H804</f>
        <v>0.229242</v>
      </c>
      <c r="S804" s="217">
        <v>0</v>
      </c>
      <c r="T804" s="218">
        <f>S804*H804</f>
        <v>0</v>
      </c>
      <c r="U804" s="41"/>
      <c r="V804" s="41"/>
      <c r="W804" s="41"/>
      <c r="X804" s="41"/>
      <c r="Y804" s="41"/>
      <c r="Z804" s="41"/>
      <c r="AA804" s="41"/>
      <c r="AB804" s="41"/>
      <c r="AC804" s="41"/>
      <c r="AD804" s="41"/>
      <c r="AE804" s="41"/>
      <c r="AR804" s="219" t="s">
        <v>382</v>
      </c>
      <c r="AT804" s="219" t="s">
        <v>272</v>
      </c>
      <c r="AU804" s="219" t="s">
        <v>85</v>
      </c>
      <c r="AY804" s="20" t="s">
        <v>175</v>
      </c>
      <c r="BE804" s="220">
        <f>IF(N804="základní",J804,0)</f>
        <v>0</v>
      </c>
      <c r="BF804" s="220">
        <f>IF(N804="snížená",J804,0)</f>
        <v>0</v>
      </c>
      <c r="BG804" s="220">
        <f>IF(N804="zákl. přenesená",J804,0)</f>
        <v>0</v>
      </c>
      <c r="BH804" s="220">
        <f>IF(N804="sníž. přenesená",J804,0)</f>
        <v>0</v>
      </c>
      <c r="BI804" s="220">
        <f>IF(N804="nulová",J804,0)</f>
        <v>0</v>
      </c>
      <c r="BJ804" s="20" t="s">
        <v>83</v>
      </c>
      <c r="BK804" s="220">
        <f>ROUND(I804*H804,2)</f>
        <v>0</v>
      </c>
      <c r="BL804" s="20" t="s">
        <v>278</v>
      </c>
      <c r="BM804" s="219" t="s">
        <v>899</v>
      </c>
    </row>
    <row r="805" s="13" customFormat="1">
      <c r="A805" s="13"/>
      <c r="B805" s="226"/>
      <c r="C805" s="227"/>
      <c r="D805" s="228" t="s">
        <v>185</v>
      </c>
      <c r="E805" s="229" t="s">
        <v>19</v>
      </c>
      <c r="F805" s="230" t="s">
        <v>900</v>
      </c>
      <c r="G805" s="227"/>
      <c r="H805" s="229" t="s">
        <v>19</v>
      </c>
      <c r="I805" s="231"/>
      <c r="J805" s="227"/>
      <c r="K805" s="227"/>
      <c r="L805" s="232"/>
      <c r="M805" s="233"/>
      <c r="N805" s="234"/>
      <c r="O805" s="234"/>
      <c r="P805" s="234"/>
      <c r="Q805" s="234"/>
      <c r="R805" s="234"/>
      <c r="S805" s="234"/>
      <c r="T805" s="235"/>
      <c r="U805" s="13"/>
      <c r="V805" s="13"/>
      <c r="W805" s="13"/>
      <c r="X805" s="13"/>
      <c r="Y805" s="13"/>
      <c r="Z805" s="13"/>
      <c r="AA805" s="13"/>
      <c r="AB805" s="13"/>
      <c r="AC805" s="13"/>
      <c r="AD805" s="13"/>
      <c r="AE805" s="13"/>
      <c r="AT805" s="236" t="s">
        <v>185</v>
      </c>
      <c r="AU805" s="236" t="s">
        <v>85</v>
      </c>
      <c r="AV805" s="13" t="s">
        <v>83</v>
      </c>
      <c r="AW805" s="13" t="s">
        <v>35</v>
      </c>
      <c r="AX805" s="13" t="s">
        <v>75</v>
      </c>
      <c r="AY805" s="236" t="s">
        <v>175</v>
      </c>
    </row>
    <row r="806" s="14" customFormat="1">
      <c r="A806" s="14"/>
      <c r="B806" s="237"/>
      <c r="C806" s="238"/>
      <c r="D806" s="228" t="s">
        <v>185</v>
      </c>
      <c r="E806" s="239" t="s">
        <v>19</v>
      </c>
      <c r="F806" s="240" t="s">
        <v>103</v>
      </c>
      <c r="G806" s="238"/>
      <c r="H806" s="241">
        <v>653.82600000000002</v>
      </c>
      <c r="I806" s="242"/>
      <c r="J806" s="238"/>
      <c r="K806" s="238"/>
      <c r="L806" s="243"/>
      <c r="M806" s="244"/>
      <c r="N806" s="245"/>
      <c r="O806" s="245"/>
      <c r="P806" s="245"/>
      <c r="Q806" s="245"/>
      <c r="R806" s="245"/>
      <c r="S806" s="245"/>
      <c r="T806" s="246"/>
      <c r="U806" s="14"/>
      <c r="V806" s="14"/>
      <c r="W806" s="14"/>
      <c r="X806" s="14"/>
      <c r="Y806" s="14"/>
      <c r="Z806" s="14"/>
      <c r="AA806" s="14"/>
      <c r="AB806" s="14"/>
      <c r="AC806" s="14"/>
      <c r="AD806" s="14"/>
      <c r="AE806" s="14"/>
      <c r="AT806" s="247" t="s">
        <v>185</v>
      </c>
      <c r="AU806" s="247" t="s">
        <v>85</v>
      </c>
      <c r="AV806" s="14" t="s">
        <v>85</v>
      </c>
      <c r="AW806" s="14" t="s">
        <v>35</v>
      </c>
      <c r="AX806" s="14" t="s">
        <v>75</v>
      </c>
      <c r="AY806" s="247" t="s">
        <v>175</v>
      </c>
    </row>
    <row r="807" s="14" customFormat="1">
      <c r="A807" s="14"/>
      <c r="B807" s="237"/>
      <c r="C807" s="238"/>
      <c r="D807" s="228" t="s">
        <v>185</v>
      </c>
      <c r="E807" s="239" t="s">
        <v>19</v>
      </c>
      <c r="F807" s="240" t="s">
        <v>97</v>
      </c>
      <c r="G807" s="238"/>
      <c r="H807" s="241">
        <v>263.13999999999999</v>
      </c>
      <c r="I807" s="242"/>
      <c r="J807" s="238"/>
      <c r="K807" s="238"/>
      <c r="L807" s="243"/>
      <c r="M807" s="244"/>
      <c r="N807" s="245"/>
      <c r="O807" s="245"/>
      <c r="P807" s="245"/>
      <c r="Q807" s="245"/>
      <c r="R807" s="245"/>
      <c r="S807" s="245"/>
      <c r="T807" s="246"/>
      <c r="U807" s="14"/>
      <c r="V807" s="14"/>
      <c r="W807" s="14"/>
      <c r="X807" s="14"/>
      <c r="Y807" s="14"/>
      <c r="Z807" s="14"/>
      <c r="AA807" s="14"/>
      <c r="AB807" s="14"/>
      <c r="AC807" s="14"/>
      <c r="AD807" s="14"/>
      <c r="AE807" s="14"/>
      <c r="AT807" s="247" t="s">
        <v>185</v>
      </c>
      <c r="AU807" s="247" t="s">
        <v>85</v>
      </c>
      <c r="AV807" s="14" t="s">
        <v>85</v>
      </c>
      <c r="AW807" s="14" t="s">
        <v>35</v>
      </c>
      <c r="AX807" s="14" t="s">
        <v>75</v>
      </c>
      <c r="AY807" s="247" t="s">
        <v>175</v>
      </c>
    </row>
    <row r="808" s="15" customFormat="1">
      <c r="A808" s="15"/>
      <c r="B808" s="248"/>
      <c r="C808" s="249"/>
      <c r="D808" s="228" t="s">
        <v>185</v>
      </c>
      <c r="E808" s="250" t="s">
        <v>19</v>
      </c>
      <c r="F808" s="251" t="s">
        <v>187</v>
      </c>
      <c r="G808" s="249"/>
      <c r="H808" s="252">
        <v>916.96600000000001</v>
      </c>
      <c r="I808" s="253"/>
      <c r="J808" s="249"/>
      <c r="K808" s="249"/>
      <c r="L808" s="254"/>
      <c r="M808" s="255"/>
      <c r="N808" s="256"/>
      <c r="O808" s="256"/>
      <c r="P808" s="256"/>
      <c r="Q808" s="256"/>
      <c r="R808" s="256"/>
      <c r="S808" s="256"/>
      <c r="T808" s="257"/>
      <c r="U808" s="15"/>
      <c r="V808" s="15"/>
      <c r="W808" s="15"/>
      <c r="X808" s="15"/>
      <c r="Y808" s="15"/>
      <c r="Z808" s="15"/>
      <c r="AA808" s="15"/>
      <c r="AB808" s="15"/>
      <c r="AC808" s="15"/>
      <c r="AD808" s="15"/>
      <c r="AE808" s="15"/>
      <c r="AT808" s="258" t="s">
        <v>185</v>
      </c>
      <c r="AU808" s="258" t="s">
        <v>85</v>
      </c>
      <c r="AV808" s="15" t="s">
        <v>181</v>
      </c>
      <c r="AW808" s="15" t="s">
        <v>35</v>
      </c>
      <c r="AX808" s="15" t="s">
        <v>83</v>
      </c>
      <c r="AY808" s="258" t="s">
        <v>175</v>
      </c>
    </row>
    <row r="809" s="14" customFormat="1">
      <c r="A809" s="14"/>
      <c r="B809" s="237"/>
      <c r="C809" s="238"/>
      <c r="D809" s="228" t="s">
        <v>185</v>
      </c>
      <c r="E809" s="238"/>
      <c r="F809" s="240" t="s">
        <v>901</v>
      </c>
      <c r="G809" s="238"/>
      <c r="H809" s="241">
        <v>229.24199999999999</v>
      </c>
      <c r="I809" s="242"/>
      <c r="J809" s="238"/>
      <c r="K809" s="238"/>
      <c r="L809" s="243"/>
      <c r="M809" s="244"/>
      <c r="N809" s="245"/>
      <c r="O809" s="245"/>
      <c r="P809" s="245"/>
      <c r="Q809" s="245"/>
      <c r="R809" s="245"/>
      <c r="S809" s="245"/>
      <c r="T809" s="246"/>
      <c r="U809" s="14"/>
      <c r="V809" s="14"/>
      <c r="W809" s="14"/>
      <c r="X809" s="14"/>
      <c r="Y809" s="14"/>
      <c r="Z809" s="14"/>
      <c r="AA809" s="14"/>
      <c r="AB809" s="14"/>
      <c r="AC809" s="14"/>
      <c r="AD809" s="14"/>
      <c r="AE809" s="14"/>
      <c r="AT809" s="247" t="s">
        <v>185</v>
      </c>
      <c r="AU809" s="247" t="s">
        <v>85</v>
      </c>
      <c r="AV809" s="14" t="s">
        <v>85</v>
      </c>
      <c r="AW809" s="14" t="s">
        <v>4</v>
      </c>
      <c r="AX809" s="14" t="s">
        <v>83</v>
      </c>
      <c r="AY809" s="247" t="s">
        <v>175</v>
      </c>
    </row>
    <row r="810" s="2" customFormat="1" ht="33" customHeight="1">
      <c r="A810" s="41"/>
      <c r="B810" s="42"/>
      <c r="C810" s="208" t="s">
        <v>902</v>
      </c>
      <c r="D810" s="208" t="s">
        <v>177</v>
      </c>
      <c r="E810" s="209" t="s">
        <v>903</v>
      </c>
      <c r="F810" s="210" t="s">
        <v>904</v>
      </c>
      <c r="G810" s="211" t="s">
        <v>120</v>
      </c>
      <c r="H810" s="212">
        <v>125.45999999999999</v>
      </c>
      <c r="I810" s="213"/>
      <c r="J810" s="214">
        <f>ROUND(I810*H810,2)</f>
        <v>0</v>
      </c>
      <c r="K810" s="210" t="s">
        <v>180</v>
      </c>
      <c r="L810" s="47"/>
      <c r="M810" s="215" t="s">
        <v>19</v>
      </c>
      <c r="N810" s="216" t="s">
        <v>46</v>
      </c>
      <c r="O810" s="87"/>
      <c r="P810" s="217">
        <f>O810*H810</f>
        <v>0</v>
      </c>
      <c r="Q810" s="217">
        <v>0</v>
      </c>
      <c r="R810" s="217">
        <f>Q810*H810</f>
        <v>0</v>
      </c>
      <c r="S810" s="217">
        <v>0</v>
      </c>
      <c r="T810" s="218">
        <f>S810*H810</f>
        <v>0</v>
      </c>
      <c r="U810" s="41"/>
      <c r="V810" s="41"/>
      <c r="W810" s="41"/>
      <c r="X810" s="41"/>
      <c r="Y810" s="41"/>
      <c r="Z810" s="41"/>
      <c r="AA810" s="41"/>
      <c r="AB810" s="41"/>
      <c r="AC810" s="41"/>
      <c r="AD810" s="41"/>
      <c r="AE810" s="41"/>
      <c r="AR810" s="219" t="s">
        <v>278</v>
      </c>
      <c r="AT810" s="219" t="s">
        <v>177</v>
      </c>
      <c r="AU810" s="219" t="s">
        <v>85</v>
      </c>
      <c r="AY810" s="20" t="s">
        <v>175</v>
      </c>
      <c r="BE810" s="220">
        <f>IF(N810="základní",J810,0)</f>
        <v>0</v>
      </c>
      <c r="BF810" s="220">
        <f>IF(N810="snížená",J810,0)</f>
        <v>0</v>
      </c>
      <c r="BG810" s="220">
        <f>IF(N810="zákl. přenesená",J810,0)</f>
        <v>0</v>
      </c>
      <c r="BH810" s="220">
        <f>IF(N810="sníž. přenesená",J810,0)</f>
        <v>0</v>
      </c>
      <c r="BI810" s="220">
        <f>IF(N810="nulová",J810,0)</f>
        <v>0</v>
      </c>
      <c r="BJ810" s="20" t="s">
        <v>83</v>
      </c>
      <c r="BK810" s="220">
        <f>ROUND(I810*H810,2)</f>
        <v>0</v>
      </c>
      <c r="BL810" s="20" t="s">
        <v>278</v>
      </c>
      <c r="BM810" s="219" t="s">
        <v>905</v>
      </c>
    </row>
    <row r="811" s="2" customFormat="1">
      <c r="A811" s="41"/>
      <c r="B811" s="42"/>
      <c r="C811" s="43"/>
      <c r="D811" s="221" t="s">
        <v>183</v>
      </c>
      <c r="E811" s="43"/>
      <c r="F811" s="222" t="s">
        <v>906</v>
      </c>
      <c r="G811" s="43"/>
      <c r="H811" s="43"/>
      <c r="I811" s="223"/>
      <c r="J811" s="43"/>
      <c r="K811" s="43"/>
      <c r="L811" s="47"/>
      <c r="M811" s="224"/>
      <c r="N811" s="225"/>
      <c r="O811" s="87"/>
      <c r="P811" s="87"/>
      <c r="Q811" s="87"/>
      <c r="R811" s="87"/>
      <c r="S811" s="87"/>
      <c r="T811" s="88"/>
      <c r="U811" s="41"/>
      <c r="V811" s="41"/>
      <c r="W811" s="41"/>
      <c r="X811" s="41"/>
      <c r="Y811" s="41"/>
      <c r="Z811" s="41"/>
      <c r="AA811" s="41"/>
      <c r="AB811" s="41"/>
      <c r="AC811" s="41"/>
      <c r="AD811" s="41"/>
      <c r="AE811" s="41"/>
      <c r="AT811" s="20" t="s">
        <v>183</v>
      </c>
      <c r="AU811" s="20" t="s">
        <v>85</v>
      </c>
    </row>
    <row r="812" s="14" customFormat="1">
      <c r="A812" s="14"/>
      <c r="B812" s="237"/>
      <c r="C812" s="238"/>
      <c r="D812" s="228" t="s">
        <v>185</v>
      </c>
      <c r="E812" s="239" t="s">
        <v>19</v>
      </c>
      <c r="F812" s="240" t="s">
        <v>113</v>
      </c>
      <c r="G812" s="238"/>
      <c r="H812" s="241">
        <v>125.45999999999999</v>
      </c>
      <c r="I812" s="242"/>
      <c r="J812" s="238"/>
      <c r="K812" s="238"/>
      <c r="L812" s="243"/>
      <c r="M812" s="244"/>
      <c r="N812" s="245"/>
      <c r="O812" s="245"/>
      <c r="P812" s="245"/>
      <c r="Q812" s="245"/>
      <c r="R812" s="245"/>
      <c r="S812" s="245"/>
      <c r="T812" s="246"/>
      <c r="U812" s="14"/>
      <c r="V812" s="14"/>
      <c r="W812" s="14"/>
      <c r="X812" s="14"/>
      <c r="Y812" s="14"/>
      <c r="Z812" s="14"/>
      <c r="AA812" s="14"/>
      <c r="AB812" s="14"/>
      <c r="AC812" s="14"/>
      <c r="AD812" s="14"/>
      <c r="AE812" s="14"/>
      <c r="AT812" s="247" t="s">
        <v>185</v>
      </c>
      <c r="AU812" s="247" t="s">
        <v>85</v>
      </c>
      <c r="AV812" s="14" t="s">
        <v>85</v>
      </c>
      <c r="AW812" s="14" t="s">
        <v>35</v>
      </c>
      <c r="AX812" s="14" t="s">
        <v>75</v>
      </c>
      <c r="AY812" s="247" t="s">
        <v>175</v>
      </c>
    </row>
    <row r="813" s="15" customFormat="1">
      <c r="A813" s="15"/>
      <c r="B813" s="248"/>
      <c r="C813" s="249"/>
      <c r="D813" s="228" t="s">
        <v>185</v>
      </c>
      <c r="E813" s="250" t="s">
        <v>19</v>
      </c>
      <c r="F813" s="251" t="s">
        <v>187</v>
      </c>
      <c r="G813" s="249"/>
      <c r="H813" s="252">
        <v>125.45999999999999</v>
      </c>
      <c r="I813" s="253"/>
      <c r="J813" s="249"/>
      <c r="K813" s="249"/>
      <c r="L813" s="254"/>
      <c r="M813" s="255"/>
      <c r="N813" s="256"/>
      <c r="O813" s="256"/>
      <c r="P813" s="256"/>
      <c r="Q813" s="256"/>
      <c r="R813" s="256"/>
      <c r="S813" s="256"/>
      <c r="T813" s="257"/>
      <c r="U813" s="15"/>
      <c r="V813" s="15"/>
      <c r="W813" s="15"/>
      <c r="X813" s="15"/>
      <c r="Y813" s="15"/>
      <c r="Z813" s="15"/>
      <c r="AA813" s="15"/>
      <c r="AB813" s="15"/>
      <c r="AC813" s="15"/>
      <c r="AD813" s="15"/>
      <c r="AE813" s="15"/>
      <c r="AT813" s="258" t="s">
        <v>185</v>
      </c>
      <c r="AU813" s="258" t="s">
        <v>85</v>
      </c>
      <c r="AV813" s="15" t="s">
        <v>181</v>
      </c>
      <c r="AW813" s="15" t="s">
        <v>35</v>
      </c>
      <c r="AX813" s="15" t="s">
        <v>83</v>
      </c>
      <c r="AY813" s="258" t="s">
        <v>175</v>
      </c>
    </row>
    <row r="814" s="2" customFormat="1" ht="24.15" customHeight="1">
      <c r="A814" s="41"/>
      <c r="B814" s="42"/>
      <c r="C814" s="270" t="s">
        <v>907</v>
      </c>
      <c r="D814" s="270" t="s">
        <v>272</v>
      </c>
      <c r="E814" s="271" t="s">
        <v>908</v>
      </c>
      <c r="F814" s="272" t="s">
        <v>909</v>
      </c>
      <c r="G814" s="273" t="s">
        <v>275</v>
      </c>
      <c r="H814" s="274">
        <v>301.10399999999998</v>
      </c>
      <c r="I814" s="275"/>
      <c r="J814" s="276">
        <f>ROUND(I814*H814,2)</f>
        <v>0</v>
      </c>
      <c r="K814" s="272" t="s">
        <v>180</v>
      </c>
      <c r="L814" s="277"/>
      <c r="M814" s="278" t="s">
        <v>19</v>
      </c>
      <c r="N814" s="279" t="s">
        <v>46</v>
      </c>
      <c r="O814" s="87"/>
      <c r="P814" s="217">
        <f>O814*H814</f>
        <v>0</v>
      </c>
      <c r="Q814" s="217">
        <v>0.001</v>
      </c>
      <c r="R814" s="217">
        <f>Q814*H814</f>
        <v>0.30110399999999998</v>
      </c>
      <c r="S814" s="217">
        <v>0</v>
      </c>
      <c r="T814" s="218">
        <f>S814*H814</f>
        <v>0</v>
      </c>
      <c r="U814" s="41"/>
      <c r="V814" s="41"/>
      <c r="W814" s="41"/>
      <c r="X814" s="41"/>
      <c r="Y814" s="41"/>
      <c r="Z814" s="41"/>
      <c r="AA814" s="41"/>
      <c r="AB814" s="41"/>
      <c r="AC814" s="41"/>
      <c r="AD814" s="41"/>
      <c r="AE814" s="41"/>
      <c r="AR814" s="219" t="s">
        <v>382</v>
      </c>
      <c r="AT814" s="219" t="s">
        <v>272</v>
      </c>
      <c r="AU814" s="219" t="s">
        <v>85</v>
      </c>
      <c r="AY814" s="20" t="s">
        <v>175</v>
      </c>
      <c r="BE814" s="220">
        <f>IF(N814="základní",J814,0)</f>
        <v>0</v>
      </c>
      <c r="BF814" s="220">
        <f>IF(N814="snížená",J814,0)</f>
        <v>0</v>
      </c>
      <c r="BG814" s="220">
        <f>IF(N814="zákl. přenesená",J814,0)</f>
        <v>0</v>
      </c>
      <c r="BH814" s="220">
        <f>IF(N814="sníž. přenesená",J814,0)</f>
        <v>0</v>
      </c>
      <c r="BI814" s="220">
        <f>IF(N814="nulová",J814,0)</f>
        <v>0</v>
      </c>
      <c r="BJ814" s="20" t="s">
        <v>83</v>
      </c>
      <c r="BK814" s="220">
        <f>ROUND(I814*H814,2)</f>
        <v>0</v>
      </c>
      <c r="BL814" s="20" t="s">
        <v>278</v>
      </c>
      <c r="BM814" s="219" t="s">
        <v>910</v>
      </c>
    </row>
    <row r="815" s="13" customFormat="1">
      <c r="A815" s="13"/>
      <c r="B815" s="226"/>
      <c r="C815" s="227"/>
      <c r="D815" s="228" t="s">
        <v>185</v>
      </c>
      <c r="E815" s="229" t="s">
        <v>19</v>
      </c>
      <c r="F815" s="230" t="s">
        <v>911</v>
      </c>
      <c r="G815" s="227"/>
      <c r="H815" s="229" t="s">
        <v>19</v>
      </c>
      <c r="I815" s="231"/>
      <c r="J815" s="227"/>
      <c r="K815" s="227"/>
      <c r="L815" s="232"/>
      <c r="M815" s="233"/>
      <c r="N815" s="234"/>
      <c r="O815" s="234"/>
      <c r="P815" s="234"/>
      <c r="Q815" s="234"/>
      <c r="R815" s="234"/>
      <c r="S815" s="234"/>
      <c r="T815" s="235"/>
      <c r="U815" s="13"/>
      <c r="V815" s="13"/>
      <c r="W815" s="13"/>
      <c r="X815" s="13"/>
      <c r="Y815" s="13"/>
      <c r="Z815" s="13"/>
      <c r="AA815" s="13"/>
      <c r="AB815" s="13"/>
      <c r="AC815" s="13"/>
      <c r="AD815" s="13"/>
      <c r="AE815" s="13"/>
      <c r="AT815" s="236" t="s">
        <v>185</v>
      </c>
      <c r="AU815" s="236" t="s">
        <v>85</v>
      </c>
      <c r="AV815" s="13" t="s">
        <v>83</v>
      </c>
      <c r="AW815" s="13" t="s">
        <v>35</v>
      </c>
      <c r="AX815" s="13" t="s">
        <v>75</v>
      </c>
      <c r="AY815" s="236" t="s">
        <v>175</v>
      </c>
    </row>
    <row r="816" s="14" customFormat="1">
      <c r="A816" s="14"/>
      <c r="B816" s="237"/>
      <c r="C816" s="238"/>
      <c r="D816" s="228" t="s">
        <v>185</v>
      </c>
      <c r="E816" s="239" t="s">
        <v>19</v>
      </c>
      <c r="F816" s="240" t="s">
        <v>912</v>
      </c>
      <c r="G816" s="238"/>
      <c r="H816" s="241">
        <v>301.10399999999998</v>
      </c>
      <c r="I816" s="242"/>
      <c r="J816" s="238"/>
      <c r="K816" s="238"/>
      <c r="L816" s="243"/>
      <c r="M816" s="244"/>
      <c r="N816" s="245"/>
      <c r="O816" s="245"/>
      <c r="P816" s="245"/>
      <c r="Q816" s="245"/>
      <c r="R816" s="245"/>
      <c r="S816" s="245"/>
      <c r="T816" s="246"/>
      <c r="U816" s="14"/>
      <c r="V816" s="14"/>
      <c r="W816" s="14"/>
      <c r="X816" s="14"/>
      <c r="Y816" s="14"/>
      <c r="Z816" s="14"/>
      <c r="AA816" s="14"/>
      <c r="AB816" s="14"/>
      <c r="AC816" s="14"/>
      <c r="AD816" s="14"/>
      <c r="AE816" s="14"/>
      <c r="AT816" s="247" t="s">
        <v>185</v>
      </c>
      <c r="AU816" s="247" t="s">
        <v>85</v>
      </c>
      <c r="AV816" s="14" t="s">
        <v>85</v>
      </c>
      <c r="AW816" s="14" t="s">
        <v>35</v>
      </c>
      <c r="AX816" s="14" t="s">
        <v>75</v>
      </c>
      <c r="AY816" s="247" t="s">
        <v>175</v>
      </c>
    </row>
    <row r="817" s="15" customFormat="1">
      <c r="A817" s="15"/>
      <c r="B817" s="248"/>
      <c r="C817" s="249"/>
      <c r="D817" s="228" t="s">
        <v>185</v>
      </c>
      <c r="E817" s="250" t="s">
        <v>19</v>
      </c>
      <c r="F817" s="251" t="s">
        <v>187</v>
      </c>
      <c r="G817" s="249"/>
      <c r="H817" s="252">
        <v>301.10399999999998</v>
      </c>
      <c r="I817" s="253"/>
      <c r="J817" s="249"/>
      <c r="K817" s="249"/>
      <c r="L817" s="254"/>
      <c r="M817" s="255"/>
      <c r="N817" s="256"/>
      <c r="O817" s="256"/>
      <c r="P817" s="256"/>
      <c r="Q817" s="256"/>
      <c r="R817" s="256"/>
      <c r="S817" s="256"/>
      <c r="T817" s="257"/>
      <c r="U817" s="15"/>
      <c r="V817" s="15"/>
      <c r="W817" s="15"/>
      <c r="X817" s="15"/>
      <c r="Y817" s="15"/>
      <c r="Z817" s="15"/>
      <c r="AA817" s="15"/>
      <c r="AB817" s="15"/>
      <c r="AC817" s="15"/>
      <c r="AD817" s="15"/>
      <c r="AE817" s="15"/>
      <c r="AT817" s="258" t="s">
        <v>185</v>
      </c>
      <c r="AU817" s="258" t="s">
        <v>85</v>
      </c>
      <c r="AV817" s="15" t="s">
        <v>181</v>
      </c>
      <c r="AW817" s="15" t="s">
        <v>35</v>
      </c>
      <c r="AX817" s="15" t="s">
        <v>83</v>
      </c>
      <c r="AY817" s="258" t="s">
        <v>175</v>
      </c>
    </row>
    <row r="818" s="2" customFormat="1" ht="33" customHeight="1">
      <c r="A818" s="41"/>
      <c r="B818" s="42"/>
      <c r="C818" s="208" t="s">
        <v>913</v>
      </c>
      <c r="D818" s="208" t="s">
        <v>177</v>
      </c>
      <c r="E818" s="209" t="s">
        <v>914</v>
      </c>
      <c r="F818" s="210" t="s">
        <v>915</v>
      </c>
      <c r="G818" s="211" t="s">
        <v>120</v>
      </c>
      <c r="H818" s="212">
        <v>916.96600000000001</v>
      </c>
      <c r="I818" s="213"/>
      <c r="J818" s="214">
        <f>ROUND(I818*H818,2)</f>
        <v>0</v>
      </c>
      <c r="K818" s="210" t="s">
        <v>180</v>
      </c>
      <c r="L818" s="47"/>
      <c r="M818" s="215" t="s">
        <v>19</v>
      </c>
      <c r="N818" s="216" t="s">
        <v>46</v>
      </c>
      <c r="O818" s="87"/>
      <c r="P818" s="217">
        <f>O818*H818</f>
        <v>0</v>
      </c>
      <c r="Q818" s="217">
        <v>0</v>
      </c>
      <c r="R818" s="217">
        <f>Q818*H818</f>
        <v>0</v>
      </c>
      <c r="S818" s="217">
        <v>0</v>
      </c>
      <c r="T818" s="218">
        <f>S818*H818</f>
        <v>0</v>
      </c>
      <c r="U818" s="41"/>
      <c r="V818" s="41"/>
      <c r="W818" s="41"/>
      <c r="X818" s="41"/>
      <c r="Y818" s="41"/>
      <c r="Z818" s="41"/>
      <c r="AA818" s="41"/>
      <c r="AB818" s="41"/>
      <c r="AC818" s="41"/>
      <c r="AD818" s="41"/>
      <c r="AE818" s="41"/>
      <c r="AR818" s="219" t="s">
        <v>278</v>
      </c>
      <c r="AT818" s="219" t="s">
        <v>177</v>
      </c>
      <c r="AU818" s="219" t="s">
        <v>85</v>
      </c>
      <c r="AY818" s="20" t="s">
        <v>175</v>
      </c>
      <c r="BE818" s="220">
        <f>IF(N818="základní",J818,0)</f>
        <v>0</v>
      </c>
      <c r="BF818" s="220">
        <f>IF(N818="snížená",J818,0)</f>
        <v>0</v>
      </c>
      <c r="BG818" s="220">
        <f>IF(N818="zákl. přenesená",J818,0)</f>
        <v>0</v>
      </c>
      <c r="BH818" s="220">
        <f>IF(N818="sníž. přenesená",J818,0)</f>
        <v>0</v>
      </c>
      <c r="BI818" s="220">
        <f>IF(N818="nulová",J818,0)</f>
        <v>0</v>
      </c>
      <c r="BJ818" s="20" t="s">
        <v>83</v>
      </c>
      <c r="BK818" s="220">
        <f>ROUND(I818*H818,2)</f>
        <v>0</v>
      </c>
      <c r="BL818" s="20" t="s">
        <v>278</v>
      </c>
      <c r="BM818" s="219" t="s">
        <v>916</v>
      </c>
    </row>
    <row r="819" s="2" customFormat="1">
      <c r="A819" s="41"/>
      <c r="B819" s="42"/>
      <c r="C819" s="43"/>
      <c r="D819" s="221" t="s">
        <v>183</v>
      </c>
      <c r="E819" s="43"/>
      <c r="F819" s="222" t="s">
        <v>917</v>
      </c>
      <c r="G819" s="43"/>
      <c r="H819" s="43"/>
      <c r="I819" s="223"/>
      <c r="J819" s="43"/>
      <c r="K819" s="43"/>
      <c r="L819" s="47"/>
      <c r="M819" s="224"/>
      <c r="N819" s="225"/>
      <c r="O819" s="87"/>
      <c r="P819" s="87"/>
      <c r="Q819" s="87"/>
      <c r="R819" s="87"/>
      <c r="S819" s="87"/>
      <c r="T819" s="88"/>
      <c r="U819" s="41"/>
      <c r="V819" s="41"/>
      <c r="W819" s="41"/>
      <c r="X819" s="41"/>
      <c r="Y819" s="41"/>
      <c r="Z819" s="41"/>
      <c r="AA819" s="41"/>
      <c r="AB819" s="41"/>
      <c r="AC819" s="41"/>
      <c r="AD819" s="41"/>
      <c r="AE819" s="41"/>
      <c r="AT819" s="20" t="s">
        <v>183</v>
      </c>
      <c r="AU819" s="20" t="s">
        <v>85</v>
      </c>
    </row>
    <row r="820" s="14" customFormat="1">
      <c r="A820" s="14"/>
      <c r="B820" s="237"/>
      <c r="C820" s="238"/>
      <c r="D820" s="228" t="s">
        <v>185</v>
      </c>
      <c r="E820" s="239" t="s">
        <v>19</v>
      </c>
      <c r="F820" s="240" t="s">
        <v>103</v>
      </c>
      <c r="G820" s="238"/>
      <c r="H820" s="241">
        <v>653.82600000000002</v>
      </c>
      <c r="I820" s="242"/>
      <c r="J820" s="238"/>
      <c r="K820" s="238"/>
      <c r="L820" s="243"/>
      <c r="M820" s="244"/>
      <c r="N820" s="245"/>
      <c r="O820" s="245"/>
      <c r="P820" s="245"/>
      <c r="Q820" s="245"/>
      <c r="R820" s="245"/>
      <c r="S820" s="245"/>
      <c r="T820" s="246"/>
      <c r="U820" s="14"/>
      <c r="V820" s="14"/>
      <c r="W820" s="14"/>
      <c r="X820" s="14"/>
      <c r="Y820" s="14"/>
      <c r="Z820" s="14"/>
      <c r="AA820" s="14"/>
      <c r="AB820" s="14"/>
      <c r="AC820" s="14"/>
      <c r="AD820" s="14"/>
      <c r="AE820" s="14"/>
      <c r="AT820" s="247" t="s">
        <v>185</v>
      </c>
      <c r="AU820" s="247" t="s">
        <v>85</v>
      </c>
      <c r="AV820" s="14" t="s">
        <v>85</v>
      </c>
      <c r="AW820" s="14" t="s">
        <v>35</v>
      </c>
      <c r="AX820" s="14" t="s">
        <v>75</v>
      </c>
      <c r="AY820" s="247" t="s">
        <v>175</v>
      </c>
    </row>
    <row r="821" s="14" customFormat="1">
      <c r="A821" s="14"/>
      <c r="B821" s="237"/>
      <c r="C821" s="238"/>
      <c r="D821" s="228" t="s">
        <v>185</v>
      </c>
      <c r="E821" s="239" t="s">
        <v>19</v>
      </c>
      <c r="F821" s="240" t="s">
        <v>97</v>
      </c>
      <c r="G821" s="238"/>
      <c r="H821" s="241">
        <v>263.13999999999999</v>
      </c>
      <c r="I821" s="242"/>
      <c r="J821" s="238"/>
      <c r="K821" s="238"/>
      <c r="L821" s="243"/>
      <c r="M821" s="244"/>
      <c r="N821" s="245"/>
      <c r="O821" s="245"/>
      <c r="P821" s="245"/>
      <c r="Q821" s="245"/>
      <c r="R821" s="245"/>
      <c r="S821" s="245"/>
      <c r="T821" s="246"/>
      <c r="U821" s="14"/>
      <c r="V821" s="14"/>
      <c r="W821" s="14"/>
      <c r="X821" s="14"/>
      <c r="Y821" s="14"/>
      <c r="Z821" s="14"/>
      <c r="AA821" s="14"/>
      <c r="AB821" s="14"/>
      <c r="AC821" s="14"/>
      <c r="AD821" s="14"/>
      <c r="AE821" s="14"/>
      <c r="AT821" s="247" t="s">
        <v>185</v>
      </c>
      <c r="AU821" s="247" t="s">
        <v>85</v>
      </c>
      <c r="AV821" s="14" t="s">
        <v>85</v>
      </c>
      <c r="AW821" s="14" t="s">
        <v>35</v>
      </c>
      <c r="AX821" s="14" t="s">
        <v>75</v>
      </c>
      <c r="AY821" s="247" t="s">
        <v>175</v>
      </c>
    </row>
    <row r="822" s="15" customFormat="1">
      <c r="A822" s="15"/>
      <c r="B822" s="248"/>
      <c r="C822" s="249"/>
      <c r="D822" s="228" t="s">
        <v>185</v>
      </c>
      <c r="E822" s="250" t="s">
        <v>19</v>
      </c>
      <c r="F822" s="251" t="s">
        <v>187</v>
      </c>
      <c r="G822" s="249"/>
      <c r="H822" s="252">
        <v>916.96600000000001</v>
      </c>
      <c r="I822" s="253"/>
      <c r="J822" s="249"/>
      <c r="K822" s="249"/>
      <c r="L822" s="254"/>
      <c r="M822" s="255"/>
      <c r="N822" s="256"/>
      <c r="O822" s="256"/>
      <c r="P822" s="256"/>
      <c r="Q822" s="256"/>
      <c r="R822" s="256"/>
      <c r="S822" s="256"/>
      <c r="T822" s="257"/>
      <c r="U822" s="15"/>
      <c r="V822" s="15"/>
      <c r="W822" s="15"/>
      <c r="X822" s="15"/>
      <c r="Y822" s="15"/>
      <c r="Z822" s="15"/>
      <c r="AA822" s="15"/>
      <c r="AB822" s="15"/>
      <c r="AC822" s="15"/>
      <c r="AD822" s="15"/>
      <c r="AE822" s="15"/>
      <c r="AT822" s="258" t="s">
        <v>185</v>
      </c>
      <c r="AU822" s="258" t="s">
        <v>85</v>
      </c>
      <c r="AV822" s="15" t="s">
        <v>181</v>
      </c>
      <c r="AW822" s="15" t="s">
        <v>35</v>
      </c>
      <c r="AX822" s="15" t="s">
        <v>83</v>
      </c>
      <c r="AY822" s="258" t="s">
        <v>175</v>
      </c>
    </row>
    <row r="823" s="2" customFormat="1" ht="33" customHeight="1">
      <c r="A823" s="41"/>
      <c r="B823" s="42"/>
      <c r="C823" s="208" t="s">
        <v>918</v>
      </c>
      <c r="D823" s="208" t="s">
        <v>177</v>
      </c>
      <c r="E823" s="209" t="s">
        <v>919</v>
      </c>
      <c r="F823" s="210" t="s">
        <v>920</v>
      </c>
      <c r="G823" s="211" t="s">
        <v>120</v>
      </c>
      <c r="H823" s="212">
        <v>916.96600000000001</v>
      </c>
      <c r="I823" s="213"/>
      <c r="J823" s="214">
        <f>ROUND(I823*H823,2)</f>
        <v>0</v>
      </c>
      <c r="K823" s="210" t="s">
        <v>180</v>
      </c>
      <c r="L823" s="47"/>
      <c r="M823" s="215" t="s">
        <v>19</v>
      </c>
      <c r="N823" s="216" t="s">
        <v>46</v>
      </c>
      <c r="O823" s="87"/>
      <c r="P823" s="217">
        <f>O823*H823</f>
        <v>0</v>
      </c>
      <c r="Q823" s="217">
        <v>0</v>
      </c>
      <c r="R823" s="217">
        <f>Q823*H823</f>
        <v>0</v>
      </c>
      <c r="S823" s="217">
        <v>0</v>
      </c>
      <c r="T823" s="218">
        <f>S823*H823</f>
        <v>0</v>
      </c>
      <c r="U823" s="41"/>
      <c r="V823" s="41"/>
      <c r="W823" s="41"/>
      <c r="X823" s="41"/>
      <c r="Y823" s="41"/>
      <c r="Z823" s="41"/>
      <c r="AA823" s="41"/>
      <c r="AB823" s="41"/>
      <c r="AC823" s="41"/>
      <c r="AD823" s="41"/>
      <c r="AE823" s="41"/>
      <c r="AR823" s="219" t="s">
        <v>278</v>
      </c>
      <c r="AT823" s="219" t="s">
        <v>177</v>
      </c>
      <c r="AU823" s="219" t="s">
        <v>85</v>
      </c>
      <c r="AY823" s="20" t="s">
        <v>175</v>
      </c>
      <c r="BE823" s="220">
        <f>IF(N823="základní",J823,0)</f>
        <v>0</v>
      </c>
      <c r="BF823" s="220">
        <f>IF(N823="snížená",J823,0)</f>
        <v>0</v>
      </c>
      <c r="BG823" s="220">
        <f>IF(N823="zákl. přenesená",J823,0)</f>
        <v>0</v>
      </c>
      <c r="BH823" s="220">
        <f>IF(N823="sníž. přenesená",J823,0)</f>
        <v>0</v>
      </c>
      <c r="BI823" s="220">
        <f>IF(N823="nulová",J823,0)</f>
        <v>0</v>
      </c>
      <c r="BJ823" s="20" t="s">
        <v>83</v>
      </c>
      <c r="BK823" s="220">
        <f>ROUND(I823*H823,2)</f>
        <v>0</v>
      </c>
      <c r="BL823" s="20" t="s">
        <v>278</v>
      </c>
      <c r="BM823" s="219" t="s">
        <v>921</v>
      </c>
    </row>
    <row r="824" s="2" customFormat="1">
      <c r="A824" s="41"/>
      <c r="B824" s="42"/>
      <c r="C824" s="43"/>
      <c r="D824" s="221" t="s">
        <v>183</v>
      </c>
      <c r="E824" s="43"/>
      <c r="F824" s="222" t="s">
        <v>922</v>
      </c>
      <c r="G824" s="43"/>
      <c r="H824" s="43"/>
      <c r="I824" s="223"/>
      <c r="J824" s="43"/>
      <c r="K824" s="43"/>
      <c r="L824" s="47"/>
      <c r="M824" s="224"/>
      <c r="N824" s="225"/>
      <c r="O824" s="87"/>
      <c r="P824" s="87"/>
      <c r="Q824" s="87"/>
      <c r="R824" s="87"/>
      <c r="S824" s="87"/>
      <c r="T824" s="88"/>
      <c r="U824" s="41"/>
      <c r="V824" s="41"/>
      <c r="W824" s="41"/>
      <c r="X824" s="41"/>
      <c r="Y824" s="41"/>
      <c r="Z824" s="41"/>
      <c r="AA824" s="41"/>
      <c r="AB824" s="41"/>
      <c r="AC824" s="41"/>
      <c r="AD824" s="41"/>
      <c r="AE824" s="41"/>
      <c r="AT824" s="20" t="s">
        <v>183</v>
      </c>
      <c r="AU824" s="20" t="s">
        <v>85</v>
      </c>
    </row>
    <row r="825" s="13" customFormat="1">
      <c r="A825" s="13"/>
      <c r="B825" s="226"/>
      <c r="C825" s="227"/>
      <c r="D825" s="228" t="s">
        <v>185</v>
      </c>
      <c r="E825" s="229" t="s">
        <v>19</v>
      </c>
      <c r="F825" s="230" t="s">
        <v>923</v>
      </c>
      <c r="G825" s="227"/>
      <c r="H825" s="229" t="s">
        <v>19</v>
      </c>
      <c r="I825" s="231"/>
      <c r="J825" s="227"/>
      <c r="K825" s="227"/>
      <c r="L825" s="232"/>
      <c r="M825" s="233"/>
      <c r="N825" s="234"/>
      <c r="O825" s="234"/>
      <c r="P825" s="234"/>
      <c r="Q825" s="234"/>
      <c r="R825" s="234"/>
      <c r="S825" s="234"/>
      <c r="T825" s="235"/>
      <c r="U825" s="13"/>
      <c r="V825" s="13"/>
      <c r="W825" s="13"/>
      <c r="X825" s="13"/>
      <c r="Y825" s="13"/>
      <c r="Z825" s="13"/>
      <c r="AA825" s="13"/>
      <c r="AB825" s="13"/>
      <c r="AC825" s="13"/>
      <c r="AD825" s="13"/>
      <c r="AE825" s="13"/>
      <c r="AT825" s="236" t="s">
        <v>185</v>
      </c>
      <c r="AU825" s="236" t="s">
        <v>85</v>
      </c>
      <c r="AV825" s="13" t="s">
        <v>83</v>
      </c>
      <c r="AW825" s="13" t="s">
        <v>35</v>
      </c>
      <c r="AX825" s="13" t="s">
        <v>75</v>
      </c>
      <c r="AY825" s="236" t="s">
        <v>175</v>
      </c>
    </row>
    <row r="826" s="14" customFormat="1">
      <c r="A826" s="14"/>
      <c r="B826" s="237"/>
      <c r="C826" s="238"/>
      <c r="D826" s="228" t="s">
        <v>185</v>
      </c>
      <c r="E826" s="239" t="s">
        <v>19</v>
      </c>
      <c r="F826" s="240" t="s">
        <v>103</v>
      </c>
      <c r="G826" s="238"/>
      <c r="H826" s="241">
        <v>653.82600000000002</v>
      </c>
      <c r="I826" s="242"/>
      <c r="J826" s="238"/>
      <c r="K826" s="238"/>
      <c r="L826" s="243"/>
      <c r="M826" s="244"/>
      <c r="N826" s="245"/>
      <c r="O826" s="245"/>
      <c r="P826" s="245"/>
      <c r="Q826" s="245"/>
      <c r="R826" s="245"/>
      <c r="S826" s="245"/>
      <c r="T826" s="246"/>
      <c r="U826" s="14"/>
      <c r="V826" s="14"/>
      <c r="W826" s="14"/>
      <c r="X826" s="14"/>
      <c r="Y826" s="14"/>
      <c r="Z826" s="14"/>
      <c r="AA826" s="14"/>
      <c r="AB826" s="14"/>
      <c r="AC826" s="14"/>
      <c r="AD826" s="14"/>
      <c r="AE826" s="14"/>
      <c r="AT826" s="247" t="s">
        <v>185</v>
      </c>
      <c r="AU826" s="247" t="s">
        <v>85</v>
      </c>
      <c r="AV826" s="14" t="s">
        <v>85</v>
      </c>
      <c r="AW826" s="14" t="s">
        <v>35</v>
      </c>
      <c r="AX826" s="14" t="s">
        <v>75</v>
      </c>
      <c r="AY826" s="247" t="s">
        <v>175</v>
      </c>
    </row>
    <row r="827" s="14" customFormat="1">
      <c r="A827" s="14"/>
      <c r="B827" s="237"/>
      <c r="C827" s="238"/>
      <c r="D827" s="228" t="s">
        <v>185</v>
      </c>
      <c r="E827" s="239" t="s">
        <v>19</v>
      </c>
      <c r="F827" s="240" t="s">
        <v>97</v>
      </c>
      <c r="G827" s="238"/>
      <c r="H827" s="241">
        <v>263.13999999999999</v>
      </c>
      <c r="I827" s="242"/>
      <c r="J827" s="238"/>
      <c r="K827" s="238"/>
      <c r="L827" s="243"/>
      <c r="M827" s="244"/>
      <c r="N827" s="245"/>
      <c r="O827" s="245"/>
      <c r="P827" s="245"/>
      <c r="Q827" s="245"/>
      <c r="R827" s="245"/>
      <c r="S827" s="245"/>
      <c r="T827" s="246"/>
      <c r="U827" s="14"/>
      <c r="V827" s="14"/>
      <c r="W827" s="14"/>
      <c r="X827" s="14"/>
      <c r="Y827" s="14"/>
      <c r="Z827" s="14"/>
      <c r="AA827" s="14"/>
      <c r="AB827" s="14"/>
      <c r="AC827" s="14"/>
      <c r="AD827" s="14"/>
      <c r="AE827" s="14"/>
      <c r="AT827" s="247" t="s">
        <v>185</v>
      </c>
      <c r="AU827" s="247" t="s">
        <v>85</v>
      </c>
      <c r="AV827" s="14" t="s">
        <v>85</v>
      </c>
      <c r="AW827" s="14" t="s">
        <v>35</v>
      </c>
      <c r="AX827" s="14" t="s">
        <v>75</v>
      </c>
      <c r="AY827" s="247" t="s">
        <v>175</v>
      </c>
    </row>
    <row r="828" s="15" customFormat="1">
      <c r="A828" s="15"/>
      <c r="B828" s="248"/>
      <c r="C828" s="249"/>
      <c r="D828" s="228" t="s">
        <v>185</v>
      </c>
      <c r="E828" s="250" t="s">
        <v>19</v>
      </c>
      <c r="F828" s="251" t="s">
        <v>187</v>
      </c>
      <c r="G828" s="249"/>
      <c r="H828" s="252">
        <v>916.96600000000001</v>
      </c>
      <c r="I828" s="253"/>
      <c r="J828" s="249"/>
      <c r="K828" s="249"/>
      <c r="L828" s="254"/>
      <c r="M828" s="255"/>
      <c r="N828" s="256"/>
      <c r="O828" s="256"/>
      <c r="P828" s="256"/>
      <c r="Q828" s="256"/>
      <c r="R828" s="256"/>
      <c r="S828" s="256"/>
      <c r="T828" s="257"/>
      <c r="U828" s="15"/>
      <c r="V828" s="15"/>
      <c r="W828" s="15"/>
      <c r="X828" s="15"/>
      <c r="Y828" s="15"/>
      <c r="Z828" s="15"/>
      <c r="AA828" s="15"/>
      <c r="AB828" s="15"/>
      <c r="AC828" s="15"/>
      <c r="AD828" s="15"/>
      <c r="AE828" s="15"/>
      <c r="AT828" s="258" t="s">
        <v>185</v>
      </c>
      <c r="AU828" s="258" t="s">
        <v>85</v>
      </c>
      <c r="AV828" s="15" t="s">
        <v>181</v>
      </c>
      <c r="AW828" s="15" t="s">
        <v>35</v>
      </c>
      <c r="AX828" s="15" t="s">
        <v>83</v>
      </c>
      <c r="AY828" s="258" t="s">
        <v>175</v>
      </c>
    </row>
    <row r="829" s="2" customFormat="1" ht="33" customHeight="1">
      <c r="A829" s="41"/>
      <c r="B829" s="42"/>
      <c r="C829" s="270" t="s">
        <v>924</v>
      </c>
      <c r="D829" s="270" t="s">
        <v>272</v>
      </c>
      <c r="E829" s="271" t="s">
        <v>925</v>
      </c>
      <c r="F829" s="272" t="s">
        <v>926</v>
      </c>
      <c r="G829" s="273" t="s">
        <v>275</v>
      </c>
      <c r="H829" s="274">
        <v>4401.4369999999999</v>
      </c>
      <c r="I829" s="275"/>
      <c r="J829" s="276">
        <f>ROUND(I829*H829,2)</f>
        <v>0</v>
      </c>
      <c r="K829" s="272" t="s">
        <v>180</v>
      </c>
      <c r="L829" s="277"/>
      <c r="M829" s="278" t="s">
        <v>19</v>
      </c>
      <c r="N829" s="279" t="s">
        <v>46</v>
      </c>
      <c r="O829" s="87"/>
      <c r="P829" s="217">
        <f>O829*H829</f>
        <v>0</v>
      </c>
      <c r="Q829" s="217">
        <v>0.001</v>
      </c>
      <c r="R829" s="217">
        <f>Q829*H829</f>
        <v>4.4014369999999996</v>
      </c>
      <c r="S829" s="217">
        <v>0</v>
      </c>
      <c r="T829" s="218">
        <f>S829*H829</f>
        <v>0</v>
      </c>
      <c r="U829" s="41"/>
      <c r="V829" s="41"/>
      <c r="W829" s="41"/>
      <c r="X829" s="41"/>
      <c r="Y829" s="41"/>
      <c r="Z829" s="41"/>
      <c r="AA829" s="41"/>
      <c r="AB829" s="41"/>
      <c r="AC829" s="41"/>
      <c r="AD829" s="41"/>
      <c r="AE829" s="41"/>
      <c r="AR829" s="219" t="s">
        <v>382</v>
      </c>
      <c r="AT829" s="219" t="s">
        <v>272</v>
      </c>
      <c r="AU829" s="219" t="s">
        <v>85</v>
      </c>
      <c r="AY829" s="20" t="s">
        <v>175</v>
      </c>
      <c r="BE829" s="220">
        <f>IF(N829="základní",J829,0)</f>
        <v>0</v>
      </c>
      <c r="BF829" s="220">
        <f>IF(N829="snížená",J829,0)</f>
        <v>0</v>
      </c>
      <c r="BG829" s="220">
        <f>IF(N829="zákl. přenesená",J829,0)</f>
        <v>0</v>
      </c>
      <c r="BH829" s="220">
        <f>IF(N829="sníž. přenesená",J829,0)</f>
        <v>0</v>
      </c>
      <c r="BI829" s="220">
        <f>IF(N829="nulová",J829,0)</f>
        <v>0</v>
      </c>
      <c r="BJ829" s="20" t="s">
        <v>83</v>
      </c>
      <c r="BK829" s="220">
        <f>ROUND(I829*H829,2)</f>
        <v>0</v>
      </c>
      <c r="BL829" s="20" t="s">
        <v>278</v>
      </c>
      <c r="BM829" s="219" t="s">
        <v>927</v>
      </c>
    </row>
    <row r="830" s="14" customFormat="1">
      <c r="A830" s="14"/>
      <c r="B830" s="237"/>
      <c r="C830" s="238"/>
      <c r="D830" s="228" t="s">
        <v>185</v>
      </c>
      <c r="E830" s="239" t="s">
        <v>19</v>
      </c>
      <c r="F830" s="240" t="s">
        <v>928</v>
      </c>
      <c r="G830" s="238"/>
      <c r="H830" s="241">
        <v>1961.4780000000001</v>
      </c>
      <c r="I830" s="242"/>
      <c r="J830" s="238"/>
      <c r="K830" s="238"/>
      <c r="L830" s="243"/>
      <c r="M830" s="244"/>
      <c r="N830" s="245"/>
      <c r="O830" s="245"/>
      <c r="P830" s="245"/>
      <c r="Q830" s="245"/>
      <c r="R830" s="245"/>
      <c r="S830" s="245"/>
      <c r="T830" s="246"/>
      <c r="U830" s="14"/>
      <c r="V830" s="14"/>
      <c r="W830" s="14"/>
      <c r="X830" s="14"/>
      <c r="Y830" s="14"/>
      <c r="Z830" s="14"/>
      <c r="AA830" s="14"/>
      <c r="AB830" s="14"/>
      <c r="AC830" s="14"/>
      <c r="AD830" s="14"/>
      <c r="AE830" s="14"/>
      <c r="AT830" s="247" t="s">
        <v>185</v>
      </c>
      <c r="AU830" s="247" t="s">
        <v>85</v>
      </c>
      <c r="AV830" s="14" t="s">
        <v>85</v>
      </c>
      <c r="AW830" s="14" t="s">
        <v>35</v>
      </c>
      <c r="AX830" s="14" t="s">
        <v>75</v>
      </c>
      <c r="AY830" s="247" t="s">
        <v>175</v>
      </c>
    </row>
    <row r="831" s="14" customFormat="1">
      <c r="A831" s="14"/>
      <c r="B831" s="237"/>
      <c r="C831" s="238"/>
      <c r="D831" s="228" t="s">
        <v>185</v>
      </c>
      <c r="E831" s="239" t="s">
        <v>19</v>
      </c>
      <c r="F831" s="240" t="s">
        <v>929</v>
      </c>
      <c r="G831" s="238"/>
      <c r="H831" s="241">
        <v>789.41999999999996</v>
      </c>
      <c r="I831" s="242"/>
      <c r="J831" s="238"/>
      <c r="K831" s="238"/>
      <c r="L831" s="243"/>
      <c r="M831" s="244"/>
      <c r="N831" s="245"/>
      <c r="O831" s="245"/>
      <c r="P831" s="245"/>
      <c r="Q831" s="245"/>
      <c r="R831" s="245"/>
      <c r="S831" s="245"/>
      <c r="T831" s="246"/>
      <c r="U831" s="14"/>
      <c r="V831" s="14"/>
      <c r="W831" s="14"/>
      <c r="X831" s="14"/>
      <c r="Y831" s="14"/>
      <c r="Z831" s="14"/>
      <c r="AA831" s="14"/>
      <c r="AB831" s="14"/>
      <c r="AC831" s="14"/>
      <c r="AD831" s="14"/>
      <c r="AE831" s="14"/>
      <c r="AT831" s="247" t="s">
        <v>185</v>
      </c>
      <c r="AU831" s="247" t="s">
        <v>85</v>
      </c>
      <c r="AV831" s="14" t="s">
        <v>85</v>
      </c>
      <c r="AW831" s="14" t="s">
        <v>35</v>
      </c>
      <c r="AX831" s="14" t="s">
        <v>75</v>
      </c>
      <c r="AY831" s="247" t="s">
        <v>175</v>
      </c>
    </row>
    <row r="832" s="15" customFormat="1">
      <c r="A832" s="15"/>
      <c r="B832" s="248"/>
      <c r="C832" s="249"/>
      <c r="D832" s="228" t="s">
        <v>185</v>
      </c>
      <c r="E832" s="250" t="s">
        <v>19</v>
      </c>
      <c r="F832" s="251" t="s">
        <v>187</v>
      </c>
      <c r="G832" s="249"/>
      <c r="H832" s="252">
        <v>2750.8980000000001</v>
      </c>
      <c r="I832" s="253"/>
      <c r="J832" s="249"/>
      <c r="K832" s="249"/>
      <c r="L832" s="254"/>
      <c r="M832" s="255"/>
      <c r="N832" s="256"/>
      <c r="O832" s="256"/>
      <c r="P832" s="256"/>
      <c r="Q832" s="256"/>
      <c r="R832" s="256"/>
      <c r="S832" s="256"/>
      <c r="T832" s="257"/>
      <c r="U832" s="15"/>
      <c r="V832" s="15"/>
      <c r="W832" s="15"/>
      <c r="X832" s="15"/>
      <c r="Y832" s="15"/>
      <c r="Z832" s="15"/>
      <c r="AA832" s="15"/>
      <c r="AB832" s="15"/>
      <c r="AC832" s="15"/>
      <c r="AD832" s="15"/>
      <c r="AE832" s="15"/>
      <c r="AT832" s="258" t="s">
        <v>185</v>
      </c>
      <c r="AU832" s="258" t="s">
        <v>85</v>
      </c>
      <c r="AV832" s="15" t="s">
        <v>181</v>
      </c>
      <c r="AW832" s="15" t="s">
        <v>35</v>
      </c>
      <c r="AX832" s="15" t="s">
        <v>83</v>
      </c>
      <c r="AY832" s="258" t="s">
        <v>175</v>
      </c>
    </row>
    <row r="833" s="14" customFormat="1">
      <c r="A833" s="14"/>
      <c r="B833" s="237"/>
      <c r="C833" s="238"/>
      <c r="D833" s="228" t="s">
        <v>185</v>
      </c>
      <c r="E833" s="238"/>
      <c r="F833" s="240" t="s">
        <v>930</v>
      </c>
      <c r="G833" s="238"/>
      <c r="H833" s="241">
        <v>4401.4369999999999</v>
      </c>
      <c r="I833" s="242"/>
      <c r="J833" s="238"/>
      <c r="K833" s="238"/>
      <c r="L833" s="243"/>
      <c r="M833" s="244"/>
      <c r="N833" s="245"/>
      <c r="O833" s="245"/>
      <c r="P833" s="245"/>
      <c r="Q833" s="245"/>
      <c r="R833" s="245"/>
      <c r="S833" s="245"/>
      <c r="T833" s="246"/>
      <c r="U833" s="14"/>
      <c r="V833" s="14"/>
      <c r="W833" s="14"/>
      <c r="X833" s="14"/>
      <c r="Y833" s="14"/>
      <c r="Z833" s="14"/>
      <c r="AA833" s="14"/>
      <c r="AB833" s="14"/>
      <c r="AC833" s="14"/>
      <c r="AD833" s="14"/>
      <c r="AE833" s="14"/>
      <c r="AT833" s="247" t="s">
        <v>185</v>
      </c>
      <c r="AU833" s="247" t="s">
        <v>85</v>
      </c>
      <c r="AV833" s="14" t="s">
        <v>85</v>
      </c>
      <c r="AW833" s="14" t="s">
        <v>4</v>
      </c>
      <c r="AX833" s="14" t="s">
        <v>83</v>
      </c>
      <c r="AY833" s="247" t="s">
        <v>175</v>
      </c>
    </row>
    <row r="834" s="2" customFormat="1" ht="37.8" customHeight="1">
      <c r="A834" s="41"/>
      <c r="B834" s="42"/>
      <c r="C834" s="208" t="s">
        <v>931</v>
      </c>
      <c r="D834" s="208" t="s">
        <v>177</v>
      </c>
      <c r="E834" s="209" t="s">
        <v>932</v>
      </c>
      <c r="F834" s="210" t="s">
        <v>933</v>
      </c>
      <c r="G834" s="211" t="s">
        <v>120</v>
      </c>
      <c r="H834" s="212">
        <v>255.55600000000001</v>
      </c>
      <c r="I834" s="213"/>
      <c r="J834" s="214">
        <f>ROUND(I834*H834,2)</f>
        <v>0</v>
      </c>
      <c r="K834" s="210" t="s">
        <v>180</v>
      </c>
      <c r="L834" s="47"/>
      <c r="M834" s="215" t="s">
        <v>19</v>
      </c>
      <c r="N834" s="216" t="s">
        <v>46</v>
      </c>
      <c r="O834" s="87"/>
      <c r="P834" s="217">
        <f>O834*H834</f>
        <v>0</v>
      </c>
      <c r="Q834" s="217">
        <v>0</v>
      </c>
      <c r="R834" s="217">
        <f>Q834*H834</f>
        <v>0</v>
      </c>
      <c r="S834" s="217">
        <v>0</v>
      </c>
      <c r="T834" s="218">
        <f>S834*H834</f>
        <v>0</v>
      </c>
      <c r="U834" s="41"/>
      <c r="V834" s="41"/>
      <c r="W834" s="41"/>
      <c r="X834" s="41"/>
      <c r="Y834" s="41"/>
      <c r="Z834" s="41"/>
      <c r="AA834" s="41"/>
      <c r="AB834" s="41"/>
      <c r="AC834" s="41"/>
      <c r="AD834" s="41"/>
      <c r="AE834" s="41"/>
      <c r="AR834" s="219" t="s">
        <v>278</v>
      </c>
      <c r="AT834" s="219" t="s">
        <v>177</v>
      </c>
      <c r="AU834" s="219" t="s">
        <v>85</v>
      </c>
      <c r="AY834" s="20" t="s">
        <v>175</v>
      </c>
      <c r="BE834" s="220">
        <f>IF(N834="základní",J834,0)</f>
        <v>0</v>
      </c>
      <c r="BF834" s="220">
        <f>IF(N834="snížená",J834,0)</f>
        <v>0</v>
      </c>
      <c r="BG834" s="220">
        <f>IF(N834="zákl. přenesená",J834,0)</f>
        <v>0</v>
      </c>
      <c r="BH834" s="220">
        <f>IF(N834="sníž. přenesená",J834,0)</f>
        <v>0</v>
      </c>
      <c r="BI834" s="220">
        <f>IF(N834="nulová",J834,0)</f>
        <v>0</v>
      </c>
      <c r="BJ834" s="20" t="s">
        <v>83</v>
      </c>
      <c r="BK834" s="220">
        <f>ROUND(I834*H834,2)</f>
        <v>0</v>
      </c>
      <c r="BL834" s="20" t="s">
        <v>278</v>
      </c>
      <c r="BM834" s="219" t="s">
        <v>934</v>
      </c>
    </row>
    <row r="835" s="2" customFormat="1">
      <c r="A835" s="41"/>
      <c r="B835" s="42"/>
      <c r="C835" s="43"/>
      <c r="D835" s="221" t="s">
        <v>183</v>
      </c>
      <c r="E835" s="43"/>
      <c r="F835" s="222" t="s">
        <v>935</v>
      </c>
      <c r="G835" s="43"/>
      <c r="H835" s="43"/>
      <c r="I835" s="223"/>
      <c r="J835" s="43"/>
      <c r="K835" s="43"/>
      <c r="L835" s="47"/>
      <c r="M835" s="224"/>
      <c r="N835" s="225"/>
      <c r="O835" s="87"/>
      <c r="P835" s="87"/>
      <c r="Q835" s="87"/>
      <c r="R835" s="87"/>
      <c r="S835" s="87"/>
      <c r="T835" s="88"/>
      <c r="U835" s="41"/>
      <c r="V835" s="41"/>
      <c r="W835" s="41"/>
      <c r="X835" s="41"/>
      <c r="Y835" s="41"/>
      <c r="Z835" s="41"/>
      <c r="AA835" s="41"/>
      <c r="AB835" s="41"/>
      <c r="AC835" s="41"/>
      <c r="AD835" s="41"/>
      <c r="AE835" s="41"/>
      <c r="AT835" s="20" t="s">
        <v>183</v>
      </c>
      <c r="AU835" s="20" t="s">
        <v>85</v>
      </c>
    </row>
    <row r="836" s="14" customFormat="1">
      <c r="A836" s="14"/>
      <c r="B836" s="237"/>
      <c r="C836" s="238"/>
      <c r="D836" s="228" t="s">
        <v>185</v>
      </c>
      <c r="E836" s="239" t="s">
        <v>19</v>
      </c>
      <c r="F836" s="240" t="s">
        <v>732</v>
      </c>
      <c r="G836" s="238"/>
      <c r="H836" s="241">
        <v>163.45699999999999</v>
      </c>
      <c r="I836" s="242"/>
      <c r="J836" s="238"/>
      <c r="K836" s="238"/>
      <c r="L836" s="243"/>
      <c r="M836" s="244"/>
      <c r="N836" s="245"/>
      <c r="O836" s="245"/>
      <c r="P836" s="245"/>
      <c r="Q836" s="245"/>
      <c r="R836" s="245"/>
      <c r="S836" s="245"/>
      <c r="T836" s="246"/>
      <c r="U836" s="14"/>
      <c r="V836" s="14"/>
      <c r="W836" s="14"/>
      <c r="X836" s="14"/>
      <c r="Y836" s="14"/>
      <c r="Z836" s="14"/>
      <c r="AA836" s="14"/>
      <c r="AB836" s="14"/>
      <c r="AC836" s="14"/>
      <c r="AD836" s="14"/>
      <c r="AE836" s="14"/>
      <c r="AT836" s="247" t="s">
        <v>185</v>
      </c>
      <c r="AU836" s="247" t="s">
        <v>85</v>
      </c>
      <c r="AV836" s="14" t="s">
        <v>85</v>
      </c>
      <c r="AW836" s="14" t="s">
        <v>35</v>
      </c>
      <c r="AX836" s="14" t="s">
        <v>75</v>
      </c>
      <c r="AY836" s="247" t="s">
        <v>175</v>
      </c>
    </row>
    <row r="837" s="14" customFormat="1">
      <c r="A837" s="14"/>
      <c r="B837" s="237"/>
      <c r="C837" s="238"/>
      <c r="D837" s="228" t="s">
        <v>185</v>
      </c>
      <c r="E837" s="239" t="s">
        <v>19</v>
      </c>
      <c r="F837" s="240" t="s">
        <v>734</v>
      </c>
      <c r="G837" s="238"/>
      <c r="H837" s="241">
        <v>92.099000000000004</v>
      </c>
      <c r="I837" s="242"/>
      <c r="J837" s="238"/>
      <c r="K837" s="238"/>
      <c r="L837" s="243"/>
      <c r="M837" s="244"/>
      <c r="N837" s="245"/>
      <c r="O837" s="245"/>
      <c r="P837" s="245"/>
      <c r="Q837" s="245"/>
      <c r="R837" s="245"/>
      <c r="S837" s="245"/>
      <c r="T837" s="246"/>
      <c r="U837" s="14"/>
      <c r="V837" s="14"/>
      <c r="W837" s="14"/>
      <c r="X837" s="14"/>
      <c r="Y837" s="14"/>
      <c r="Z837" s="14"/>
      <c r="AA837" s="14"/>
      <c r="AB837" s="14"/>
      <c r="AC837" s="14"/>
      <c r="AD837" s="14"/>
      <c r="AE837" s="14"/>
      <c r="AT837" s="247" t="s">
        <v>185</v>
      </c>
      <c r="AU837" s="247" t="s">
        <v>85</v>
      </c>
      <c r="AV837" s="14" t="s">
        <v>85</v>
      </c>
      <c r="AW837" s="14" t="s">
        <v>35</v>
      </c>
      <c r="AX837" s="14" t="s">
        <v>75</v>
      </c>
      <c r="AY837" s="247" t="s">
        <v>175</v>
      </c>
    </row>
    <row r="838" s="15" customFormat="1">
      <c r="A838" s="15"/>
      <c r="B838" s="248"/>
      <c r="C838" s="249"/>
      <c r="D838" s="228" t="s">
        <v>185</v>
      </c>
      <c r="E838" s="250" t="s">
        <v>19</v>
      </c>
      <c r="F838" s="251" t="s">
        <v>187</v>
      </c>
      <c r="G838" s="249"/>
      <c r="H838" s="252">
        <v>255.55600000000001</v>
      </c>
      <c r="I838" s="253"/>
      <c r="J838" s="249"/>
      <c r="K838" s="249"/>
      <c r="L838" s="254"/>
      <c r="M838" s="255"/>
      <c r="N838" s="256"/>
      <c r="O838" s="256"/>
      <c r="P838" s="256"/>
      <c r="Q838" s="256"/>
      <c r="R838" s="256"/>
      <c r="S838" s="256"/>
      <c r="T838" s="257"/>
      <c r="U838" s="15"/>
      <c r="V838" s="15"/>
      <c r="W838" s="15"/>
      <c r="X838" s="15"/>
      <c r="Y838" s="15"/>
      <c r="Z838" s="15"/>
      <c r="AA838" s="15"/>
      <c r="AB838" s="15"/>
      <c r="AC838" s="15"/>
      <c r="AD838" s="15"/>
      <c r="AE838" s="15"/>
      <c r="AT838" s="258" t="s">
        <v>185</v>
      </c>
      <c r="AU838" s="258" t="s">
        <v>85</v>
      </c>
      <c r="AV838" s="15" t="s">
        <v>181</v>
      </c>
      <c r="AW838" s="15" t="s">
        <v>35</v>
      </c>
      <c r="AX838" s="15" t="s">
        <v>83</v>
      </c>
      <c r="AY838" s="258" t="s">
        <v>175</v>
      </c>
    </row>
    <row r="839" s="2" customFormat="1" ht="24.15" customHeight="1">
      <c r="A839" s="41"/>
      <c r="B839" s="42"/>
      <c r="C839" s="208" t="s">
        <v>936</v>
      </c>
      <c r="D839" s="208" t="s">
        <v>177</v>
      </c>
      <c r="E839" s="209" t="s">
        <v>937</v>
      </c>
      <c r="F839" s="210" t="s">
        <v>938</v>
      </c>
      <c r="G839" s="211" t="s">
        <v>120</v>
      </c>
      <c r="H839" s="212">
        <v>916.96600000000001</v>
      </c>
      <c r="I839" s="213"/>
      <c r="J839" s="214">
        <f>ROUND(I839*H839,2)</f>
        <v>0</v>
      </c>
      <c r="K839" s="210" t="s">
        <v>19</v>
      </c>
      <c r="L839" s="47"/>
      <c r="M839" s="215" t="s">
        <v>19</v>
      </c>
      <c r="N839" s="216" t="s">
        <v>46</v>
      </c>
      <c r="O839" s="87"/>
      <c r="P839" s="217">
        <f>O839*H839</f>
        <v>0</v>
      </c>
      <c r="Q839" s="217">
        <v>0</v>
      </c>
      <c r="R839" s="217">
        <f>Q839*H839</f>
        <v>0</v>
      </c>
      <c r="S839" s="217">
        <v>0</v>
      </c>
      <c r="T839" s="218">
        <f>S839*H839</f>
        <v>0</v>
      </c>
      <c r="U839" s="41"/>
      <c r="V839" s="41"/>
      <c r="W839" s="41"/>
      <c r="X839" s="41"/>
      <c r="Y839" s="41"/>
      <c r="Z839" s="41"/>
      <c r="AA839" s="41"/>
      <c r="AB839" s="41"/>
      <c r="AC839" s="41"/>
      <c r="AD839" s="41"/>
      <c r="AE839" s="41"/>
      <c r="AR839" s="219" t="s">
        <v>278</v>
      </c>
      <c r="AT839" s="219" t="s">
        <v>177</v>
      </c>
      <c r="AU839" s="219" t="s">
        <v>85</v>
      </c>
      <c r="AY839" s="20" t="s">
        <v>175</v>
      </c>
      <c r="BE839" s="220">
        <f>IF(N839="základní",J839,0)</f>
        <v>0</v>
      </c>
      <c r="BF839" s="220">
        <f>IF(N839="snížená",J839,0)</f>
        <v>0</v>
      </c>
      <c r="BG839" s="220">
        <f>IF(N839="zákl. přenesená",J839,0)</f>
        <v>0</v>
      </c>
      <c r="BH839" s="220">
        <f>IF(N839="sníž. přenesená",J839,0)</f>
        <v>0</v>
      </c>
      <c r="BI839" s="220">
        <f>IF(N839="nulová",J839,0)</f>
        <v>0</v>
      </c>
      <c r="BJ839" s="20" t="s">
        <v>83</v>
      </c>
      <c r="BK839" s="220">
        <f>ROUND(I839*H839,2)</f>
        <v>0</v>
      </c>
      <c r="BL839" s="20" t="s">
        <v>278</v>
      </c>
      <c r="BM839" s="219" t="s">
        <v>939</v>
      </c>
    </row>
    <row r="840" s="14" customFormat="1">
      <c r="A840" s="14"/>
      <c r="B840" s="237"/>
      <c r="C840" s="238"/>
      <c r="D840" s="228" t="s">
        <v>185</v>
      </c>
      <c r="E840" s="239" t="s">
        <v>19</v>
      </c>
      <c r="F840" s="240" t="s">
        <v>103</v>
      </c>
      <c r="G840" s="238"/>
      <c r="H840" s="241">
        <v>653.82600000000002</v>
      </c>
      <c r="I840" s="242"/>
      <c r="J840" s="238"/>
      <c r="K840" s="238"/>
      <c r="L840" s="243"/>
      <c r="M840" s="244"/>
      <c r="N840" s="245"/>
      <c r="O840" s="245"/>
      <c r="P840" s="245"/>
      <c r="Q840" s="245"/>
      <c r="R840" s="245"/>
      <c r="S840" s="245"/>
      <c r="T840" s="246"/>
      <c r="U840" s="14"/>
      <c r="V840" s="14"/>
      <c r="W840" s="14"/>
      <c r="X840" s="14"/>
      <c r="Y840" s="14"/>
      <c r="Z840" s="14"/>
      <c r="AA840" s="14"/>
      <c r="AB840" s="14"/>
      <c r="AC840" s="14"/>
      <c r="AD840" s="14"/>
      <c r="AE840" s="14"/>
      <c r="AT840" s="247" t="s">
        <v>185</v>
      </c>
      <c r="AU840" s="247" t="s">
        <v>85</v>
      </c>
      <c r="AV840" s="14" t="s">
        <v>85</v>
      </c>
      <c r="AW840" s="14" t="s">
        <v>35</v>
      </c>
      <c r="AX840" s="14" t="s">
        <v>75</v>
      </c>
      <c r="AY840" s="247" t="s">
        <v>175</v>
      </c>
    </row>
    <row r="841" s="14" customFormat="1">
      <c r="A841" s="14"/>
      <c r="B841" s="237"/>
      <c r="C841" s="238"/>
      <c r="D841" s="228" t="s">
        <v>185</v>
      </c>
      <c r="E841" s="239" t="s">
        <v>19</v>
      </c>
      <c r="F841" s="240" t="s">
        <v>97</v>
      </c>
      <c r="G841" s="238"/>
      <c r="H841" s="241">
        <v>263.13999999999999</v>
      </c>
      <c r="I841" s="242"/>
      <c r="J841" s="238"/>
      <c r="K841" s="238"/>
      <c r="L841" s="243"/>
      <c r="M841" s="244"/>
      <c r="N841" s="245"/>
      <c r="O841" s="245"/>
      <c r="P841" s="245"/>
      <c r="Q841" s="245"/>
      <c r="R841" s="245"/>
      <c r="S841" s="245"/>
      <c r="T841" s="246"/>
      <c r="U841" s="14"/>
      <c r="V841" s="14"/>
      <c r="W841" s="14"/>
      <c r="X841" s="14"/>
      <c r="Y841" s="14"/>
      <c r="Z841" s="14"/>
      <c r="AA841" s="14"/>
      <c r="AB841" s="14"/>
      <c r="AC841" s="14"/>
      <c r="AD841" s="14"/>
      <c r="AE841" s="14"/>
      <c r="AT841" s="247" t="s">
        <v>185</v>
      </c>
      <c r="AU841" s="247" t="s">
        <v>85</v>
      </c>
      <c r="AV841" s="14" t="s">
        <v>85</v>
      </c>
      <c r="AW841" s="14" t="s">
        <v>35</v>
      </c>
      <c r="AX841" s="14" t="s">
        <v>75</v>
      </c>
      <c r="AY841" s="247" t="s">
        <v>175</v>
      </c>
    </row>
    <row r="842" s="15" customFormat="1">
      <c r="A842" s="15"/>
      <c r="B842" s="248"/>
      <c r="C842" s="249"/>
      <c r="D842" s="228" t="s">
        <v>185</v>
      </c>
      <c r="E842" s="250" t="s">
        <v>19</v>
      </c>
      <c r="F842" s="251" t="s">
        <v>187</v>
      </c>
      <c r="G842" s="249"/>
      <c r="H842" s="252">
        <v>916.96600000000001</v>
      </c>
      <c r="I842" s="253"/>
      <c r="J842" s="249"/>
      <c r="K842" s="249"/>
      <c r="L842" s="254"/>
      <c r="M842" s="255"/>
      <c r="N842" s="256"/>
      <c r="O842" s="256"/>
      <c r="P842" s="256"/>
      <c r="Q842" s="256"/>
      <c r="R842" s="256"/>
      <c r="S842" s="256"/>
      <c r="T842" s="257"/>
      <c r="U842" s="15"/>
      <c r="V842" s="15"/>
      <c r="W842" s="15"/>
      <c r="X842" s="15"/>
      <c r="Y842" s="15"/>
      <c r="Z842" s="15"/>
      <c r="AA842" s="15"/>
      <c r="AB842" s="15"/>
      <c r="AC842" s="15"/>
      <c r="AD842" s="15"/>
      <c r="AE842" s="15"/>
      <c r="AT842" s="258" t="s">
        <v>185</v>
      </c>
      <c r="AU842" s="258" t="s">
        <v>85</v>
      </c>
      <c r="AV842" s="15" t="s">
        <v>181</v>
      </c>
      <c r="AW842" s="15" t="s">
        <v>35</v>
      </c>
      <c r="AX842" s="15" t="s">
        <v>83</v>
      </c>
      <c r="AY842" s="258" t="s">
        <v>175</v>
      </c>
    </row>
    <row r="843" s="2" customFormat="1" ht="24.15" customHeight="1">
      <c r="A843" s="41"/>
      <c r="B843" s="42"/>
      <c r="C843" s="270" t="s">
        <v>940</v>
      </c>
      <c r="D843" s="270" t="s">
        <v>272</v>
      </c>
      <c r="E843" s="271" t="s">
        <v>941</v>
      </c>
      <c r="F843" s="272" t="s">
        <v>942</v>
      </c>
      <c r="G843" s="273" t="s">
        <v>275</v>
      </c>
      <c r="H843" s="274">
        <v>16367.843000000001</v>
      </c>
      <c r="I843" s="275"/>
      <c r="J843" s="276">
        <f>ROUND(I843*H843,2)</f>
        <v>0</v>
      </c>
      <c r="K843" s="272" t="s">
        <v>180</v>
      </c>
      <c r="L843" s="277"/>
      <c r="M843" s="278" t="s">
        <v>19</v>
      </c>
      <c r="N843" s="279" t="s">
        <v>46</v>
      </c>
      <c r="O843" s="87"/>
      <c r="P843" s="217">
        <f>O843*H843</f>
        <v>0</v>
      </c>
      <c r="Q843" s="217">
        <v>0.001</v>
      </c>
      <c r="R843" s="217">
        <f>Q843*H843</f>
        <v>16.367843000000001</v>
      </c>
      <c r="S843" s="217">
        <v>0</v>
      </c>
      <c r="T843" s="218">
        <f>S843*H843</f>
        <v>0</v>
      </c>
      <c r="U843" s="41"/>
      <c r="V843" s="41"/>
      <c r="W843" s="41"/>
      <c r="X843" s="41"/>
      <c r="Y843" s="41"/>
      <c r="Z843" s="41"/>
      <c r="AA843" s="41"/>
      <c r="AB843" s="41"/>
      <c r="AC843" s="41"/>
      <c r="AD843" s="41"/>
      <c r="AE843" s="41"/>
      <c r="AR843" s="219" t="s">
        <v>382</v>
      </c>
      <c r="AT843" s="219" t="s">
        <v>272</v>
      </c>
      <c r="AU843" s="219" t="s">
        <v>85</v>
      </c>
      <c r="AY843" s="20" t="s">
        <v>175</v>
      </c>
      <c r="BE843" s="220">
        <f>IF(N843="základní",J843,0)</f>
        <v>0</v>
      </c>
      <c r="BF843" s="220">
        <f>IF(N843="snížená",J843,0)</f>
        <v>0</v>
      </c>
      <c r="BG843" s="220">
        <f>IF(N843="zákl. přenesená",J843,0)</f>
        <v>0</v>
      </c>
      <c r="BH843" s="220">
        <f>IF(N843="sníž. přenesená",J843,0)</f>
        <v>0</v>
      </c>
      <c r="BI843" s="220">
        <f>IF(N843="nulová",J843,0)</f>
        <v>0</v>
      </c>
      <c r="BJ843" s="20" t="s">
        <v>83</v>
      </c>
      <c r="BK843" s="220">
        <f>ROUND(I843*H843,2)</f>
        <v>0</v>
      </c>
      <c r="BL843" s="20" t="s">
        <v>278</v>
      </c>
      <c r="BM843" s="219" t="s">
        <v>943</v>
      </c>
    </row>
    <row r="844" s="13" customFormat="1">
      <c r="A844" s="13"/>
      <c r="B844" s="226"/>
      <c r="C844" s="227"/>
      <c r="D844" s="228" t="s">
        <v>185</v>
      </c>
      <c r="E844" s="229" t="s">
        <v>19</v>
      </c>
      <c r="F844" s="230" t="s">
        <v>944</v>
      </c>
      <c r="G844" s="227"/>
      <c r="H844" s="229" t="s">
        <v>19</v>
      </c>
      <c r="I844" s="231"/>
      <c r="J844" s="227"/>
      <c r="K844" s="227"/>
      <c r="L844" s="232"/>
      <c r="M844" s="233"/>
      <c r="N844" s="234"/>
      <c r="O844" s="234"/>
      <c r="P844" s="234"/>
      <c r="Q844" s="234"/>
      <c r="R844" s="234"/>
      <c r="S844" s="234"/>
      <c r="T844" s="235"/>
      <c r="U844" s="13"/>
      <c r="V844" s="13"/>
      <c r="W844" s="13"/>
      <c r="X844" s="13"/>
      <c r="Y844" s="13"/>
      <c r="Z844" s="13"/>
      <c r="AA844" s="13"/>
      <c r="AB844" s="13"/>
      <c r="AC844" s="13"/>
      <c r="AD844" s="13"/>
      <c r="AE844" s="13"/>
      <c r="AT844" s="236" t="s">
        <v>185</v>
      </c>
      <c r="AU844" s="236" t="s">
        <v>85</v>
      </c>
      <c r="AV844" s="13" t="s">
        <v>83</v>
      </c>
      <c r="AW844" s="13" t="s">
        <v>35</v>
      </c>
      <c r="AX844" s="13" t="s">
        <v>75</v>
      </c>
      <c r="AY844" s="236" t="s">
        <v>175</v>
      </c>
    </row>
    <row r="845" s="14" customFormat="1">
      <c r="A845" s="14"/>
      <c r="B845" s="237"/>
      <c r="C845" s="238"/>
      <c r="D845" s="228" t="s">
        <v>185</v>
      </c>
      <c r="E845" s="239" t="s">
        <v>19</v>
      </c>
      <c r="F845" s="240" t="s">
        <v>945</v>
      </c>
      <c r="G845" s="238"/>
      <c r="H845" s="241">
        <v>11115.042</v>
      </c>
      <c r="I845" s="242"/>
      <c r="J845" s="238"/>
      <c r="K845" s="238"/>
      <c r="L845" s="243"/>
      <c r="M845" s="244"/>
      <c r="N845" s="245"/>
      <c r="O845" s="245"/>
      <c r="P845" s="245"/>
      <c r="Q845" s="245"/>
      <c r="R845" s="245"/>
      <c r="S845" s="245"/>
      <c r="T845" s="246"/>
      <c r="U845" s="14"/>
      <c r="V845" s="14"/>
      <c r="W845" s="14"/>
      <c r="X845" s="14"/>
      <c r="Y845" s="14"/>
      <c r="Z845" s="14"/>
      <c r="AA845" s="14"/>
      <c r="AB845" s="14"/>
      <c r="AC845" s="14"/>
      <c r="AD845" s="14"/>
      <c r="AE845" s="14"/>
      <c r="AT845" s="247" t="s">
        <v>185</v>
      </c>
      <c r="AU845" s="247" t="s">
        <v>85</v>
      </c>
      <c r="AV845" s="14" t="s">
        <v>85</v>
      </c>
      <c r="AW845" s="14" t="s">
        <v>35</v>
      </c>
      <c r="AX845" s="14" t="s">
        <v>75</v>
      </c>
      <c r="AY845" s="247" t="s">
        <v>175</v>
      </c>
    </row>
    <row r="846" s="14" customFormat="1">
      <c r="A846" s="14"/>
      <c r="B846" s="237"/>
      <c r="C846" s="238"/>
      <c r="D846" s="228" t="s">
        <v>185</v>
      </c>
      <c r="E846" s="239" t="s">
        <v>19</v>
      </c>
      <c r="F846" s="240" t="s">
        <v>946</v>
      </c>
      <c r="G846" s="238"/>
      <c r="H846" s="241">
        <v>4473.3800000000001</v>
      </c>
      <c r="I846" s="242"/>
      <c r="J846" s="238"/>
      <c r="K846" s="238"/>
      <c r="L846" s="243"/>
      <c r="M846" s="244"/>
      <c r="N846" s="245"/>
      <c r="O846" s="245"/>
      <c r="P846" s="245"/>
      <c r="Q846" s="245"/>
      <c r="R846" s="245"/>
      <c r="S846" s="245"/>
      <c r="T846" s="246"/>
      <c r="U846" s="14"/>
      <c r="V846" s="14"/>
      <c r="W846" s="14"/>
      <c r="X846" s="14"/>
      <c r="Y846" s="14"/>
      <c r="Z846" s="14"/>
      <c r="AA846" s="14"/>
      <c r="AB846" s="14"/>
      <c r="AC846" s="14"/>
      <c r="AD846" s="14"/>
      <c r="AE846" s="14"/>
      <c r="AT846" s="247" t="s">
        <v>185</v>
      </c>
      <c r="AU846" s="247" t="s">
        <v>85</v>
      </c>
      <c r="AV846" s="14" t="s">
        <v>85</v>
      </c>
      <c r="AW846" s="14" t="s">
        <v>35</v>
      </c>
      <c r="AX846" s="14" t="s">
        <v>75</v>
      </c>
      <c r="AY846" s="247" t="s">
        <v>175</v>
      </c>
    </row>
    <row r="847" s="15" customFormat="1">
      <c r="A847" s="15"/>
      <c r="B847" s="248"/>
      <c r="C847" s="249"/>
      <c r="D847" s="228" t="s">
        <v>185</v>
      </c>
      <c r="E847" s="250" t="s">
        <v>19</v>
      </c>
      <c r="F847" s="251" t="s">
        <v>187</v>
      </c>
      <c r="G847" s="249"/>
      <c r="H847" s="252">
        <v>15588.422000000001</v>
      </c>
      <c r="I847" s="253"/>
      <c r="J847" s="249"/>
      <c r="K847" s="249"/>
      <c r="L847" s="254"/>
      <c r="M847" s="255"/>
      <c r="N847" s="256"/>
      <c r="O847" s="256"/>
      <c r="P847" s="256"/>
      <c r="Q847" s="256"/>
      <c r="R847" s="256"/>
      <c r="S847" s="256"/>
      <c r="T847" s="257"/>
      <c r="U847" s="15"/>
      <c r="V847" s="15"/>
      <c r="W847" s="15"/>
      <c r="X847" s="15"/>
      <c r="Y847" s="15"/>
      <c r="Z847" s="15"/>
      <c r="AA847" s="15"/>
      <c r="AB847" s="15"/>
      <c r="AC847" s="15"/>
      <c r="AD847" s="15"/>
      <c r="AE847" s="15"/>
      <c r="AT847" s="258" t="s">
        <v>185</v>
      </c>
      <c r="AU847" s="258" t="s">
        <v>85</v>
      </c>
      <c r="AV847" s="15" t="s">
        <v>181</v>
      </c>
      <c r="AW847" s="15" t="s">
        <v>35</v>
      </c>
      <c r="AX847" s="15" t="s">
        <v>83</v>
      </c>
      <c r="AY847" s="258" t="s">
        <v>175</v>
      </c>
    </row>
    <row r="848" s="14" customFormat="1">
      <c r="A848" s="14"/>
      <c r="B848" s="237"/>
      <c r="C848" s="238"/>
      <c r="D848" s="228" t="s">
        <v>185</v>
      </c>
      <c r="E848" s="238"/>
      <c r="F848" s="240" t="s">
        <v>947</v>
      </c>
      <c r="G848" s="238"/>
      <c r="H848" s="241">
        <v>16367.843000000001</v>
      </c>
      <c r="I848" s="242"/>
      <c r="J848" s="238"/>
      <c r="K848" s="238"/>
      <c r="L848" s="243"/>
      <c r="M848" s="244"/>
      <c r="N848" s="245"/>
      <c r="O848" s="245"/>
      <c r="P848" s="245"/>
      <c r="Q848" s="245"/>
      <c r="R848" s="245"/>
      <c r="S848" s="245"/>
      <c r="T848" s="246"/>
      <c r="U848" s="14"/>
      <c r="V848" s="14"/>
      <c r="W848" s="14"/>
      <c r="X848" s="14"/>
      <c r="Y848" s="14"/>
      <c r="Z848" s="14"/>
      <c r="AA848" s="14"/>
      <c r="AB848" s="14"/>
      <c r="AC848" s="14"/>
      <c r="AD848" s="14"/>
      <c r="AE848" s="14"/>
      <c r="AT848" s="247" t="s">
        <v>185</v>
      </c>
      <c r="AU848" s="247" t="s">
        <v>85</v>
      </c>
      <c r="AV848" s="14" t="s">
        <v>85</v>
      </c>
      <c r="AW848" s="14" t="s">
        <v>4</v>
      </c>
      <c r="AX848" s="14" t="s">
        <v>83</v>
      </c>
      <c r="AY848" s="247" t="s">
        <v>175</v>
      </c>
    </row>
    <row r="849" s="2" customFormat="1" ht="44.25" customHeight="1">
      <c r="A849" s="41"/>
      <c r="B849" s="42"/>
      <c r="C849" s="208" t="s">
        <v>948</v>
      </c>
      <c r="D849" s="208" t="s">
        <v>177</v>
      </c>
      <c r="E849" s="209" t="s">
        <v>949</v>
      </c>
      <c r="F849" s="210" t="s">
        <v>950</v>
      </c>
      <c r="G849" s="211" t="s">
        <v>120</v>
      </c>
      <c r="H849" s="212">
        <v>125.45999999999999</v>
      </c>
      <c r="I849" s="213"/>
      <c r="J849" s="214">
        <f>ROUND(I849*H849,2)</f>
        <v>0</v>
      </c>
      <c r="K849" s="210" t="s">
        <v>180</v>
      </c>
      <c r="L849" s="47"/>
      <c r="M849" s="215" t="s">
        <v>19</v>
      </c>
      <c r="N849" s="216" t="s">
        <v>46</v>
      </c>
      <c r="O849" s="87"/>
      <c r="P849" s="217">
        <f>O849*H849</f>
        <v>0</v>
      </c>
      <c r="Q849" s="217">
        <v>0</v>
      </c>
      <c r="R849" s="217">
        <f>Q849*H849</f>
        <v>0</v>
      </c>
      <c r="S849" s="217">
        <v>0</v>
      </c>
      <c r="T849" s="218">
        <f>S849*H849</f>
        <v>0</v>
      </c>
      <c r="U849" s="41"/>
      <c r="V849" s="41"/>
      <c r="W849" s="41"/>
      <c r="X849" s="41"/>
      <c r="Y849" s="41"/>
      <c r="Z849" s="41"/>
      <c r="AA849" s="41"/>
      <c r="AB849" s="41"/>
      <c r="AC849" s="41"/>
      <c r="AD849" s="41"/>
      <c r="AE849" s="41"/>
      <c r="AR849" s="219" t="s">
        <v>278</v>
      </c>
      <c r="AT849" s="219" t="s">
        <v>177</v>
      </c>
      <c r="AU849" s="219" t="s">
        <v>85</v>
      </c>
      <c r="AY849" s="20" t="s">
        <v>175</v>
      </c>
      <c r="BE849" s="220">
        <f>IF(N849="základní",J849,0)</f>
        <v>0</v>
      </c>
      <c r="BF849" s="220">
        <f>IF(N849="snížená",J849,0)</f>
        <v>0</v>
      </c>
      <c r="BG849" s="220">
        <f>IF(N849="zákl. přenesená",J849,0)</f>
        <v>0</v>
      </c>
      <c r="BH849" s="220">
        <f>IF(N849="sníž. přenesená",J849,0)</f>
        <v>0</v>
      </c>
      <c r="BI849" s="220">
        <f>IF(N849="nulová",J849,0)</f>
        <v>0</v>
      </c>
      <c r="BJ849" s="20" t="s">
        <v>83</v>
      </c>
      <c r="BK849" s="220">
        <f>ROUND(I849*H849,2)</f>
        <v>0</v>
      </c>
      <c r="BL849" s="20" t="s">
        <v>278</v>
      </c>
      <c r="BM849" s="219" t="s">
        <v>951</v>
      </c>
    </row>
    <row r="850" s="2" customFormat="1">
      <c r="A850" s="41"/>
      <c r="B850" s="42"/>
      <c r="C850" s="43"/>
      <c r="D850" s="221" t="s">
        <v>183</v>
      </c>
      <c r="E850" s="43"/>
      <c r="F850" s="222" t="s">
        <v>952</v>
      </c>
      <c r="G850" s="43"/>
      <c r="H850" s="43"/>
      <c r="I850" s="223"/>
      <c r="J850" s="43"/>
      <c r="K850" s="43"/>
      <c r="L850" s="47"/>
      <c r="M850" s="224"/>
      <c r="N850" s="225"/>
      <c r="O850" s="87"/>
      <c r="P850" s="87"/>
      <c r="Q850" s="87"/>
      <c r="R850" s="87"/>
      <c r="S850" s="87"/>
      <c r="T850" s="88"/>
      <c r="U850" s="41"/>
      <c r="V850" s="41"/>
      <c r="W850" s="41"/>
      <c r="X850" s="41"/>
      <c r="Y850" s="41"/>
      <c r="Z850" s="41"/>
      <c r="AA850" s="41"/>
      <c r="AB850" s="41"/>
      <c r="AC850" s="41"/>
      <c r="AD850" s="41"/>
      <c r="AE850" s="41"/>
      <c r="AT850" s="20" t="s">
        <v>183</v>
      </c>
      <c r="AU850" s="20" t="s">
        <v>85</v>
      </c>
    </row>
    <row r="851" s="13" customFormat="1">
      <c r="A851" s="13"/>
      <c r="B851" s="226"/>
      <c r="C851" s="227"/>
      <c r="D851" s="228" t="s">
        <v>185</v>
      </c>
      <c r="E851" s="229" t="s">
        <v>19</v>
      </c>
      <c r="F851" s="230" t="s">
        <v>197</v>
      </c>
      <c r="G851" s="227"/>
      <c r="H851" s="229" t="s">
        <v>19</v>
      </c>
      <c r="I851" s="231"/>
      <c r="J851" s="227"/>
      <c r="K851" s="227"/>
      <c r="L851" s="232"/>
      <c r="M851" s="233"/>
      <c r="N851" s="234"/>
      <c r="O851" s="234"/>
      <c r="P851" s="234"/>
      <c r="Q851" s="234"/>
      <c r="R851" s="234"/>
      <c r="S851" s="234"/>
      <c r="T851" s="235"/>
      <c r="U851" s="13"/>
      <c r="V851" s="13"/>
      <c r="W851" s="13"/>
      <c r="X851" s="13"/>
      <c r="Y851" s="13"/>
      <c r="Z851" s="13"/>
      <c r="AA851" s="13"/>
      <c r="AB851" s="13"/>
      <c r="AC851" s="13"/>
      <c r="AD851" s="13"/>
      <c r="AE851" s="13"/>
      <c r="AT851" s="236" t="s">
        <v>185</v>
      </c>
      <c r="AU851" s="236" t="s">
        <v>85</v>
      </c>
      <c r="AV851" s="13" t="s">
        <v>83</v>
      </c>
      <c r="AW851" s="13" t="s">
        <v>35</v>
      </c>
      <c r="AX851" s="13" t="s">
        <v>75</v>
      </c>
      <c r="AY851" s="236" t="s">
        <v>175</v>
      </c>
    </row>
    <row r="852" s="13" customFormat="1">
      <c r="A852" s="13"/>
      <c r="B852" s="226"/>
      <c r="C852" s="227"/>
      <c r="D852" s="228" t="s">
        <v>185</v>
      </c>
      <c r="E852" s="229" t="s">
        <v>19</v>
      </c>
      <c r="F852" s="230" t="s">
        <v>537</v>
      </c>
      <c r="G852" s="227"/>
      <c r="H852" s="229" t="s">
        <v>19</v>
      </c>
      <c r="I852" s="231"/>
      <c r="J852" s="227"/>
      <c r="K852" s="227"/>
      <c r="L852" s="232"/>
      <c r="M852" s="233"/>
      <c r="N852" s="234"/>
      <c r="O852" s="234"/>
      <c r="P852" s="234"/>
      <c r="Q852" s="234"/>
      <c r="R852" s="234"/>
      <c r="S852" s="234"/>
      <c r="T852" s="235"/>
      <c r="U852" s="13"/>
      <c r="V852" s="13"/>
      <c r="W852" s="13"/>
      <c r="X852" s="13"/>
      <c r="Y852" s="13"/>
      <c r="Z852" s="13"/>
      <c r="AA852" s="13"/>
      <c r="AB852" s="13"/>
      <c r="AC852" s="13"/>
      <c r="AD852" s="13"/>
      <c r="AE852" s="13"/>
      <c r="AT852" s="236" t="s">
        <v>185</v>
      </c>
      <c r="AU852" s="236" t="s">
        <v>85</v>
      </c>
      <c r="AV852" s="13" t="s">
        <v>83</v>
      </c>
      <c r="AW852" s="13" t="s">
        <v>35</v>
      </c>
      <c r="AX852" s="13" t="s">
        <v>75</v>
      </c>
      <c r="AY852" s="236" t="s">
        <v>175</v>
      </c>
    </row>
    <row r="853" s="14" customFormat="1">
      <c r="A853" s="14"/>
      <c r="B853" s="237"/>
      <c r="C853" s="238"/>
      <c r="D853" s="228" t="s">
        <v>185</v>
      </c>
      <c r="E853" s="239" t="s">
        <v>19</v>
      </c>
      <c r="F853" s="240" t="s">
        <v>113</v>
      </c>
      <c r="G853" s="238"/>
      <c r="H853" s="241">
        <v>125.45999999999999</v>
      </c>
      <c r="I853" s="242"/>
      <c r="J853" s="238"/>
      <c r="K853" s="238"/>
      <c r="L853" s="243"/>
      <c r="M853" s="244"/>
      <c r="N853" s="245"/>
      <c r="O853" s="245"/>
      <c r="P853" s="245"/>
      <c r="Q853" s="245"/>
      <c r="R853" s="245"/>
      <c r="S853" s="245"/>
      <c r="T853" s="246"/>
      <c r="U853" s="14"/>
      <c r="V853" s="14"/>
      <c r="W853" s="14"/>
      <c r="X853" s="14"/>
      <c r="Y853" s="14"/>
      <c r="Z853" s="14"/>
      <c r="AA853" s="14"/>
      <c r="AB853" s="14"/>
      <c r="AC853" s="14"/>
      <c r="AD853" s="14"/>
      <c r="AE853" s="14"/>
      <c r="AT853" s="247" t="s">
        <v>185</v>
      </c>
      <c r="AU853" s="247" t="s">
        <v>85</v>
      </c>
      <c r="AV853" s="14" t="s">
        <v>85</v>
      </c>
      <c r="AW853" s="14" t="s">
        <v>35</v>
      </c>
      <c r="AX853" s="14" t="s">
        <v>75</v>
      </c>
      <c r="AY853" s="247" t="s">
        <v>175</v>
      </c>
    </row>
    <row r="854" s="15" customFormat="1">
      <c r="A854" s="15"/>
      <c r="B854" s="248"/>
      <c r="C854" s="249"/>
      <c r="D854" s="228" t="s">
        <v>185</v>
      </c>
      <c r="E854" s="250" t="s">
        <v>19</v>
      </c>
      <c r="F854" s="251" t="s">
        <v>187</v>
      </c>
      <c r="G854" s="249"/>
      <c r="H854" s="252">
        <v>125.45999999999999</v>
      </c>
      <c r="I854" s="253"/>
      <c r="J854" s="249"/>
      <c r="K854" s="249"/>
      <c r="L854" s="254"/>
      <c r="M854" s="255"/>
      <c r="N854" s="256"/>
      <c r="O854" s="256"/>
      <c r="P854" s="256"/>
      <c r="Q854" s="256"/>
      <c r="R854" s="256"/>
      <c r="S854" s="256"/>
      <c r="T854" s="257"/>
      <c r="U854" s="15"/>
      <c r="V854" s="15"/>
      <c r="W854" s="15"/>
      <c r="X854" s="15"/>
      <c r="Y854" s="15"/>
      <c r="Z854" s="15"/>
      <c r="AA854" s="15"/>
      <c r="AB854" s="15"/>
      <c r="AC854" s="15"/>
      <c r="AD854" s="15"/>
      <c r="AE854" s="15"/>
      <c r="AT854" s="258" t="s">
        <v>185</v>
      </c>
      <c r="AU854" s="258" t="s">
        <v>85</v>
      </c>
      <c r="AV854" s="15" t="s">
        <v>181</v>
      </c>
      <c r="AW854" s="15" t="s">
        <v>35</v>
      </c>
      <c r="AX854" s="15" t="s">
        <v>83</v>
      </c>
      <c r="AY854" s="258" t="s">
        <v>175</v>
      </c>
    </row>
    <row r="855" s="2" customFormat="1" ht="16.5" customHeight="1">
      <c r="A855" s="41"/>
      <c r="B855" s="42"/>
      <c r="C855" s="270" t="s">
        <v>953</v>
      </c>
      <c r="D855" s="270" t="s">
        <v>272</v>
      </c>
      <c r="E855" s="271" t="s">
        <v>784</v>
      </c>
      <c r="F855" s="272" t="s">
        <v>785</v>
      </c>
      <c r="G855" s="273" t="s">
        <v>248</v>
      </c>
      <c r="H855" s="274">
        <v>0.041000000000000002</v>
      </c>
      <c r="I855" s="275"/>
      <c r="J855" s="276">
        <f>ROUND(I855*H855,2)</f>
        <v>0</v>
      </c>
      <c r="K855" s="272" t="s">
        <v>180</v>
      </c>
      <c r="L855" s="277"/>
      <c r="M855" s="278" t="s">
        <v>19</v>
      </c>
      <c r="N855" s="279" t="s">
        <v>46</v>
      </c>
      <c r="O855" s="87"/>
      <c r="P855" s="217">
        <f>O855*H855</f>
        <v>0</v>
      </c>
      <c r="Q855" s="217">
        <v>1</v>
      </c>
      <c r="R855" s="217">
        <f>Q855*H855</f>
        <v>0.041000000000000002</v>
      </c>
      <c r="S855" s="217">
        <v>0</v>
      </c>
      <c r="T855" s="218">
        <f>S855*H855</f>
        <v>0</v>
      </c>
      <c r="U855" s="41"/>
      <c r="V855" s="41"/>
      <c r="W855" s="41"/>
      <c r="X855" s="41"/>
      <c r="Y855" s="41"/>
      <c r="Z855" s="41"/>
      <c r="AA855" s="41"/>
      <c r="AB855" s="41"/>
      <c r="AC855" s="41"/>
      <c r="AD855" s="41"/>
      <c r="AE855" s="41"/>
      <c r="AR855" s="219" t="s">
        <v>382</v>
      </c>
      <c r="AT855" s="219" t="s">
        <v>272</v>
      </c>
      <c r="AU855" s="219" t="s">
        <v>85</v>
      </c>
      <c r="AY855" s="20" t="s">
        <v>175</v>
      </c>
      <c r="BE855" s="220">
        <f>IF(N855="základní",J855,0)</f>
        <v>0</v>
      </c>
      <c r="BF855" s="220">
        <f>IF(N855="snížená",J855,0)</f>
        <v>0</v>
      </c>
      <c r="BG855" s="220">
        <f>IF(N855="zákl. přenesená",J855,0)</f>
        <v>0</v>
      </c>
      <c r="BH855" s="220">
        <f>IF(N855="sníž. přenesená",J855,0)</f>
        <v>0</v>
      </c>
      <c r="BI855" s="220">
        <f>IF(N855="nulová",J855,0)</f>
        <v>0</v>
      </c>
      <c r="BJ855" s="20" t="s">
        <v>83</v>
      </c>
      <c r="BK855" s="220">
        <f>ROUND(I855*H855,2)</f>
        <v>0</v>
      </c>
      <c r="BL855" s="20" t="s">
        <v>278</v>
      </c>
      <c r="BM855" s="219" t="s">
        <v>954</v>
      </c>
    </row>
    <row r="856" s="14" customFormat="1">
      <c r="A856" s="14"/>
      <c r="B856" s="237"/>
      <c r="C856" s="238"/>
      <c r="D856" s="228" t="s">
        <v>185</v>
      </c>
      <c r="E856" s="239" t="s">
        <v>19</v>
      </c>
      <c r="F856" s="240" t="s">
        <v>113</v>
      </c>
      <c r="G856" s="238"/>
      <c r="H856" s="241">
        <v>125.45999999999999</v>
      </c>
      <c r="I856" s="242"/>
      <c r="J856" s="238"/>
      <c r="K856" s="238"/>
      <c r="L856" s="243"/>
      <c r="M856" s="244"/>
      <c r="N856" s="245"/>
      <c r="O856" s="245"/>
      <c r="P856" s="245"/>
      <c r="Q856" s="245"/>
      <c r="R856" s="245"/>
      <c r="S856" s="245"/>
      <c r="T856" s="246"/>
      <c r="U856" s="14"/>
      <c r="V856" s="14"/>
      <c r="W856" s="14"/>
      <c r="X856" s="14"/>
      <c r="Y856" s="14"/>
      <c r="Z856" s="14"/>
      <c r="AA856" s="14"/>
      <c r="AB856" s="14"/>
      <c r="AC856" s="14"/>
      <c r="AD856" s="14"/>
      <c r="AE856" s="14"/>
      <c r="AT856" s="247" t="s">
        <v>185</v>
      </c>
      <c r="AU856" s="247" t="s">
        <v>85</v>
      </c>
      <c r="AV856" s="14" t="s">
        <v>85</v>
      </c>
      <c r="AW856" s="14" t="s">
        <v>35</v>
      </c>
      <c r="AX856" s="14" t="s">
        <v>75</v>
      </c>
      <c r="AY856" s="247" t="s">
        <v>175</v>
      </c>
    </row>
    <row r="857" s="15" customFormat="1">
      <c r="A857" s="15"/>
      <c r="B857" s="248"/>
      <c r="C857" s="249"/>
      <c r="D857" s="228" t="s">
        <v>185</v>
      </c>
      <c r="E857" s="250" t="s">
        <v>19</v>
      </c>
      <c r="F857" s="251" t="s">
        <v>187</v>
      </c>
      <c r="G857" s="249"/>
      <c r="H857" s="252">
        <v>125.45999999999999</v>
      </c>
      <c r="I857" s="253"/>
      <c r="J857" s="249"/>
      <c r="K857" s="249"/>
      <c r="L857" s="254"/>
      <c r="M857" s="255"/>
      <c r="N857" s="256"/>
      <c r="O857" s="256"/>
      <c r="P857" s="256"/>
      <c r="Q857" s="256"/>
      <c r="R857" s="256"/>
      <c r="S857" s="256"/>
      <c r="T857" s="257"/>
      <c r="U857" s="15"/>
      <c r="V857" s="15"/>
      <c r="W857" s="15"/>
      <c r="X857" s="15"/>
      <c r="Y857" s="15"/>
      <c r="Z857" s="15"/>
      <c r="AA857" s="15"/>
      <c r="AB857" s="15"/>
      <c r="AC857" s="15"/>
      <c r="AD857" s="15"/>
      <c r="AE857" s="15"/>
      <c r="AT857" s="258" t="s">
        <v>185</v>
      </c>
      <c r="AU857" s="258" t="s">
        <v>85</v>
      </c>
      <c r="AV857" s="15" t="s">
        <v>181</v>
      </c>
      <c r="AW857" s="15" t="s">
        <v>35</v>
      </c>
      <c r="AX857" s="15" t="s">
        <v>83</v>
      </c>
      <c r="AY857" s="258" t="s">
        <v>175</v>
      </c>
    </row>
    <row r="858" s="14" customFormat="1">
      <c r="A858" s="14"/>
      <c r="B858" s="237"/>
      <c r="C858" s="238"/>
      <c r="D858" s="228" t="s">
        <v>185</v>
      </c>
      <c r="E858" s="238"/>
      <c r="F858" s="240" t="s">
        <v>955</v>
      </c>
      <c r="G858" s="238"/>
      <c r="H858" s="241">
        <v>0.041000000000000002</v>
      </c>
      <c r="I858" s="242"/>
      <c r="J858" s="238"/>
      <c r="K858" s="238"/>
      <c r="L858" s="243"/>
      <c r="M858" s="244"/>
      <c r="N858" s="245"/>
      <c r="O858" s="245"/>
      <c r="P858" s="245"/>
      <c r="Q858" s="245"/>
      <c r="R858" s="245"/>
      <c r="S858" s="245"/>
      <c r="T858" s="246"/>
      <c r="U858" s="14"/>
      <c r="V858" s="14"/>
      <c r="W858" s="14"/>
      <c r="X858" s="14"/>
      <c r="Y858" s="14"/>
      <c r="Z858" s="14"/>
      <c r="AA858" s="14"/>
      <c r="AB858" s="14"/>
      <c r="AC858" s="14"/>
      <c r="AD858" s="14"/>
      <c r="AE858" s="14"/>
      <c r="AT858" s="247" t="s">
        <v>185</v>
      </c>
      <c r="AU858" s="247" t="s">
        <v>85</v>
      </c>
      <c r="AV858" s="14" t="s">
        <v>85</v>
      </c>
      <c r="AW858" s="14" t="s">
        <v>4</v>
      </c>
      <c r="AX858" s="14" t="s">
        <v>83</v>
      </c>
      <c r="AY858" s="247" t="s">
        <v>175</v>
      </c>
    </row>
    <row r="859" s="2" customFormat="1" ht="37.8" customHeight="1">
      <c r="A859" s="41"/>
      <c r="B859" s="42"/>
      <c r="C859" s="208" t="s">
        <v>956</v>
      </c>
      <c r="D859" s="208" t="s">
        <v>177</v>
      </c>
      <c r="E859" s="209" t="s">
        <v>957</v>
      </c>
      <c r="F859" s="210" t="s">
        <v>958</v>
      </c>
      <c r="G859" s="211" t="s">
        <v>120</v>
      </c>
      <c r="H859" s="212">
        <v>10.529999999999999</v>
      </c>
      <c r="I859" s="213"/>
      <c r="J859" s="214">
        <f>ROUND(I859*H859,2)</f>
        <v>0</v>
      </c>
      <c r="K859" s="210" t="s">
        <v>180</v>
      </c>
      <c r="L859" s="47"/>
      <c r="M859" s="215" t="s">
        <v>19</v>
      </c>
      <c r="N859" s="216" t="s">
        <v>46</v>
      </c>
      <c r="O859" s="87"/>
      <c r="P859" s="217">
        <f>O859*H859</f>
        <v>0</v>
      </c>
      <c r="Q859" s="217">
        <v>0</v>
      </c>
      <c r="R859" s="217">
        <f>Q859*H859</f>
        <v>0</v>
      </c>
      <c r="S859" s="217">
        <v>0</v>
      </c>
      <c r="T859" s="218">
        <f>S859*H859</f>
        <v>0</v>
      </c>
      <c r="U859" s="41"/>
      <c r="V859" s="41"/>
      <c r="W859" s="41"/>
      <c r="X859" s="41"/>
      <c r="Y859" s="41"/>
      <c r="Z859" s="41"/>
      <c r="AA859" s="41"/>
      <c r="AB859" s="41"/>
      <c r="AC859" s="41"/>
      <c r="AD859" s="41"/>
      <c r="AE859" s="41"/>
      <c r="AR859" s="219" t="s">
        <v>278</v>
      </c>
      <c r="AT859" s="219" t="s">
        <v>177</v>
      </c>
      <c r="AU859" s="219" t="s">
        <v>85</v>
      </c>
      <c r="AY859" s="20" t="s">
        <v>175</v>
      </c>
      <c r="BE859" s="220">
        <f>IF(N859="základní",J859,0)</f>
        <v>0</v>
      </c>
      <c r="BF859" s="220">
        <f>IF(N859="snížená",J859,0)</f>
        <v>0</v>
      </c>
      <c r="BG859" s="220">
        <f>IF(N859="zákl. přenesená",J859,0)</f>
        <v>0</v>
      </c>
      <c r="BH859" s="220">
        <f>IF(N859="sníž. přenesená",J859,0)</f>
        <v>0</v>
      </c>
      <c r="BI859" s="220">
        <f>IF(N859="nulová",J859,0)</f>
        <v>0</v>
      </c>
      <c r="BJ859" s="20" t="s">
        <v>83</v>
      </c>
      <c r="BK859" s="220">
        <f>ROUND(I859*H859,2)</f>
        <v>0</v>
      </c>
      <c r="BL859" s="20" t="s">
        <v>278</v>
      </c>
      <c r="BM859" s="219" t="s">
        <v>959</v>
      </c>
    </row>
    <row r="860" s="2" customFormat="1">
      <c r="A860" s="41"/>
      <c r="B860" s="42"/>
      <c r="C860" s="43"/>
      <c r="D860" s="221" t="s">
        <v>183</v>
      </c>
      <c r="E860" s="43"/>
      <c r="F860" s="222" t="s">
        <v>960</v>
      </c>
      <c r="G860" s="43"/>
      <c r="H860" s="43"/>
      <c r="I860" s="223"/>
      <c r="J860" s="43"/>
      <c r="K860" s="43"/>
      <c r="L860" s="47"/>
      <c r="M860" s="224"/>
      <c r="N860" s="225"/>
      <c r="O860" s="87"/>
      <c r="P860" s="87"/>
      <c r="Q860" s="87"/>
      <c r="R860" s="87"/>
      <c r="S860" s="87"/>
      <c r="T860" s="88"/>
      <c r="U860" s="41"/>
      <c r="V860" s="41"/>
      <c r="W860" s="41"/>
      <c r="X860" s="41"/>
      <c r="Y860" s="41"/>
      <c r="Z860" s="41"/>
      <c r="AA860" s="41"/>
      <c r="AB860" s="41"/>
      <c r="AC860" s="41"/>
      <c r="AD860" s="41"/>
      <c r="AE860" s="41"/>
      <c r="AT860" s="20" t="s">
        <v>183</v>
      </c>
      <c r="AU860" s="20" t="s">
        <v>85</v>
      </c>
    </row>
    <row r="861" s="14" customFormat="1">
      <c r="A861" s="14"/>
      <c r="B861" s="237"/>
      <c r="C861" s="238"/>
      <c r="D861" s="228" t="s">
        <v>185</v>
      </c>
      <c r="E861" s="239" t="s">
        <v>19</v>
      </c>
      <c r="F861" s="240" t="s">
        <v>961</v>
      </c>
      <c r="G861" s="238"/>
      <c r="H861" s="241">
        <v>10.529999999999999</v>
      </c>
      <c r="I861" s="242"/>
      <c r="J861" s="238"/>
      <c r="K861" s="238"/>
      <c r="L861" s="243"/>
      <c r="M861" s="244"/>
      <c r="N861" s="245"/>
      <c r="O861" s="245"/>
      <c r="P861" s="245"/>
      <c r="Q861" s="245"/>
      <c r="R861" s="245"/>
      <c r="S861" s="245"/>
      <c r="T861" s="246"/>
      <c r="U861" s="14"/>
      <c r="V861" s="14"/>
      <c r="W861" s="14"/>
      <c r="X861" s="14"/>
      <c r="Y861" s="14"/>
      <c r="Z861" s="14"/>
      <c r="AA861" s="14"/>
      <c r="AB861" s="14"/>
      <c r="AC861" s="14"/>
      <c r="AD861" s="14"/>
      <c r="AE861" s="14"/>
      <c r="AT861" s="247" t="s">
        <v>185</v>
      </c>
      <c r="AU861" s="247" t="s">
        <v>85</v>
      </c>
      <c r="AV861" s="14" t="s">
        <v>85</v>
      </c>
      <c r="AW861" s="14" t="s">
        <v>35</v>
      </c>
      <c r="AX861" s="14" t="s">
        <v>75</v>
      </c>
      <c r="AY861" s="247" t="s">
        <v>175</v>
      </c>
    </row>
    <row r="862" s="15" customFormat="1">
      <c r="A862" s="15"/>
      <c r="B862" s="248"/>
      <c r="C862" s="249"/>
      <c r="D862" s="228" t="s">
        <v>185</v>
      </c>
      <c r="E862" s="250" t="s">
        <v>19</v>
      </c>
      <c r="F862" s="251" t="s">
        <v>187</v>
      </c>
      <c r="G862" s="249"/>
      <c r="H862" s="252">
        <v>10.529999999999999</v>
      </c>
      <c r="I862" s="253"/>
      <c r="J862" s="249"/>
      <c r="K862" s="249"/>
      <c r="L862" s="254"/>
      <c r="M862" s="255"/>
      <c r="N862" s="256"/>
      <c r="O862" s="256"/>
      <c r="P862" s="256"/>
      <c r="Q862" s="256"/>
      <c r="R862" s="256"/>
      <c r="S862" s="256"/>
      <c r="T862" s="257"/>
      <c r="U862" s="15"/>
      <c r="V862" s="15"/>
      <c r="W862" s="15"/>
      <c r="X862" s="15"/>
      <c r="Y862" s="15"/>
      <c r="Z862" s="15"/>
      <c r="AA862" s="15"/>
      <c r="AB862" s="15"/>
      <c r="AC862" s="15"/>
      <c r="AD862" s="15"/>
      <c r="AE862" s="15"/>
      <c r="AT862" s="258" t="s">
        <v>185</v>
      </c>
      <c r="AU862" s="258" t="s">
        <v>85</v>
      </c>
      <c r="AV862" s="15" t="s">
        <v>181</v>
      </c>
      <c r="AW862" s="15" t="s">
        <v>35</v>
      </c>
      <c r="AX862" s="15" t="s">
        <v>83</v>
      </c>
      <c r="AY862" s="258" t="s">
        <v>175</v>
      </c>
    </row>
    <row r="863" s="2" customFormat="1" ht="16.5" customHeight="1">
      <c r="A863" s="41"/>
      <c r="B863" s="42"/>
      <c r="C863" s="270" t="s">
        <v>962</v>
      </c>
      <c r="D863" s="270" t="s">
        <v>272</v>
      </c>
      <c r="E863" s="271" t="s">
        <v>784</v>
      </c>
      <c r="F863" s="272" t="s">
        <v>785</v>
      </c>
      <c r="G863" s="273" t="s">
        <v>248</v>
      </c>
      <c r="H863" s="274">
        <v>0.0040000000000000001</v>
      </c>
      <c r="I863" s="275"/>
      <c r="J863" s="276">
        <f>ROUND(I863*H863,2)</f>
        <v>0</v>
      </c>
      <c r="K863" s="272" t="s">
        <v>180</v>
      </c>
      <c r="L863" s="277"/>
      <c r="M863" s="278" t="s">
        <v>19</v>
      </c>
      <c r="N863" s="279" t="s">
        <v>46</v>
      </c>
      <c r="O863" s="87"/>
      <c r="P863" s="217">
        <f>O863*H863</f>
        <v>0</v>
      </c>
      <c r="Q863" s="217">
        <v>1</v>
      </c>
      <c r="R863" s="217">
        <f>Q863*H863</f>
        <v>0.0040000000000000001</v>
      </c>
      <c r="S863" s="217">
        <v>0</v>
      </c>
      <c r="T863" s="218">
        <f>S863*H863</f>
        <v>0</v>
      </c>
      <c r="U863" s="41"/>
      <c r="V863" s="41"/>
      <c r="W863" s="41"/>
      <c r="X863" s="41"/>
      <c r="Y863" s="41"/>
      <c r="Z863" s="41"/>
      <c r="AA863" s="41"/>
      <c r="AB863" s="41"/>
      <c r="AC863" s="41"/>
      <c r="AD863" s="41"/>
      <c r="AE863" s="41"/>
      <c r="AR863" s="219" t="s">
        <v>382</v>
      </c>
      <c r="AT863" s="219" t="s">
        <v>272</v>
      </c>
      <c r="AU863" s="219" t="s">
        <v>85</v>
      </c>
      <c r="AY863" s="20" t="s">
        <v>175</v>
      </c>
      <c r="BE863" s="220">
        <f>IF(N863="základní",J863,0)</f>
        <v>0</v>
      </c>
      <c r="BF863" s="220">
        <f>IF(N863="snížená",J863,0)</f>
        <v>0</v>
      </c>
      <c r="BG863" s="220">
        <f>IF(N863="zákl. přenesená",J863,0)</f>
        <v>0</v>
      </c>
      <c r="BH863" s="220">
        <f>IF(N863="sníž. přenesená",J863,0)</f>
        <v>0</v>
      </c>
      <c r="BI863" s="220">
        <f>IF(N863="nulová",J863,0)</f>
        <v>0</v>
      </c>
      <c r="BJ863" s="20" t="s">
        <v>83</v>
      </c>
      <c r="BK863" s="220">
        <f>ROUND(I863*H863,2)</f>
        <v>0</v>
      </c>
      <c r="BL863" s="20" t="s">
        <v>278</v>
      </c>
      <c r="BM863" s="219" t="s">
        <v>963</v>
      </c>
    </row>
    <row r="864" s="14" customFormat="1">
      <c r="A864" s="14"/>
      <c r="B864" s="237"/>
      <c r="C864" s="238"/>
      <c r="D864" s="228" t="s">
        <v>185</v>
      </c>
      <c r="E864" s="239" t="s">
        <v>19</v>
      </c>
      <c r="F864" s="240" t="s">
        <v>961</v>
      </c>
      <c r="G864" s="238"/>
      <c r="H864" s="241">
        <v>10.529999999999999</v>
      </c>
      <c r="I864" s="242"/>
      <c r="J864" s="238"/>
      <c r="K864" s="238"/>
      <c r="L864" s="243"/>
      <c r="M864" s="244"/>
      <c r="N864" s="245"/>
      <c r="O864" s="245"/>
      <c r="P864" s="245"/>
      <c r="Q864" s="245"/>
      <c r="R864" s="245"/>
      <c r="S864" s="245"/>
      <c r="T864" s="246"/>
      <c r="U864" s="14"/>
      <c r="V864" s="14"/>
      <c r="W864" s="14"/>
      <c r="X864" s="14"/>
      <c r="Y864" s="14"/>
      <c r="Z864" s="14"/>
      <c r="AA864" s="14"/>
      <c r="AB864" s="14"/>
      <c r="AC864" s="14"/>
      <c r="AD864" s="14"/>
      <c r="AE864" s="14"/>
      <c r="AT864" s="247" t="s">
        <v>185</v>
      </c>
      <c r="AU864" s="247" t="s">
        <v>85</v>
      </c>
      <c r="AV864" s="14" t="s">
        <v>85</v>
      </c>
      <c r="AW864" s="14" t="s">
        <v>35</v>
      </c>
      <c r="AX864" s="14" t="s">
        <v>75</v>
      </c>
      <c r="AY864" s="247" t="s">
        <v>175</v>
      </c>
    </row>
    <row r="865" s="15" customFormat="1">
      <c r="A865" s="15"/>
      <c r="B865" s="248"/>
      <c r="C865" s="249"/>
      <c r="D865" s="228" t="s">
        <v>185</v>
      </c>
      <c r="E865" s="250" t="s">
        <v>19</v>
      </c>
      <c r="F865" s="251" t="s">
        <v>187</v>
      </c>
      <c r="G865" s="249"/>
      <c r="H865" s="252">
        <v>10.529999999999999</v>
      </c>
      <c r="I865" s="253"/>
      <c r="J865" s="249"/>
      <c r="K865" s="249"/>
      <c r="L865" s="254"/>
      <c r="M865" s="255"/>
      <c r="N865" s="256"/>
      <c r="O865" s="256"/>
      <c r="P865" s="256"/>
      <c r="Q865" s="256"/>
      <c r="R865" s="256"/>
      <c r="S865" s="256"/>
      <c r="T865" s="257"/>
      <c r="U865" s="15"/>
      <c r="V865" s="15"/>
      <c r="W865" s="15"/>
      <c r="X865" s="15"/>
      <c r="Y865" s="15"/>
      <c r="Z865" s="15"/>
      <c r="AA865" s="15"/>
      <c r="AB865" s="15"/>
      <c r="AC865" s="15"/>
      <c r="AD865" s="15"/>
      <c r="AE865" s="15"/>
      <c r="AT865" s="258" t="s">
        <v>185</v>
      </c>
      <c r="AU865" s="258" t="s">
        <v>85</v>
      </c>
      <c r="AV865" s="15" t="s">
        <v>181</v>
      </c>
      <c r="AW865" s="15" t="s">
        <v>35</v>
      </c>
      <c r="AX865" s="15" t="s">
        <v>83</v>
      </c>
      <c r="AY865" s="258" t="s">
        <v>175</v>
      </c>
    </row>
    <row r="866" s="14" customFormat="1">
      <c r="A866" s="14"/>
      <c r="B866" s="237"/>
      <c r="C866" s="238"/>
      <c r="D866" s="228" t="s">
        <v>185</v>
      </c>
      <c r="E866" s="238"/>
      <c r="F866" s="240" t="s">
        <v>964</v>
      </c>
      <c r="G866" s="238"/>
      <c r="H866" s="241">
        <v>0.0040000000000000001</v>
      </c>
      <c r="I866" s="242"/>
      <c r="J866" s="238"/>
      <c r="K866" s="238"/>
      <c r="L866" s="243"/>
      <c r="M866" s="244"/>
      <c r="N866" s="245"/>
      <c r="O866" s="245"/>
      <c r="P866" s="245"/>
      <c r="Q866" s="245"/>
      <c r="R866" s="245"/>
      <c r="S866" s="245"/>
      <c r="T866" s="246"/>
      <c r="U866" s="14"/>
      <c r="V866" s="14"/>
      <c r="W866" s="14"/>
      <c r="X866" s="14"/>
      <c r="Y866" s="14"/>
      <c r="Z866" s="14"/>
      <c r="AA866" s="14"/>
      <c r="AB866" s="14"/>
      <c r="AC866" s="14"/>
      <c r="AD866" s="14"/>
      <c r="AE866" s="14"/>
      <c r="AT866" s="247" t="s">
        <v>185</v>
      </c>
      <c r="AU866" s="247" t="s">
        <v>85</v>
      </c>
      <c r="AV866" s="14" t="s">
        <v>85</v>
      </c>
      <c r="AW866" s="14" t="s">
        <v>4</v>
      </c>
      <c r="AX866" s="14" t="s">
        <v>83</v>
      </c>
      <c r="AY866" s="247" t="s">
        <v>175</v>
      </c>
    </row>
    <row r="867" s="2" customFormat="1" ht="37.8" customHeight="1">
      <c r="A867" s="41"/>
      <c r="B867" s="42"/>
      <c r="C867" s="208" t="s">
        <v>965</v>
      </c>
      <c r="D867" s="208" t="s">
        <v>177</v>
      </c>
      <c r="E867" s="209" t="s">
        <v>966</v>
      </c>
      <c r="F867" s="210" t="s">
        <v>967</v>
      </c>
      <c r="G867" s="211" t="s">
        <v>120</v>
      </c>
      <c r="H867" s="212">
        <v>250.91999999999999</v>
      </c>
      <c r="I867" s="213"/>
      <c r="J867" s="214">
        <f>ROUND(I867*H867,2)</f>
        <v>0</v>
      </c>
      <c r="K867" s="210" t="s">
        <v>180</v>
      </c>
      <c r="L867" s="47"/>
      <c r="M867" s="215" t="s">
        <v>19</v>
      </c>
      <c r="N867" s="216" t="s">
        <v>46</v>
      </c>
      <c r="O867" s="87"/>
      <c r="P867" s="217">
        <f>O867*H867</f>
        <v>0</v>
      </c>
      <c r="Q867" s="217">
        <v>0.00040000000000000002</v>
      </c>
      <c r="R867" s="217">
        <f>Q867*H867</f>
        <v>0.100368</v>
      </c>
      <c r="S867" s="217">
        <v>0</v>
      </c>
      <c r="T867" s="218">
        <f>S867*H867</f>
        <v>0</v>
      </c>
      <c r="U867" s="41"/>
      <c r="V867" s="41"/>
      <c r="W867" s="41"/>
      <c r="X867" s="41"/>
      <c r="Y867" s="41"/>
      <c r="Z867" s="41"/>
      <c r="AA867" s="41"/>
      <c r="AB867" s="41"/>
      <c r="AC867" s="41"/>
      <c r="AD867" s="41"/>
      <c r="AE867" s="41"/>
      <c r="AR867" s="219" t="s">
        <v>278</v>
      </c>
      <c r="AT867" s="219" t="s">
        <v>177</v>
      </c>
      <c r="AU867" s="219" t="s">
        <v>85</v>
      </c>
      <c r="AY867" s="20" t="s">
        <v>175</v>
      </c>
      <c r="BE867" s="220">
        <f>IF(N867="základní",J867,0)</f>
        <v>0</v>
      </c>
      <c r="BF867" s="220">
        <f>IF(N867="snížená",J867,0)</f>
        <v>0</v>
      </c>
      <c r="BG867" s="220">
        <f>IF(N867="zákl. přenesená",J867,0)</f>
        <v>0</v>
      </c>
      <c r="BH867" s="220">
        <f>IF(N867="sníž. přenesená",J867,0)</f>
        <v>0</v>
      </c>
      <c r="BI867" s="220">
        <f>IF(N867="nulová",J867,0)</f>
        <v>0</v>
      </c>
      <c r="BJ867" s="20" t="s">
        <v>83</v>
      </c>
      <c r="BK867" s="220">
        <f>ROUND(I867*H867,2)</f>
        <v>0</v>
      </c>
      <c r="BL867" s="20" t="s">
        <v>278</v>
      </c>
      <c r="BM867" s="219" t="s">
        <v>968</v>
      </c>
    </row>
    <row r="868" s="2" customFormat="1">
      <c r="A868" s="41"/>
      <c r="B868" s="42"/>
      <c r="C868" s="43"/>
      <c r="D868" s="221" t="s">
        <v>183</v>
      </c>
      <c r="E868" s="43"/>
      <c r="F868" s="222" t="s">
        <v>969</v>
      </c>
      <c r="G868" s="43"/>
      <c r="H868" s="43"/>
      <c r="I868" s="223"/>
      <c r="J868" s="43"/>
      <c r="K868" s="43"/>
      <c r="L868" s="47"/>
      <c r="M868" s="224"/>
      <c r="N868" s="225"/>
      <c r="O868" s="87"/>
      <c r="P868" s="87"/>
      <c r="Q868" s="87"/>
      <c r="R868" s="87"/>
      <c r="S868" s="87"/>
      <c r="T868" s="88"/>
      <c r="U868" s="41"/>
      <c r="V868" s="41"/>
      <c r="W868" s="41"/>
      <c r="X868" s="41"/>
      <c r="Y868" s="41"/>
      <c r="Z868" s="41"/>
      <c r="AA868" s="41"/>
      <c r="AB868" s="41"/>
      <c r="AC868" s="41"/>
      <c r="AD868" s="41"/>
      <c r="AE868" s="41"/>
      <c r="AT868" s="20" t="s">
        <v>183</v>
      </c>
      <c r="AU868" s="20" t="s">
        <v>85</v>
      </c>
    </row>
    <row r="869" s="13" customFormat="1">
      <c r="A869" s="13"/>
      <c r="B869" s="226"/>
      <c r="C869" s="227"/>
      <c r="D869" s="228" t="s">
        <v>185</v>
      </c>
      <c r="E869" s="229" t="s">
        <v>19</v>
      </c>
      <c r="F869" s="230" t="s">
        <v>197</v>
      </c>
      <c r="G869" s="227"/>
      <c r="H869" s="229" t="s">
        <v>19</v>
      </c>
      <c r="I869" s="231"/>
      <c r="J869" s="227"/>
      <c r="K869" s="227"/>
      <c r="L869" s="232"/>
      <c r="M869" s="233"/>
      <c r="N869" s="234"/>
      <c r="O869" s="234"/>
      <c r="P869" s="234"/>
      <c r="Q869" s="234"/>
      <c r="R869" s="234"/>
      <c r="S869" s="234"/>
      <c r="T869" s="235"/>
      <c r="U869" s="13"/>
      <c r="V869" s="13"/>
      <c r="W869" s="13"/>
      <c r="X869" s="13"/>
      <c r="Y869" s="13"/>
      <c r="Z869" s="13"/>
      <c r="AA869" s="13"/>
      <c r="AB869" s="13"/>
      <c r="AC869" s="13"/>
      <c r="AD869" s="13"/>
      <c r="AE869" s="13"/>
      <c r="AT869" s="236" t="s">
        <v>185</v>
      </c>
      <c r="AU869" s="236" t="s">
        <v>85</v>
      </c>
      <c r="AV869" s="13" t="s">
        <v>83</v>
      </c>
      <c r="AW869" s="13" t="s">
        <v>35</v>
      </c>
      <c r="AX869" s="13" t="s">
        <v>75</v>
      </c>
      <c r="AY869" s="236" t="s">
        <v>175</v>
      </c>
    </row>
    <row r="870" s="13" customFormat="1">
      <c r="A870" s="13"/>
      <c r="B870" s="226"/>
      <c r="C870" s="227"/>
      <c r="D870" s="228" t="s">
        <v>185</v>
      </c>
      <c r="E870" s="229" t="s">
        <v>19</v>
      </c>
      <c r="F870" s="230" t="s">
        <v>537</v>
      </c>
      <c r="G870" s="227"/>
      <c r="H870" s="229" t="s">
        <v>19</v>
      </c>
      <c r="I870" s="231"/>
      <c r="J870" s="227"/>
      <c r="K870" s="227"/>
      <c r="L870" s="232"/>
      <c r="M870" s="233"/>
      <c r="N870" s="234"/>
      <c r="O870" s="234"/>
      <c r="P870" s="234"/>
      <c r="Q870" s="234"/>
      <c r="R870" s="234"/>
      <c r="S870" s="234"/>
      <c r="T870" s="235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T870" s="236" t="s">
        <v>185</v>
      </c>
      <c r="AU870" s="236" t="s">
        <v>85</v>
      </c>
      <c r="AV870" s="13" t="s">
        <v>83</v>
      </c>
      <c r="AW870" s="13" t="s">
        <v>35</v>
      </c>
      <c r="AX870" s="13" t="s">
        <v>75</v>
      </c>
      <c r="AY870" s="236" t="s">
        <v>175</v>
      </c>
    </row>
    <row r="871" s="14" customFormat="1">
      <c r="A871" s="14"/>
      <c r="B871" s="237"/>
      <c r="C871" s="238"/>
      <c r="D871" s="228" t="s">
        <v>185</v>
      </c>
      <c r="E871" s="239" t="s">
        <v>19</v>
      </c>
      <c r="F871" s="240" t="s">
        <v>970</v>
      </c>
      <c r="G871" s="238"/>
      <c r="H871" s="241">
        <v>250.91999999999999</v>
      </c>
      <c r="I871" s="242"/>
      <c r="J871" s="238"/>
      <c r="K871" s="238"/>
      <c r="L871" s="243"/>
      <c r="M871" s="244"/>
      <c r="N871" s="245"/>
      <c r="O871" s="245"/>
      <c r="P871" s="245"/>
      <c r="Q871" s="245"/>
      <c r="R871" s="245"/>
      <c r="S871" s="245"/>
      <c r="T871" s="246"/>
      <c r="U871" s="14"/>
      <c r="V871" s="14"/>
      <c r="W871" s="14"/>
      <c r="X871" s="14"/>
      <c r="Y871" s="14"/>
      <c r="Z871" s="14"/>
      <c r="AA871" s="14"/>
      <c r="AB871" s="14"/>
      <c r="AC871" s="14"/>
      <c r="AD871" s="14"/>
      <c r="AE871" s="14"/>
      <c r="AT871" s="247" t="s">
        <v>185</v>
      </c>
      <c r="AU871" s="247" t="s">
        <v>85</v>
      </c>
      <c r="AV871" s="14" t="s">
        <v>85</v>
      </c>
      <c r="AW871" s="14" t="s">
        <v>35</v>
      </c>
      <c r="AX871" s="14" t="s">
        <v>75</v>
      </c>
      <c r="AY871" s="247" t="s">
        <v>175</v>
      </c>
    </row>
    <row r="872" s="15" customFormat="1">
      <c r="A872" s="15"/>
      <c r="B872" s="248"/>
      <c r="C872" s="249"/>
      <c r="D872" s="228" t="s">
        <v>185</v>
      </c>
      <c r="E872" s="250" t="s">
        <v>19</v>
      </c>
      <c r="F872" s="251" t="s">
        <v>187</v>
      </c>
      <c r="G872" s="249"/>
      <c r="H872" s="252">
        <v>250.91999999999999</v>
      </c>
      <c r="I872" s="253"/>
      <c r="J872" s="249"/>
      <c r="K872" s="249"/>
      <c r="L872" s="254"/>
      <c r="M872" s="255"/>
      <c r="N872" s="256"/>
      <c r="O872" s="256"/>
      <c r="P872" s="256"/>
      <c r="Q872" s="256"/>
      <c r="R872" s="256"/>
      <c r="S872" s="256"/>
      <c r="T872" s="257"/>
      <c r="U872" s="15"/>
      <c r="V872" s="15"/>
      <c r="W872" s="15"/>
      <c r="X872" s="15"/>
      <c r="Y872" s="15"/>
      <c r="Z872" s="15"/>
      <c r="AA872" s="15"/>
      <c r="AB872" s="15"/>
      <c r="AC872" s="15"/>
      <c r="AD872" s="15"/>
      <c r="AE872" s="15"/>
      <c r="AT872" s="258" t="s">
        <v>185</v>
      </c>
      <c r="AU872" s="258" t="s">
        <v>85</v>
      </c>
      <c r="AV872" s="15" t="s">
        <v>181</v>
      </c>
      <c r="AW872" s="15" t="s">
        <v>35</v>
      </c>
      <c r="AX872" s="15" t="s">
        <v>83</v>
      </c>
      <c r="AY872" s="258" t="s">
        <v>175</v>
      </c>
    </row>
    <row r="873" s="2" customFormat="1" ht="44.25" customHeight="1">
      <c r="A873" s="41"/>
      <c r="B873" s="42"/>
      <c r="C873" s="270" t="s">
        <v>971</v>
      </c>
      <c r="D873" s="270" t="s">
        <v>272</v>
      </c>
      <c r="E873" s="271" t="s">
        <v>972</v>
      </c>
      <c r="F873" s="272" t="s">
        <v>973</v>
      </c>
      <c r="G873" s="273" t="s">
        <v>120</v>
      </c>
      <c r="H873" s="274">
        <v>292.447</v>
      </c>
      <c r="I873" s="275"/>
      <c r="J873" s="276">
        <f>ROUND(I873*H873,2)</f>
        <v>0</v>
      </c>
      <c r="K873" s="272" t="s">
        <v>180</v>
      </c>
      <c r="L873" s="277"/>
      <c r="M873" s="278" t="s">
        <v>19</v>
      </c>
      <c r="N873" s="279" t="s">
        <v>46</v>
      </c>
      <c r="O873" s="87"/>
      <c r="P873" s="217">
        <f>O873*H873</f>
        <v>0</v>
      </c>
      <c r="Q873" s="217">
        <v>0.0055300000000000002</v>
      </c>
      <c r="R873" s="217">
        <f>Q873*H873</f>
        <v>1.6172319100000001</v>
      </c>
      <c r="S873" s="217">
        <v>0</v>
      </c>
      <c r="T873" s="218">
        <f>S873*H873</f>
        <v>0</v>
      </c>
      <c r="U873" s="41"/>
      <c r="V873" s="41"/>
      <c r="W873" s="41"/>
      <c r="X873" s="41"/>
      <c r="Y873" s="41"/>
      <c r="Z873" s="41"/>
      <c r="AA873" s="41"/>
      <c r="AB873" s="41"/>
      <c r="AC873" s="41"/>
      <c r="AD873" s="41"/>
      <c r="AE873" s="41"/>
      <c r="AR873" s="219" t="s">
        <v>382</v>
      </c>
      <c r="AT873" s="219" t="s">
        <v>272</v>
      </c>
      <c r="AU873" s="219" t="s">
        <v>85</v>
      </c>
      <c r="AY873" s="20" t="s">
        <v>175</v>
      </c>
      <c r="BE873" s="220">
        <f>IF(N873="základní",J873,0)</f>
        <v>0</v>
      </c>
      <c r="BF873" s="220">
        <f>IF(N873="snížená",J873,0)</f>
        <v>0</v>
      </c>
      <c r="BG873" s="220">
        <f>IF(N873="zákl. přenesená",J873,0)</f>
        <v>0</v>
      </c>
      <c r="BH873" s="220">
        <f>IF(N873="sníž. přenesená",J873,0)</f>
        <v>0</v>
      </c>
      <c r="BI873" s="220">
        <f>IF(N873="nulová",J873,0)</f>
        <v>0</v>
      </c>
      <c r="BJ873" s="20" t="s">
        <v>83</v>
      </c>
      <c r="BK873" s="220">
        <f>ROUND(I873*H873,2)</f>
        <v>0</v>
      </c>
      <c r="BL873" s="20" t="s">
        <v>278</v>
      </c>
      <c r="BM873" s="219" t="s">
        <v>974</v>
      </c>
    </row>
    <row r="874" s="14" customFormat="1">
      <c r="A874" s="14"/>
      <c r="B874" s="237"/>
      <c r="C874" s="238"/>
      <c r="D874" s="228" t="s">
        <v>185</v>
      </c>
      <c r="E874" s="239" t="s">
        <v>19</v>
      </c>
      <c r="F874" s="240" t="s">
        <v>970</v>
      </c>
      <c r="G874" s="238"/>
      <c r="H874" s="241">
        <v>250.91999999999999</v>
      </c>
      <c r="I874" s="242"/>
      <c r="J874" s="238"/>
      <c r="K874" s="238"/>
      <c r="L874" s="243"/>
      <c r="M874" s="244"/>
      <c r="N874" s="245"/>
      <c r="O874" s="245"/>
      <c r="P874" s="245"/>
      <c r="Q874" s="245"/>
      <c r="R874" s="245"/>
      <c r="S874" s="245"/>
      <c r="T874" s="246"/>
      <c r="U874" s="14"/>
      <c r="V874" s="14"/>
      <c r="W874" s="14"/>
      <c r="X874" s="14"/>
      <c r="Y874" s="14"/>
      <c r="Z874" s="14"/>
      <c r="AA874" s="14"/>
      <c r="AB874" s="14"/>
      <c r="AC874" s="14"/>
      <c r="AD874" s="14"/>
      <c r="AE874" s="14"/>
      <c r="AT874" s="247" t="s">
        <v>185</v>
      </c>
      <c r="AU874" s="247" t="s">
        <v>85</v>
      </c>
      <c r="AV874" s="14" t="s">
        <v>85</v>
      </c>
      <c r="AW874" s="14" t="s">
        <v>35</v>
      </c>
      <c r="AX874" s="14" t="s">
        <v>75</v>
      </c>
      <c r="AY874" s="247" t="s">
        <v>175</v>
      </c>
    </row>
    <row r="875" s="15" customFormat="1">
      <c r="A875" s="15"/>
      <c r="B875" s="248"/>
      <c r="C875" s="249"/>
      <c r="D875" s="228" t="s">
        <v>185</v>
      </c>
      <c r="E875" s="250" t="s">
        <v>19</v>
      </c>
      <c r="F875" s="251" t="s">
        <v>187</v>
      </c>
      <c r="G875" s="249"/>
      <c r="H875" s="252">
        <v>250.91999999999999</v>
      </c>
      <c r="I875" s="253"/>
      <c r="J875" s="249"/>
      <c r="K875" s="249"/>
      <c r="L875" s="254"/>
      <c r="M875" s="255"/>
      <c r="N875" s="256"/>
      <c r="O875" s="256"/>
      <c r="P875" s="256"/>
      <c r="Q875" s="256"/>
      <c r="R875" s="256"/>
      <c r="S875" s="256"/>
      <c r="T875" s="257"/>
      <c r="U875" s="15"/>
      <c r="V875" s="15"/>
      <c r="W875" s="15"/>
      <c r="X875" s="15"/>
      <c r="Y875" s="15"/>
      <c r="Z875" s="15"/>
      <c r="AA875" s="15"/>
      <c r="AB875" s="15"/>
      <c r="AC875" s="15"/>
      <c r="AD875" s="15"/>
      <c r="AE875" s="15"/>
      <c r="AT875" s="258" t="s">
        <v>185</v>
      </c>
      <c r="AU875" s="258" t="s">
        <v>85</v>
      </c>
      <c r="AV875" s="15" t="s">
        <v>181</v>
      </c>
      <c r="AW875" s="15" t="s">
        <v>35</v>
      </c>
      <c r="AX875" s="15" t="s">
        <v>83</v>
      </c>
      <c r="AY875" s="258" t="s">
        <v>175</v>
      </c>
    </row>
    <row r="876" s="14" customFormat="1">
      <c r="A876" s="14"/>
      <c r="B876" s="237"/>
      <c r="C876" s="238"/>
      <c r="D876" s="228" t="s">
        <v>185</v>
      </c>
      <c r="E876" s="238"/>
      <c r="F876" s="240" t="s">
        <v>975</v>
      </c>
      <c r="G876" s="238"/>
      <c r="H876" s="241">
        <v>292.447</v>
      </c>
      <c r="I876" s="242"/>
      <c r="J876" s="238"/>
      <c r="K876" s="238"/>
      <c r="L876" s="243"/>
      <c r="M876" s="244"/>
      <c r="N876" s="245"/>
      <c r="O876" s="245"/>
      <c r="P876" s="245"/>
      <c r="Q876" s="245"/>
      <c r="R876" s="245"/>
      <c r="S876" s="245"/>
      <c r="T876" s="246"/>
      <c r="U876" s="14"/>
      <c r="V876" s="14"/>
      <c r="W876" s="14"/>
      <c r="X876" s="14"/>
      <c r="Y876" s="14"/>
      <c r="Z876" s="14"/>
      <c r="AA876" s="14"/>
      <c r="AB876" s="14"/>
      <c r="AC876" s="14"/>
      <c r="AD876" s="14"/>
      <c r="AE876" s="14"/>
      <c r="AT876" s="247" t="s">
        <v>185</v>
      </c>
      <c r="AU876" s="247" t="s">
        <v>85</v>
      </c>
      <c r="AV876" s="14" t="s">
        <v>85</v>
      </c>
      <c r="AW876" s="14" t="s">
        <v>4</v>
      </c>
      <c r="AX876" s="14" t="s">
        <v>83</v>
      </c>
      <c r="AY876" s="247" t="s">
        <v>175</v>
      </c>
    </row>
    <row r="877" s="2" customFormat="1" ht="37.8" customHeight="1">
      <c r="A877" s="41"/>
      <c r="B877" s="42"/>
      <c r="C877" s="208" t="s">
        <v>976</v>
      </c>
      <c r="D877" s="208" t="s">
        <v>177</v>
      </c>
      <c r="E877" s="209" t="s">
        <v>977</v>
      </c>
      <c r="F877" s="210" t="s">
        <v>978</v>
      </c>
      <c r="G877" s="211" t="s">
        <v>297</v>
      </c>
      <c r="H877" s="212">
        <v>35.100000000000001</v>
      </c>
      <c r="I877" s="213"/>
      <c r="J877" s="214">
        <f>ROUND(I877*H877,2)</f>
        <v>0</v>
      </c>
      <c r="K877" s="210" t="s">
        <v>180</v>
      </c>
      <c r="L877" s="47"/>
      <c r="M877" s="215" t="s">
        <v>19</v>
      </c>
      <c r="N877" s="216" t="s">
        <v>46</v>
      </c>
      <c r="O877" s="87"/>
      <c r="P877" s="217">
        <f>O877*H877</f>
        <v>0</v>
      </c>
      <c r="Q877" s="217">
        <v>0</v>
      </c>
      <c r="R877" s="217">
        <f>Q877*H877</f>
        <v>0</v>
      </c>
      <c r="S877" s="217">
        <v>0</v>
      </c>
      <c r="T877" s="218">
        <f>S877*H877</f>
        <v>0</v>
      </c>
      <c r="U877" s="41"/>
      <c r="V877" s="41"/>
      <c r="W877" s="41"/>
      <c r="X877" s="41"/>
      <c r="Y877" s="41"/>
      <c r="Z877" s="41"/>
      <c r="AA877" s="41"/>
      <c r="AB877" s="41"/>
      <c r="AC877" s="41"/>
      <c r="AD877" s="41"/>
      <c r="AE877" s="41"/>
      <c r="AR877" s="219" t="s">
        <v>278</v>
      </c>
      <c r="AT877" s="219" t="s">
        <v>177</v>
      </c>
      <c r="AU877" s="219" t="s">
        <v>85</v>
      </c>
      <c r="AY877" s="20" t="s">
        <v>175</v>
      </c>
      <c r="BE877" s="220">
        <f>IF(N877="základní",J877,0)</f>
        <v>0</v>
      </c>
      <c r="BF877" s="220">
        <f>IF(N877="snížená",J877,0)</f>
        <v>0</v>
      </c>
      <c r="BG877" s="220">
        <f>IF(N877="zákl. přenesená",J877,0)</f>
        <v>0</v>
      </c>
      <c r="BH877" s="220">
        <f>IF(N877="sníž. přenesená",J877,0)</f>
        <v>0</v>
      </c>
      <c r="BI877" s="220">
        <f>IF(N877="nulová",J877,0)</f>
        <v>0</v>
      </c>
      <c r="BJ877" s="20" t="s">
        <v>83</v>
      </c>
      <c r="BK877" s="220">
        <f>ROUND(I877*H877,2)</f>
        <v>0</v>
      </c>
      <c r="BL877" s="20" t="s">
        <v>278</v>
      </c>
      <c r="BM877" s="219" t="s">
        <v>979</v>
      </c>
    </row>
    <row r="878" s="2" customFormat="1">
      <c r="A878" s="41"/>
      <c r="B878" s="42"/>
      <c r="C878" s="43"/>
      <c r="D878" s="221" t="s">
        <v>183</v>
      </c>
      <c r="E878" s="43"/>
      <c r="F878" s="222" t="s">
        <v>980</v>
      </c>
      <c r="G878" s="43"/>
      <c r="H878" s="43"/>
      <c r="I878" s="223"/>
      <c r="J878" s="43"/>
      <c r="K878" s="43"/>
      <c r="L878" s="47"/>
      <c r="M878" s="224"/>
      <c r="N878" s="225"/>
      <c r="O878" s="87"/>
      <c r="P878" s="87"/>
      <c r="Q878" s="87"/>
      <c r="R878" s="87"/>
      <c r="S878" s="87"/>
      <c r="T878" s="88"/>
      <c r="U878" s="41"/>
      <c r="V878" s="41"/>
      <c r="W878" s="41"/>
      <c r="X878" s="41"/>
      <c r="Y878" s="41"/>
      <c r="Z878" s="41"/>
      <c r="AA878" s="41"/>
      <c r="AB878" s="41"/>
      <c r="AC878" s="41"/>
      <c r="AD878" s="41"/>
      <c r="AE878" s="41"/>
      <c r="AT878" s="20" t="s">
        <v>183</v>
      </c>
      <c r="AU878" s="20" t="s">
        <v>85</v>
      </c>
    </row>
    <row r="879" s="13" customFormat="1">
      <c r="A879" s="13"/>
      <c r="B879" s="226"/>
      <c r="C879" s="227"/>
      <c r="D879" s="228" t="s">
        <v>185</v>
      </c>
      <c r="E879" s="229" t="s">
        <v>19</v>
      </c>
      <c r="F879" s="230" t="s">
        <v>197</v>
      </c>
      <c r="G879" s="227"/>
      <c r="H879" s="229" t="s">
        <v>19</v>
      </c>
      <c r="I879" s="231"/>
      <c r="J879" s="227"/>
      <c r="K879" s="227"/>
      <c r="L879" s="232"/>
      <c r="M879" s="233"/>
      <c r="N879" s="234"/>
      <c r="O879" s="234"/>
      <c r="P879" s="234"/>
      <c r="Q879" s="234"/>
      <c r="R879" s="234"/>
      <c r="S879" s="234"/>
      <c r="T879" s="235"/>
      <c r="U879" s="13"/>
      <c r="V879" s="13"/>
      <c r="W879" s="13"/>
      <c r="X879" s="13"/>
      <c r="Y879" s="13"/>
      <c r="Z879" s="13"/>
      <c r="AA879" s="13"/>
      <c r="AB879" s="13"/>
      <c r="AC879" s="13"/>
      <c r="AD879" s="13"/>
      <c r="AE879" s="13"/>
      <c r="AT879" s="236" t="s">
        <v>185</v>
      </c>
      <c r="AU879" s="236" t="s">
        <v>85</v>
      </c>
      <c r="AV879" s="13" t="s">
        <v>83</v>
      </c>
      <c r="AW879" s="13" t="s">
        <v>35</v>
      </c>
      <c r="AX879" s="13" t="s">
        <v>75</v>
      </c>
      <c r="AY879" s="236" t="s">
        <v>175</v>
      </c>
    </row>
    <row r="880" s="13" customFormat="1">
      <c r="A880" s="13"/>
      <c r="B880" s="226"/>
      <c r="C880" s="227"/>
      <c r="D880" s="228" t="s">
        <v>185</v>
      </c>
      <c r="E880" s="229" t="s">
        <v>19</v>
      </c>
      <c r="F880" s="230" t="s">
        <v>537</v>
      </c>
      <c r="G880" s="227"/>
      <c r="H880" s="229" t="s">
        <v>19</v>
      </c>
      <c r="I880" s="231"/>
      <c r="J880" s="227"/>
      <c r="K880" s="227"/>
      <c r="L880" s="232"/>
      <c r="M880" s="233"/>
      <c r="N880" s="234"/>
      <c r="O880" s="234"/>
      <c r="P880" s="234"/>
      <c r="Q880" s="234"/>
      <c r="R880" s="234"/>
      <c r="S880" s="234"/>
      <c r="T880" s="235"/>
      <c r="U880" s="13"/>
      <c r="V880" s="13"/>
      <c r="W880" s="13"/>
      <c r="X880" s="13"/>
      <c r="Y880" s="13"/>
      <c r="Z880" s="13"/>
      <c r="AA880" s="13"/>
      <c r="AB880" s="13"/>
      <c r="AC880" s="13"/>
      <c r="AD880" s="13"/>
      <c r="AE880" s="13"/>
      <c r="AT880" s="236" t="s">
        <v>185</v>
      </c>
      <c r="AU880" s="236" t="s">
        <v>85</v>
      </c>
      <c r="AV880" s="13" t="s">
        <v>83</v>
      </c>
      <c r="AW880" s="13" t="s">
        <v>35</v>
      </c>
      <c r="AX880" s="13" t="s">
        <v>75</v>
      </c>
      <c r="AY880" s="236" t="s">
        <v>175</v>
      </c>
    </row>
    <row r="881" s="13" customFormat="1">
      <c r="A881" s="13"/>
      <c r="B881" s="226"/>
      <c r="C881" s="227"/>
      <c r="D881" s="228" t="s">
        <v>185</v>
      </c>
      <c r="E881" s="229" t="s">
        <v>19</v>
      </c>
      <c r="F881" s="230" t="s">
        <v>981</v>
      </c>
      <c r="G881" s="227"/>
      <c r="H881" s="229" t="s">
        <v>19</v>
      </c>
      <c r="I881" s="231"/>
      <c r="J881" s="227"/>
      <c r="K881" s="227"/>
      <c r="L881" s="232"/>
      <c r="M881" s="233"/>
      <c r="N881" s="234"/>
      <c r="O881" s="234"/>
      <c r="P881" s="234"/>
      <c r="Q881" s="234"/>
      <c r="R881" s="234"/>
      <c r="S881" s="234"/>
      <c r="T881" s="235"/>
      <c r="U881" s="13"/>
      <c r="V881" s="13"/>
      <c r="W881" s="13"/>
      <c r="X881" s="13"/>
      <c r="Y881" s="13"/>
      <c r="Z881" s="13"/>
      <c r="AA881" s="13"/>
      <c r="AB881" s="13"/>
      <c r="AC881" s="13"/>
      <c r="AD881" s="13"/>
      <c r="AE881" s="13"/>
      <c r="AT881" s="236" t="s">
        <v>185</v>
      </c>
      <c r="AU881" s="236" t="s">
        <v>85</v>
      </c>
      <c r="AV881" s="13" t="s">
        <v>83</v>
      </c>
      <c r="AW881" s="13" t="s">
        <v>35</v>
      </c>
      <c r="AX881" s="13" t="s">
        <v>75</v>
      </c>
      <c r="AY881" s="236" t="s">
        <v>175</v>
      </c>
    </row>
    <row r="882" s="14" customFormat="1">
      <c r="A882" s="14"/>
      <c r="B882" s="237"/>
      <c r="C882" s="238"/>
      <c r="D882" s="228" t="s">
        <v>185</v>
      </c>
      <c r="E882" s="239" t="s">
        <v>19</v>
      </c>
      <c r="F882" s="240" t="s">
        <v>982</v>
      </c>
      <c r="G882" s="238"/>
      <c r="H882" s="241">
        <v>17.550000000000001</v>
      </c>
      <c r="I882" s="242"/>
      <c r="J882" s="238"/>
      <c r="K882" s="238"/>
      <c r="L882" s="243"/>
      <c r="M882" s="244"/>
      <c r="N882" s="245"/>
      <c r="O882" s="245"/>
      <c r="P882" s="245"/>
      <c r="Q882" s="245"/>
      <c r="R882" s="245"/>
      <c r="S882" s="245"/>
      <c r="T882" s="246"/>
      <c r="U882" s="14"/>
      <c r="V882" s="14"/>
      <c r="W882" s="14"/>
      <c r="X882" s="14"/>
      <c r="Y882" s="14"/>
      <c r="Z882" s="14"/>
      <c r="AA882" s="14"/>
      <c r="AB882" s="14"/>
      <c r="AC882" s="14"/>
      <c r="AD882" s="14"/>
      <c r="AE882" s="14"/>
      <c r="AT882" s="247" t="s">
        <v>185</v>
      </c>
      <c r="AU882" s="247" t="s">
        <v>85</v>
      </c>
      <c r="AV882" s="14" t="s">
        <v>85</v>
      </c>
      <c r="AW882" s="14" t="s">
        <v>35</v>
      </c>
      <c r="AX882" s="14" t="s">
        <v>75</v>
      </c>
      <c r="AY882" s="247" t="s">
        <v>175</v>
      </c>
    </row>
    <row r="883" s="14" customFormat="1">
      <c r="A883" s="14"/>
      <c r="B883" s="237"/>
      <c r="C883" s="238"/>
      <c r="D883" s="228" t="s">
        <v>185</v>
      </c>
      <c r="E883" s="239" t="s">
        <v>19</v>
      </c>
      <c r="F883" s="240" t="s">
        <v>983</v>
      </c>
      <c r="G883" s="238"/>
      <c r="H883" s="241">
        <v>17.550000000000001</v>
      </c>
      <c r="I883" s="242"/>
      <c r="J883" s="238"/>
      <c r="K883" s="238"/>
      <c r="L883" s="243"/>
      <c r="M883" s="244"/>
      <c r="N883" s="245"/>
      <c r="O883" s="245"/>
      <c r="P883" s="245"/>
      <c r="Q883" s="245"/>
      <c r="R883" s="245"/>
      <c r="S883" s="245"/>
      <c r="T883" s="246"/>
      <c r="U883" s="14"/>
      <c r="V883" s="14"/>
      <c r="W883" s="14"/>
      <c r="X883" s="14"/>
      <c r="Y883" s="14"/>
      <c r="Z883" s="14"/>
      <c r="AA883" s="14"/>
      <c r="AB883" s="14"/>
      <c r="AC883" s="14"/>
      <c r="AD883" s="14"/>
      <c r="AE883" s="14"/>
      <c r="AT883" s="247" t="s">
        <v>185</v>
      </c>
      <c r="AU883" s="247" t="s">
        <v>85</v>
      </c>
      <c r="AV883" s="14" t="s">
        <v>85</v>
      </c>
      <c r="AW883" s="14" t="s">
        <v>35</v>
      </c>
      <c r="AX883" s="14" t="s">
        <v>75</v>
      </c>
      <c r="AY883" s="247" t="s">
        <v>175</v>
      </c>
    </row>
    <row r="884" s="16" customFormat="1">
      <c r="A884" s="16"/>
      <c r="B884" s="259"/>
      <c r="C884" s="260"/>
      <c r="D884" s="228" t="s">
        <v>185</v>
      </c>
      <c r="E884" s="261" t="s">
        <v>116</v>
      </c>
      <c r="F884" s="262" t="s">
        <v>212</v>
      </c>
      <c r="G884" s="260"/>
      <c r="H884" s="263">
        <v>35.100000000000001</v>
      </c>
      <c r="I884" s="264"/>
      <c r="J884" s="260"/>
      <c r="K884" s="260"/>
      <c r="L884" s="265"/>
      <c r="M884" s="266"/>
      <c r="N884" s="267"/>
      <c r="O884" s="267"/>
      <c r="P884" s="267"/>
      <c r="Q884" s="267"/>
      <c r="R884" s="267"/>
      <c r="S884" s="267"/>
      <c r="T884" s="268"/>
      <c r="U884" s="16"/>
      <c r="V884" s="16"/>
      <c r="W884" s="16"/>
      <c r="X884" s="16"/>
      <c r="Y884" s="16"/>
      <c r="Z884" s="16"/>
      <c r="AA884" s="16"/>
      <c r="AB884" s="16"/>
      <c r="AC884" s="16"/>
      <c r="AD884" s="16"/>
      <c r="AE884" s="16"/>
      <c r="AT884" s="269" t="s">
        <v>185</v>
      </c>
      <c r="AU884" s="269" t="s">
        <v>85</v>
      </c>
      <c r="AV884" s="16" t="s">
        <v>127</v>
      </c>
      <c r="AW884" s="16" t="s">
        <v>35</v>
      </c>
      <c r="AX884" s="16" t="s">
        <v>75</v>
      </c>
      <c r="AY884" s="269" t="s">
        <v>175</v>
      </c>
    </row>
    <row r="885" s="15" customFormat="1">
      <c r="A885" s="15"/>
      <c r="B885" s="248"/>
      <c r="C885" s="249"/>
      <c r="D885" s="228" t="s">
        <v>185</v>
      </c>
      <c r="E885" s="250" t="s">
        <v>19</v>
      </c>
      <c r="F885" s="251" t="s">
        <v>187</v>
      </c>
      <c r="G885" s="249"/>
      <c r="H885" s="252">
        <v>35.100000000000001</v>
      </c>
      <c r="I885" s="253"/>
      <c r="J885" s="249"/>
      <c r="K885" s="249"/>
      <c r="L885" s="254"/>
      <c r="M885" s="255"/>
      <c r="N885" s="256"/>
      <c r="O885" s="256"/>
      <c r="P885" s="256"/>
      <c r="Q885" s="256"/>
      <c r="R885" s="256"/>
      <c r="S885" s="256"/>
      <c r="T885" s="257"/>
      <c r="U885" s="15"/>
      <c r="V885" s="15"/>
      <c r="W885" s="15"/>
      <c r="X885" s="15"/>
      <c r="Y885" s="15"/>
      <c r="Z885" s="15"/>
      <c r="AA885" s="15"/>
      <c r="AB885" s="15"/>
      <c r="AC885" s="15"/>
      <c r="AD885" s="15"/>
      <c r="AE885" s="15"/>
      <c r="AT885" s="258" t="s">
        <v>185</v>
      </c>
      <c r="AU885" s="258" t="s">
        <v>85</v>
      </c>
      <c r="AV885" s="15" t="s">
        <v>181</v>
      </c>
      <c r="AW885" s="15" t="s">
        <v>35</v>
      </c>
      <c r="AX885" s="15" t="s">
        <v>83</v>
      </c>
      <c r="AY885" s="258" t="s">
        <v>175</v>
      </c>
    </row>
    <row r="886" s="2" customFormat="1" ht="24.15" customHeight="1">
      <c r="A886" s="41"/>
      <c r="B886" s="42"/>
      <c r="C886" s="270" t="s">
        <v>984</v>
      </c>
      <c r="D886" s="270" t="s">
        <v>272</v>
      </c>
      <c r="E886" s="271" t="s">
        <v>985</v>
      </c>
      <c r="F886" s="272" t="s">
        <v>986</v>
      </c>
      <c r="G886" s="273" t="s">
        <v>297</v>
      </c>
      <c r="H886" s="274">
        <v>36.854999999999997</v>
      </c>
      <c r="I886" s="275"/>
      <c r="J886" s="276">
        <f>ROUND(I886*H886,2)</f>
        <v>0</v>
      </c>
      <c r="K886" s="272" t="s">
        <v>19</v>
      </c>
      <c r="L886" s="277"/>
      <c r="M886" s="278" t="s">
        <v>19</v>
      </c>
      <c r="N886" s="279" t="s">
        <v>46</v>
      </c>
      <c r="O886" s="87"/>
      <c r="P886" s="217">
        <f>O886*H886</f>
        <v>0</v>
      </c>
      <c r="Q886" s="217">
        <v>8.0000000000000007E-05</v>
      </c>
      <c r="R886" s="217">
        <f>Q886*H886</f>
        <v>0.0029483999999999999</v>
      </c>
      <c r="S886" s="217">
        <v>0</v>
      </c>
      <c r="T886" s="218">
        <f>S886*H886</f>
        <v>0</v>
      </c>
      <c r="U886" s="41"/>
      <c r="V886" s="41"/>
      <c r="W886" s="41"/>
      <c r="X886" s="41"/>
      <c r="Y886" s="41"/>
      <c r="Z886" s="41"/>
      <c r="AA886" s="41"/>
      <c r="AB886" s="41"/>
      <c r="AC886" s="41"/>
      <c r="AD886" s="41"/>
      <c r="AE886" s="41"/>
      <c r="AR886" s="219" t="s">
        <v>382</v>
      </c>
      <c r="AT886" s="219" t="s">
        <v>272</v>
      </c>
      <c r="AU886" s="219" t="s">
        <v>85</v>
      </c>
      <c r="AY886" s="20" t="s">
        <v>175</v>
      </c>
      <c r="BE886" s="220">
        <f>IF(N886="základní",J886,0)</f>
        <v>0</v>
      </c>
      <c r="BF886" s="220">
        <f>IF(N886="snížená",J886,0)</f>
        <v>0</v>
      </c>
      <c r="BG886" s="220">
        <f>IF(N886="zákl. přenesená",J886,0)</f>
        <v>0</v>
      </c>
      <c r="BH886" s="220">
        <f>IF(N886="sníž. přenesená",J886,0)</f>
        <v>0</v>
      </c>
      <c r="BI886" s="220">
        <f>IF(N886="nulová",J886,0)</f>
        <v>0</v>
      </c>
      <c r="BJ886" s="20" t="s">
        <v>83</v>
      </c>
      <c r="BK886" s="220">
        <f>ROUND(I886*H886,2)</f>
        <v>0</v>
      </c>
      <c r="BL886" s="20" t="s">
        <v>278</v>
      </c>
      <c r="BM886" s="219" t="s">
        <v>987</v>
      </c>
    </row>
    <row r="887" s="14" customFormat="1">
      <c r="A887" s="14"/>
      <c r="B887" s="237"/>
      <c r="C887" s="238"/>
      <c r="D887" s="228" t="s">
        <v>185</v>
      </c>
      <c r="E887" s="239" t="s">
        <v>19</v>
      </c>
      <c r="F887" s="240" t="s">
        <v>116</v>
      </c>
      <c r="G887" s="238"/>
      <c r="H887" s="241">
        <v>35.100000000000001</v>
      </c>
      <c r="I887" s="242"/>
      <c r="J887" s="238"/>
      <c r="K887" s="238"/>
      <c r="L887" s="243"/>
      <c r="M887" s="244"/>
      <c r="N887" s="245"/>
      <c r="O887" s="245"/>
      <c r="P887" s="245"/>
      <c r="Q887" s="245"/>
      <c r="R887" s="245"/>
      <c r="S887" s="245"/>
      <c r="T887" s="246"/>
      <c r="U887" s="14"/>
      <c r="V887" s="14"/>
      <c r="W887" s="14"/>
      <c r="X887" s="14"/>
      <c r="Y887" s="14"/>
      <c r="Z887" s="14"/>
      <c r="AA887" s="14"/>
      <c r="AB887" s="14"/>
      <c r="AC887" s="14"/>
      <c r="AD887" s="14"/>
      <c r="AE887" s="14"/>
      <c r="AT887" s="247" t="s">
        <v>185</v>
      </c>
      <c r="AU887" s="247" t="s">
        <v>85</v>
      </c>
      <c r="AV887" s="14" t="s">
        <v>85</v>
      </c>
      <c r="AW887" s="14" t="s">
        <v>35</v>
      </c>
      <c r="AX887" s="14" t="s">
        <v>75</v>
      </c>
      <c r="AY887" s="247" t="s">
        <v>175</v>
      </c>
    </row>
    <row r="888" s="15" customFormat="1">
      <c r="A888" s="15"/>
      <c r="B888" s="248"/>
      <c r="C888" s="249"/>
      <c r="D888" s="228" t="s">
        <v>185</v>
      </c>
      <c r="E888" s="250" t="s">
        <v>19</v>
      </c>
      <c r="F888" s="251" t="s">
        <v>187</v>
      </c>
      <c r="G888" s="249"/>
      <c r="H888" s="252">
        <v>35.100000000000001</v>
      </c>
      <c r="I888" s="253"/>
      <c r="J888" s="249"/>
      <c r="K888" s="249"/>
      <c r="L888" s="254"/>
      <c r="M888" s="255"/>
      <c r="N888" s="256"/>
      <c r="O888" s="256"/>
      <c r="P888" s="256"/>
      <c r="Q888" s="256"/>
      <c r="R888" s="256"/>
      <c r="S888" s="256"/>
      <c r="T888" s="257"/>
      <c r="U888" s="15"/>
      <c r="V888" s="15"/>
      <c r="W888" s="15"/>
      <c r="X888" s="15"/>
      <c r="Y888" s="15"/>
      <c r="Z888" s="15"/>
      <c r="AA888" s="15"/>
      <c r="AB888" s="15"/>
      <c r="AC888" s="15"/>
      <c r="AD888" s="15"/>
      <c r="AE888" s="15"/>
      <c r="AT888" s="258" t="s">
        <v>185</v>
      </c>
      <c r="AU888" s="258" t="s">
        <v>85</v>
      </c>
      <c r="AV888" s="15" t="s">
        <v>181</v>
      </c>
      <c r="AW888" s="15" t="s">
        <v>35</v>
      </c>
      <c r="AX888" s="15" t="s">
        <v>83</v>
      </c>
      <c r="AY888" s="258" t="s">
        <v>175</v>
      </c>
    </row>
    <row r="889" s="14" customFormat="1">
      <c r="A889" s="14"/>
      <c r="B889" s="237"/>
      <c r="C889" s="238"/>
      <c r="D889" s="228" t="s">
        <v>185</v>
      </c>
      <c r="E889" s="238"/>
      <c r="F889" s="240" t="s">
        <v>988</v>
      </c>
      <c r="G889" s="238"/>
      <c r="H889" s="241">
        <v>36.854999999999997</v>
      </c>
      <c r="I889" s="242"/>
      <c r="J889" s="238"/>
      <c r="K889" s="238"/>
      <c r="L889" s="243"/>
      <c r="M889" s="244"/>
      <c r="N889" s="245"/>
      <c r="O889" s="245"/>
      <c r="P889" s="245"/>
      <c r="Q889" s="245"/>
      <c r="R889" s="245"/>
      <c r="S889" s="245"/>
      <c r="T889" s="246"/>
      <c r="U889" s="14"/>
      <c r="V889" s="14"/>
      <c r="W889" s="14"/>
      <c r="X889" s="14"/>
      <c r="Y889" s="14"/>
      <c r="Z889" s="14"/>
      <c r="AA889" s="14"/>
      <c r="AB889" s="14"/>
      <c r="AC889" s="14"/>
      <c r="AD889" s="14"/>
      <c r="AE889" s="14"/>
      <c r="AT889" s="247" t="s">
        <v>185</v>
      </c>
      <c r="AU889" s="247" t="s">
        <v>85</v>
      </c>
      <c r="AV889" s="14" t="s">
        <v>85</v>
      </c>
      <c r="AW889" s="14" t="s">
        <v>4</v>
      </c>
      <c r="AX889" s="14" t="s">
        <v>83</v>
      </c>
      <c r="AY889" s="247" t="s">
        <v>175</v>
      </c>
    </row>
    <row r="890" s="2" customFormat="1" ht="33" customHeight="1">
      <c r="A890" s="41"/>
      <c r="B890" s="42"/>
      <c r="C890" s="208" t="s">
        <v>989</v>
      </c>
      <c r="D890" s="208" t="s">
        <v>177</v>
      </c>
      <c r="E890" s="209" t="s">
        <v>990</v>
      </c>
      <c r="F890" s="210" t="s">
        <v>991</v>
      </c>
      <c r="G890" s="211" t="s">
        <v>120</v>
      </c>
      <c r="H890" s="212">
        <v>10.529999999999999</v>
      </c>
      <c r="I890" s="213"/>
      <c r="J890" s="214">
        <f>ROUND(I890*H890,2)</f>
        <v>0</v>
      </c>
      <c r="K890" s="210" t="s">
        <v>180</v>
      </c>
      <c r="L890" s="47"/>
      <c r="M890" s="215" t="s">
        <v>19</v>
      </c>
      <c r="N890" s="216" t="s">
        <v>46</v>
      </c>
      <c r="O890" s="87"/>
      <c r="P890" s="217">
        <f>O890*H890</f>
        <v>0</v>
      </c>
      <c r="Q890" s="217">
        <v>0.00040000000000000002</v>
      </c>
      <c r="R890" s="217">
        <f>Q890*H890</f>
        <v>0.0042119999999999996</v>
      </c>
      <c r="S890" s="217">
        <v>0</v>
      </c>
      <c r="T890" s="218">
        <f>S890*H890</f>
        <v>0</v>
      </c>
      <c r="U890" s="41"/>
      <c r="V890" s="41"/>
      <c r="W890" s="41"/>
      <c r="X890" s="41"/>
      <c r="Y890" s="41"/>
      <c r="Z890" s="41"/>
      <c r="AA890" s="41"/>
      <c r="AB890" s="41"/>
      <c r="AC890" s="41"/>
      <c r="AD890" s="41"/>
      <c r="AE890" s="41"/>
      <c r="AR890" s="219" t="s">
        <v>278</v>
      </c>
      <c r="AT890" s="219" t="s">
        <v>177</v>
      </c>
      <c r="AU890" s="219" t="s">
        <v>85</v>
      </c>
      <c r="AY890" s="20" t="s">
        <v>175</v>
      </c>
      <c r="BE890" s="220">
        <f>IF(N890="základní",J890,0)</f>
        <v>0</v>
      </c>
      <c r="BF890" s="220">
        <f>IF(N890="snížená",J890,0)</f>
        <v>0</v>
      </c>
      <c r="BG890" s="220">
        <f>IF(N890="zákl. přenesená",J890,0)</f>
        <v>0</v>
      </c>
      <c r="BH890" s="220">
        <f>IF(N890="sníž. přenesená",J890,0)</f>
        <v>0</v>
      </c>
      <c r="BI890" s="220">
        <f>IF(N890="nulová",J890,0)</f>
        <v>0</v>
      </c>
      <c r="BJ890" s="20" t="s">
        <v>83</v>
      </c>
      <c r="BK890" s="220">
        <f>ROUND(I890*H890,2)</f>
        <v>0</v>
      </c>
      <c r="BL890" s="20" t="s">
        <v>278</v>
      </c>
      <c r="BM890" s="219" t="s">
        <v>992</v>
      </c>
    </row>
    <row r="891" s="2" customFormat="1">
      <c r="A891" s="41"/>
      <c r="B891" s="42"/>
      <c r="C891" s="43"/>
      <c r="D891" s="221" t="s">
        <v>183</v>
      </c>
      <c r="E891" s="43"/>
      <c r="F891" s="222" t="s">
        <v>993</v>
      </c>
      <c r="G891" s="43"/>
      <c r="H891" s="43"/>
      <c r="I891" s="223"/>
      <c r="J891" s="43"/>
      <c r="K891" s="43"/>
      <c r="L891" s="47"/>
      <c r="M891" s="224"/>
      <c r="N891" s="225"/>
      <c r="O891" s="87"/>
      <c r="P891" s="87"/>
      <c r="Q891" s="87"/>
      <c r="R891" s="87"/>
      <c r="S891" s="87"/>
      <c r="T891" s="88"/>
      <c r="U891" s="41"/>
      <c r="V891" s="41"/>
      <c r="W891" s="41"/>
      <c r="X891" s="41"/>
      <c r="Y891" s="41"/>
      <c r="Z891" s="41"/>
      <c r="AA891" s="41"/>
      <c r="AB891" s="41"/>
      <c r="AC891" s="41"/>
      <c r="AD891" s="41"/>
      <c r="AE891" s="41"/>
      <c r="AT891" s="20" t="s">
        <v>183</v>
      </c>
      <c r="AU891" s="20" t="s">
        <v>85</v>
      </c>
    </row>
    <row r="892" s="13" customFormat="1">
      <c r="A892" s="13"/>
      <c r="B892" s="226"/>
      <c r="C892" s="227"/>
      <c r="D892" s="228" t="s">
        <v>185</v>
      </c>
      <c r="E892" s="229" t="s">
        <v>19</v>
      </c>
      <c r="F892" s="230" t="s">
        <v>197</v>
      </c>
      <c r="G892" s="227"/>
      <c r="H892" s="229" t="s">
        <v>19</v>
      </c>
      <c r="I892" s="231"/>
      <c r="J892" s="227"/>
      <c r="K892" s="227"/>
      <c r="L892" s="232"/>
      <c r="M892" s="233"/>
      <c r="N892" s="234"/>
      <c r="O892" s="234"/>
      <c r="P892" s="234"/>
      <c r="Q892" s="234"/>
      <c r="R892" s="234"/>
      <c r="S892" s="234"/>
      <c r="T892" s="235"/>
      <c r="U892" s="13"/>
      <c r="V892" s="13"/>
      <c r="W892" s="13"/>
      <c r="X892" s="13"/>
      <c r="Y892" s="13"/>
      <c r="Z892" s="13"/>
      <c r="AA892" s="13"/>
      <c r="AB892" s="13"/>
      <c r="AC892" s="13"/>
      <c r="AD892" s="13"/>
      <c r="AE892" s="13"/>
      <c r="AT892" s="236" t="s">
        <v>185</v>
      </c>
      <c r="AU892" s="236" t="s">
        <v>85</v>
      </c>
      <c r="AV892" s="13" t="s">
        <v>83</v>
      </c>
      <c r="AW892" s="13" t="s">
        <v>35</v>
      </c>
      <c r="AX892" s="13" t="s">
        <v>75</v>
      </c>
      <c r="AY892" s="236" t="s">
        <v>175</v>
      </c>
    </row>
    <row r="893" s="13" customFormat="1">
      <c r="A893" s="13"/>
      <c r="B893" s="226"/>
      <c r="C893" s="227"/>
      <c r="D893" s="228" t="s">
        <v>185</v>
      </c>
      <c r="E893" s="229" t="s">
        <v>19</v>
      </c>
      <c r="F893" s="230" t="s">
        <v>537</v>
      </c>
      <c r="G893" s="227"/>
      <c r="H893" s="229" t="s">
        <v>19</v>
      </c>
      <c r="I893" s="231"/>
      <c r="J893" s="227"/>
      <c r="K893" s="227"/>
      <c r="L893" s="232"/>
      <c r="M893" s="233"/>
      <c r="N893" s="234"/>
      <c r="O893" s="234"/>
      <c r="P893" s="234"/>
      <c r="Q893" s="234"/>
      <c r="R893" s="234"/>
      <c r="S893" s="234"/>
      <c r="T893" s="235"/>
      <c r="U893" s="13"/>
      <c r="V893" s="13"/>
      <c r="W893" s="13"/>
      <c r="X893" s="13"/>
      <c r="Y893" s="13"/>
      <c r="Z893" s="13"/>
      <c r="AA893" s="13"/>
      <c r="AB893" s="13"/>
      <c r="AC893" s="13"/>
      <c r="AD893" s="13"/>
      <c r="AE893" s="13"/>
      <c r="AT893" s="236" t="s">
        <v>185</v>
      </c>
      <c r="AU893" s="236" t="s">
        <v>85</v>
      </c>
      <c r="AV893" s="13" t="s">
        <v>83</v>
      </c>
      <c r="AW893" s="13" t="s">
        <v>35</v>
      </c>
      <c r="AX893" s="13" t="s">
        <v>75</v>
      </c>
      <c r="AY893" s="236" t="s">
        <v>175</v>
      </c>
    </row>
    <row r="894" s="13" customFormat="1">
      <c r="A894" s="13"/>
      <c r="B894" s="226"/>
      <c r="C894" s="227"/>
      <c r="D894" s="228" t="s">
        <v>185</v>
      </c>
      <c r="E894" s="229" t="s">
        <v>19</v>
      </c>
      <c r="F894" s="230" t="s">
        <v>994</v>
      </c>
      <c r="G894" s="227"/>
      <c r="H894" s="229" t="s">
        <v>19</v>
      </c>
      <c r="I894" s="231"/>
      <c r="J894" s="227"/>
      <c r="K894" s="227"/>
      <c r="L894" s="232"/>
      <c r="M894" s="233"/>
      <c r="N894" s="234"/>
      <c r="O894" s="234"/>
      <c r="P894" s="234"/>
      <c r="Q894" s="234"/>
      <c r="R894" s="234"/>
      <c r="S894" s="234"/>
      <c r="T894" s="235"/>
      <c r="U894" s="13"/>
      <c r="V894" s="13"/>
      <c r="W894" s="13"/>
      <c r="X894" s="13"/>
      <c r="Y894" s="13"/>
      <c r="Z894" s="13"/>
      <c r="AA894" s="13"/>
      <c r="AB894" s="13"/>
      <c r="AC894" s="13"/>
      <c r="AD894" s="13"/>
      <c r="AE894" s="13"/>
      <c r="AT894" s="236" t="s">
        <v>185</v>
      </c>
      <c r="AU894" s="236" t="s">
        <v>85</v>
      </c>
      <c r="AV894" s="13" t="s">
        <v>83</v>
      </c>
      <c r="AW894" s="13" t="s">
        <v>35</v>
      </c>
      <c r="AX894" s="13" t="s">
        <v>75</v>
      </c>
      <c r="AY894" s="236" t="s">
        <v>175</v>
      </c>
    </row>
    <row r="895" s="14" customFormat="1">
      <c r="A895" s="14"/>
      <c r="B895" s="237"/>
      <c r="C895" s="238"/>
      <c r="D895" s="228" t="s">
        <v>185</v>
      </c>
      <c r="E895" s="239" t="s">
        <v>19</v>
      </c>
      <c r="F895" s="240" t="s">
        <v>961</v>
      </c>
      <c r="G895" s="238"/>
      <c r="H895" s="241">
        <v>10.529999999999999</v>
      </c>
      <c r="I895" s="242"/>
      <c r="J895" s="238"/>
      <c r="K895" s="238"/>
      <c r="L895" s="243"/>
      <c r="M895" s="244"/>
      <c r="N895" s="245"/>
      <c r="O895" s="245"/>
      <c r="P895" s="245"/>
      <c r="Q895" s="245"/>
      <c r="R895" s="245"/>
      <c r="S895" s="245"/>
      <c r="T895" s="246"/>
      <c r="U895" s="14"/>
      <c r="V895" s="14"/>
      <c r="W895" s="14"/>
      <c r="X895" s="14"/>
      <c r="Y895" s="14"/>
      <c r="Z895" s="14"/>
      <c r="AA895" s="14"/>
      <c r="AB895" s="14"/>
      <c r="AC895" s="14"/>
      <c r="AD895" s="14"/>
      <c r="AE895" s="14"/>
      <c r="AT895" s="247" t="s">
        <v>185</v>
      </c>
      <c r="AU895" s="247" t="s">
        <v>85</v>
      </c>
      <c r="AV895" s="14" t="s">
        <v>85</v>
      </c>
      <c r="AW895" s="14" t="s">
        <v>35</v>
      </c>
      <c r="AX895" s="14" t="s">
        <v>75</v>
      </c>
      <c r="AY895" s="247" t="s">
        <v>175</v>
      </c>
    </row>
    <row r="896" s="15" customFormat="1">
      <c r="A896" s="15"/>
      <c r="B896" s="248"/>
      <c r="C896" s="249"/>
      <c r="D896" s="228" t="s">
        <v>185</v>
      </c>
      <c r="E896" s="250" t="s">
        <v>19</v>
      </c>
      <c r="F896" s="251" t="s">
        <v>187</v>
      </c>
      <c r="G896" s="249"/>
      <c r="H896" s="252">
        <v>10.529999999999999</v>
      </c>
      <c r="I896" s="253"/>
      <c r="J896" s="249"/>
      <c r="K896" s="249"/>
      <c r="L896" s="254"/>
      <c r="M896" s="255"/>
      <c r="N896" s="256"/>
      <c r="O896" s="256"/>
      <c r="P896" s="256"/>
      <c r="Q896" s="256"/>
      <c r="R896" s="256"/>
      <c r="S896" s="256"/>
      <c r="T896" s="257"/>
      <c r="U896" s="15"/>
      <c r="V896" s="15"/>
      <c r="W896" s="15"/>
      <c r="X896" s="15"/>
      <c r="Y896" s="15"/>
      <c r="Z896" s="15"/>
      <c r="AA896" s="15"/>
      <c r="AB896" s="15"/>
      <c r="AC896" s="15"/>
      <c r="AD896" s="15"/>
      <c r="AE896" s="15"/>
      <c r="AT896" s="258" t="s">
        <v>185</v>
      </c>
      <c r="AU896" s="258" t="s">
        <v>85</v>
      </c>
      <c r="AV896" s="15" t="s">
        <v>181</v>
      </c>
      <c r="AW896" s="15" t="s">
        <v>35</v>
      </c>
      <c r="AX896" s="15" t="s">
        <v>83</v>
      </c>
      <c r="AY896" s="258" t="s">
        <v>175</v>
      </c>
    </row>
    <row r="897" s="2" customFormat="1" ht="44.25" customHeight="1">
      <c r="A897" s="41"/>
      <c r="B897" s="42"/>
      <c r="C897" s="270" t="s">
        <v>995</v>
      </c>
      <c r="D897" s="270" t="s">
        <v>272</v>
      </c>
      <c r="E897" s="271" t="s">
        <v>972</v>
      </c>
      <c r="F897" s="272" t="s">
        <v>973</v>
      </c>
      <c r="G897" s="273" t="s">
        <v>120</v>
      </c>
      <c r="H897" s="274">
        <v>12.856999999999999</v>
      </c>
      <c r="I897" s="275"/>
      <c r="J897" s="276">
        <f>ROUND(I897*H897,2)</f>
        <v>0</v>
      </c>
      <c r="K897" s="272" t="s">
        <v>180</v>
      </c>
      <c r="L897" s="277"/>
      <c r="M897" s="278" t="s">
        <v>19</v>
      </c>
      <c r="N897" s="279" t="s">
        <v>46</v>
      </c>
      <c r="O897" s="87"/>
      <c r="P897" s="217">
        <f>O897*H897</f>
        <v>0</v>
      </c>
      <c r="Q897" s="217">
        <v>0.0055300000000000002</v>
      </c>
      <c r="R897" s="217">
        <f>Q897*H897</f>
        <v>0.071099209999999996</v>
      </c>
      <c r="S897" s="217">
        <v>0</v>
      </c>
      <c r="T897" s="218">
        <f>S897*H897</f>
        <v>0</v>
      </c>
      <c r="U897" s="41"/>
      <c r="V897" s="41"/>
      <c r="W897" s="41"/>
      <c r="X897" s="41"/>
      <c r="Y897" s="41"/>
      <c r="Z897" s="41"/>
      <c r="AA897" s="41"/>
      <c r="AB897" s="41"/>
      <c r="AC897" s="41"/>
      <c r="AD897" s="41"/>
      <c r="AE897" s="41"/>
      <c r="AR897" s="219" t="s">
        <v>382</v>
      </c>
      <c r="AT897" s="219" t="s">
        <v>272</v>
      </c>
      <c r="AU897" s="219" t="s">
        <v>85</v>
      </c>
      <c r="AY897" s="20" t="s">
        <v>175</v>
      </c>
      <c r="BE897" s="220">
        <f>IF(N897="základní",J897,0)</f>
        <v>0</v>
      </c>
      <c r="BF897" s="220">
        <f>IF(N897="snížená",J897,0)</f>
        <v>0</v>
      </c>
      <c r="BG897" s="220">
        <f>IF(N897="zákl. přenesená",J897,0)</f>
        <v>0</v>
      </c>
      <c r="BH897" s="220">
        <f>IF(N897="sníž. přenesená",J897,0)</f>
        <v>0</v>
      </c>
      <c r="BI897" s="220">
        <f>IF(N897="nulová",J897,0)</f>
        <v>0</v>
      </c>
      <c r="BJ897" s="20" t="s">
        <v>83</v>
      </c>
      <c r="BK897" s="220">
        <f>ROUND(I897*H897,2)</f>
        <v>0</v>
      </c>
      <c r="BL897" s="20" t="s">
        <v>278</v>
      </c>
      <c r="BM897" s="219" t="s">
        <v>996</v>
      </c>
    </row>
    <row r="898" s="14" customFormat="1">
      <c r="A898" s="14"/>
      <c r="B898" s="237"/>
      <c r="C898" s="238"/>
      <c r="D898" s="228" t="s">
        <v>185</v>
      </c>
      <c r="E898" s="239" t="s">
        <v>19</v>
      </c>
      <c r="F898" s="240" t="s">
        <v>961</v>
      </c>
      <c r="G898" s="238"/>
      <c r="H898" s="241">
        <v>10.529999999999999</v>
      </c>
      <c r="I898" s="242"/>
      <c r="J898" s="238"/>
      <c r="K898" s="238"/>
      <c r="L898" s="243"/>
      <c r="M898" s="244"/>
      <c r="N898" s="245"/>
      <c r="O898" s="245"/>
      <c r="P898" s="245"/>
      <c r="Q898" s="245"/>
      <c r="R898" s="245"/>
      <c r="S898" s="245"/>
      <c r="T898" s="246"/>
      <c r="U898" s="14"/>
      <c r="V898" s="14"/>
      <c r="W898" s="14"/>
      <c r="X898" s="14"/>
      <c r="Y898" s="14"/>
      <c r="Z898" s="14"/>
      <c r="AA898" s="14"/>
      <c r="AB898" s="14"/>
      <c r="AC898" s="14"/>
      <c r="AD898" s="14"/>
      <c r="AE898" s="14"/>
      <c r="AT898" s="247" t="s">
        <v>185</v>
      </c>
      <c r="AU898" s="247" t="s">
        <v>85</v>
      </c>
      <c r="AV898" s="14" t="s">
        <v>85</v>
      </c>
      <c r="AW898" s="14" t="s">
        <v>35</v>
      </c>
      <c r="AX898" s="14" t="s">
        <v>75</v>
      </c>
      <c r="AY898" s="247" t="s">
        <v>175</v>
      </c>
    </row>
    <row r="899" s="15" customFormat="1">
      <c r="A899" s="15"/>
      <c r="B899" s="248"/>
      <c r="C899" s="249"/>
      <c r="D899" s="228" t="s">
        <v>185</v>
      </c>
      <c r="E899" s="250" t="s">
        <v>19</v>
      </c>
      <c r="F899" s="251" t="s">
        <v>187</v>
      </c>
      <c r="G899" s="249"/>
      <c r="H899" s="252">
        <v>10.529999999999999</v>
      </c>
      <c r="I899" s="253"/>
      <c r="J899" s="249"/>
      <c r="K899" s="249"/>
      <c r="L899" s="254"/>
      <c r="M899" s="255"/>
      <c r="N899" s="256"/>
      <c r="O899" s="256"/>
      <c r="P899" s="256"/>
      <c r="Q899" s="256"/>
      <c r="R899" s="256"/>
      <c r="S899" s="256"/>
      <c r="T899" s="257"/>
      <c r="U899" s="15"/>
      <c r="V899" s="15"/>
      <c r="W899" s="15"/>
      <c r="X899" s="15"/>
      <c r="Y899" s="15"/>
      <c r="Z899" s="15"/>
      <c r="AA899" s="15"/>
      <c r="AB899" s="15"/>
      <c r="AC899" s="15"/>
      <c r="AD899" s="15"/>
      <c r="AE899" s="15"/>
      <c r="AT899" s="258" t="s">
        <v>185</v>
      </c>
      <c r="AU899" s="258" t="s">
        <v>85</v>
      </c>
      <c r="AV899" s="15" t="s">
        <v>181</v>
      </c>
      <c r="AW899" s="15" t="s">
        <v>35</v>
      </c>
      <c r="AX899" s="15" t="s">
        <v>83</v>
      </c>
      <c r="AY899" s="258" t="s">
        <v>175</v>
      </c>
    </row>
    <row r="900" s="14" customFormat="1">
      <c r="A900" s="14"/>
      <c r="B900" s="237"/>
      <c r="C900" s="238"/>
      <c r="D900" s="228" t="s">
        <v>185</v>
      </c>
      <c r="E900" s="238"/>
      <c r="F900" s="240" t="s">
        <v>997</v>
      </c>
      <c r="G900" s="238"/>
      <c r="H900" s="241">
        <v>12.856999999999999</v>
      </c>
      <c r="I900" s="242"/>
      <c r="J900" s="238"/>
      <c r="K900" s="238"/>
      <c r="L900" s="243"/>
      <c r="M900" s="244"/>
      <c r="N900" s="245"/>
      <c r="O900" s="245"/>
      <c r="P900" s="245"/>
      <c r="Q900" s="245"/>
      <c r="R900" s="245"/>
      <c r="S900" s="245"/>
      <c r="T900" s="246"/>
      <c r="U900" s="14"/>
      <c r="V900" s="14"/>
      <c r="W900" s="14"/>
      <c r="X900" s="14"/>
      <c r="Y900" s="14"/>
      <c r="Z900" s="14"/>
      <c r="AA900" s="14"/>
      <c r="AB900" s="14"/>
      <c r="AC900" s="14"/>
      <c r="AD900" s="14"/>
      <c r="AE900" s="14"/>
      <c r="AT900" s="247" t="s">
        <v>185</v>
      </c>
      <c r="AU900" s="247" t="s">
        <v>85</v>
      </c>
      <c r="AV900" s="14" t="s">
        <v>85</v>
      </c>
      <c r="AW900" s="14" t="s">
        <v>4</v>
      </c>
      <c r="AX900" s="14" t="s">
        <v>83</v>
      </c>
      <c r="AY900" s="247" t="s">
        <v>175</v>
      </c>
    </row>
    <row r="901" s="2" customFormat="1" ht="55.5" customHeight="1">
      <c r="A901" s="41"/>
      <c r="B901" s="42"/>
      <c r="C901" s="208" t="s">
        <v>998</v>
      </c>
      <c r="D901" s="208" t="s">
        <v>177</v>
      </c>
      <c r="E901" s="209" t="s">
        <v>999</v>
      </c>
      <c r="F901" s="210" t="s">
        <v>1000</v>
      </c>
      <c r="G901" s="211" t="s">
        <v>1001</v>
      </c>
      <c r="H901" s="280"/>
      <c r="I901" s="213"/>
      <c r="J901" s="214">
        <f>ROUND(I901*H901,2)</f>
        <v>0</v>
      </c>
      <c r="K901" s="210" t="s">
        <v>180</v>
      </c>
      <c r="L901" s="47"/>
      <c r="M901" s="215" t="s">
        <v>19</v>
      </c>
      <c r="N901" s="216" t="s">
        <v>46</v>
      </c>
      <c r="O901" s="87"/>
      <c r="P901" s="217">
        <f>O901*H901</f>
        <v>0</v>
      </c>
      <c r="Q901" s="217">
        <v>0</v>
      </c>
      <c r="R901" s="217">
        <f>Q901*H901</f>
        <v>0</v>
      </c>
      <c r="S901" s="217">
        <v>0</v>
      </c>
      <c r="T901" s="218">
        <f>S901*H901</f>
        <v>0</v>
      </c>
      <c r="U901" s="41"/>
      <c r="V901" s="41"/>
      <c r="W901" s="41"/>
      <c r="X901" s="41"/>
      <c r="Y901" s="41"/>
      <c r="Z901" s="41"/>
      <c r="AA901" s="41"/>
      <c r="AB901" s="41"/>
      <c r="AC901" s="41"/>
      <c r="AD901" s="41"/>
      <c r="AE901" s="41"/>
      <c r="AR901" s="219" t="s">
        <v>278</v>
      </c>
      <c r="AT901" s="219" t="s">
        <v>177</v>
      </c>
      <c r="AU901" s="219" t="s">
        <v>85</v>
      </c>
      <c r="AY901" s="20" t="s">
        <v>175</v>
      </c>
      <c r="BE901" s="220">
        <f>IF(N901="základní",J901,0)</f>
        <v>0</v>
      </c>
      <c r="BF901" s="220">
        <f>IF(N901="snížená",J901,0)</f>
        <v>0</v>
      </c>
      <c r="BG901" s="220">
        <f>IF(N901="zákl. přenesená",J901,0)</f>
        <v>0</v>
      </c>
      <c r="BH901" s="220">
        <f>IF(N901="sníž. přenesená",J901,0)</f>
        <v>0</v>
      </c>
      <c r="BI901" s="220">
        <f>IF(N901="nulová",J901,0)</f>
        <v>0</v>
      </c>
      <c r="BJ901" s="20" t="s">
        <v>83</v>
      </c>
      <c r="BK901" s="220">
        <f>ROUND(I901*H901,2)</f>
        <v>0</v>
      </c>
      <c r="BL901" s="20" t="s">
        <v>278</v>
      </c>
      <c r="BM901" s="219" t="s">
        <v>1002</v>
      </c>
    </row>
    <row r="902" s="2" customFormat="1">
      <c r="A902" s="41"/>
      <c r="B902" s="42"/>
      <c r="C902" s="43"/>
      <c r="D902" s="221" t="s">
        <v>183</v>
      </c>
      <c r="E902" s="43"/>
      <c r="F902" s="222" t="s">
        <v>1003</v>
      </c>
      <c r="G902" s="43"/>
      <c r="H902" s="43"/>
      <c r="I902" s="223"/>
      <c r="J902" s="43"/>
      <c r="K902" s="43"/>
      <c r="L902" s="47"/>
      <c r="M902" s="224"/>
      <c r="N902" s="225"/>
      <c r="O902" s="87"/>
      <c r="P902" s="87"/>
      <c r="Q902" s="87"/>
      <c r="R902" s="87"/>
      <c r="S902" s="87"/>
      <c r="T902" s="88"/>
      <c r="U902" s="41"/>
      <c r="V902" s="41"/>
      <c r="W902" s="41"/>
      <c r="X902" s="41"/>
      <c r="Y902" s="41"/>
      <c r="Z902" s="41"/>
      <c r="AA902" s="41"/>
      <c r="AB902" s="41"/>
      <c r="AC902" s="41"/>
      <c r="AD902" s="41"/>
      <c r="AE902" s="41"/>
      <c r="AT902" s="20" t="s">
        <v>183</v>
      </c>
      <c r="AU902" s="20" t="s">
        <v>85</v>
      </c>
    </row>
    <row r="903" s="2" customFormat="1" ht="76.35" customHeight="1">
      <c r="A903" s="41"/>
      <c r="B903" s="42"/>
      <c r="C903" s="208" t="s">
        <v>1004</v>
      </c>
      <c r="D903" s="208" t="s">
        <v>177</v>
      </c>
      <c r="E903" s="209" t="s">
        <v>1005</v>
      </c>
      <c r="F903" s="210" t="s">
        <v>1006</v>
      </c>
      <c r="G903" s="211" t="s">
        <v>1001</v>
      </c>
      <c r="H903" s="280"/>
      <c r="I903" s="213"/>
      <c r="J903" s="214">
        <f>ROUND(I903*H903,2)</f>
        <v>0</v>
      </c>
      <c r="K903" s="210" t="s">
        <v>180</v>
      </c>
      <c r="L903" s="47"/>
      <c r="M903" s="215" t="s">
        <v>19</v>
      </c>
      <c r="N903" s="216" t="s">
        <v>46</v>
      </c>
      <c r="O903" s="87"/>
      <c r="P903" s="217">
        <f>O903*H903</f>
        <v>0</v>
      </c>
      <c r="Q903" s="217">
        <v>0</v>
      </c>
      <c r="R903" s="217">
        <f>Q903*H903</f>
        <v>0</v>
      </c>
      <c r="S903" s="217">
        <v>0</v>
      </c>
      <c r="T903" s="218">
        <f>S903*H903</f>
        <v>0</v>
      </c>
      <c r="U903" s="41"/>
      <c r="V903" s="41"/>
      <c r="W903" s="41"/>
      <c r="X903" s="41"/>
      <c r="Y903" s="41"/>
      <c r="Z903" s="41"/>
      <c r="AA903" s="41"/>
      <c r="AB903" s="41"/>
      <c r="AC903" s="41"/>
      <c r="AD903" s="41"/>
      <c r="AE903" s="41"/>
      <c r="AR903" s="219" t="s">
        <v>278</v>
      </c>
      <c r="AT903" s="219" t="s">
        <v>177</v>
      </c>
      <c r="AU903" s="219" t="s">
        <v>85</v>
      </c>
      <c r="AY903" s="20" t="s">
        <v>175</v>
      </c>
      <c r="BE903" s="220">
        <f>IF(N903="základní",J903,0)</f>
        <v>0</v>
      </c>
      <c r="BF903" s="220">
        <f>IF(N903="snížená",J903,0)</f>
        <v>0</v>
      </c>
      <c r="BG903" s="220">
        <f>IF(N903="zákl. přenesená",J903,0)</f>
        <v>0</v>
      </c>
      <c r="BH903" s="220">
        <f>IF(N903="sníž. přenesená",J903,0)</f>
        <v>0</v>
      </c>
      <c r="BI903" s="220">
        <f>IF(N903="nulová",J903,0)</f>
        <v>0</v>
      </c>
      <c r="BJ903" s="20" t="s">
        <v>83</v>
      </c>
      <c r="BK903" s="220">
        <f>ROUND(I903*H903,2)</f>
        <v>0</v>
      </c>
      <c r="BL903" s="20" t="s">
        <v>278</v>
      </c>
      <c r="BM903" s="219" t="s">
        <v>1007</v>
      </c>
    </row>
    <row r="904" s="2" customFormat="1">
      <c r="A904" s="41"/>
      <c r="B904" s="42"/>
      <c r="C904" s="43"/>
      <c r="D904" s="221" t="s">
        <v>183</v>
      </c>
      <c r="E904" s="43"/>
      <c r="F904" s="222" t="s">
        <v>1008</v>
      </c>
      <c r="G904" s="43"/>
      <c r="H904" s="43"/>
      <c r="I904" s="223"/>
      <c r="J904" s="43"/>
      <c r="K904" s="43"/>
      <c r="L904" s="47"/>
      <c r="M904" s="224"/>
      <c r="N904" s="225"/>
      <c r="O904" s="87"/>
      <c r="P904" s="87"/>
      <c r="Q904" s="87"/>
      <c r="R904" s="87"/>
      <c r="S904" s="87"/>
      <c r="T904" s="88"/>
      <c r="U904" s="41"/>
      <c r="V904" s="41"/>
      <c r="W904" s="41"/>
      <c r="X904" s="41"/>
      <c r="Y904" s="41"/>
      <c r="Z904" s="41"/>
      <c r="AA904" s="41"/>
      <c r="AB904" s="41"/>
      <c r="AC904" s="41"/>
      <c r="AD904" s="41"/>
      <c r="AE904" s="41"/>
      <c r="AT904" s="20" t="s">
        <v>183</v>
      </c>
      <c r="AU904" s="20" t="s">
        <v>85</v>
      </c>
    </row>
    <row r="905" s="12" customFormat="1" ht="22.8" customHeight="1">
      <c r="A905" s="12"/>
      <c r="B905" s="192"/>
      <c r="C905" s="193"/>
      <c r="D905" s="194" t="s">
        <v>74</v>
      </c>
      <c r="E905" s="206" t="s">
        <v>1009</v>
      </c>
      <c r="F905" s="206" t="s">
        <v>1010</v>
      </c>
      <c r="G905" s="193"/>
      <c r="H905" s="193"/>
      <c r="I905" s="196"/>
      <c r="J905" s="207">
        <f>BK905</f>
        <v>0</v>
      </c>
      <c r="K905" s="193"/>
      <c r="L905" s="198"/>
      <c r="M905" s="199"/>
      <c r="N905" s="200"/>
      <c r="O905" s="200"/>
      <c r="P905" s="201">
        <f>SUM(P906:P943)</f>
        <v>0</v>
      </c>
      <c r="Q905" s="200"/>
      <c r="R905" s="201">
        <f>SUM(R906:R943)</f>
        <v>0.12025000000000001</v>
      </c>
      <c r="S905" s="200"/>
      <c r="T905" s="202">
        <f>SUM(T906:T943)</f>
        <v>0.32721</v>
      </c>
      <c r="U905" s="12"/>
      <c r="V905" s="12"/>
      <c r="W905" s="12"/>
      <c r="X905" s="12"/>
      <c r="Y905" s="12"/>
      <c r="Z905" s="12"/>
      <c r="AA905" s="12"/>
      <c r="AB905" s="12"/>
      <c r="AC905" s="12"/>
      <c r="AD905" s="12"/>
      <c r="AE905" s="12"/>
      <c r="AR905" s="203" t="s">
        <v>85</v>
      </c>
      <c r="AT905" s="204" t="s">
        <v>74</v>
      </c>
      <c r="AU905" s="204" t="s">
        <v>83</v>
      </c>
      <c r="AY905" s="203" t="s">
        <v>175</v>
      </c>
      <c r="BK905" s="205">
        <f>SUM(BK906:BK943)</f>
        <v>0</v>
      </c>
    </row>
    <row r="906" s="2" customFormat="1" ht="24.15" customHeight="1">
      <c r="A906" s="41"/>
      <c r="B906" s="42"/>
      <c r="C906" s="208" t="s">
        <v>1011</v>
      </c>
      <c r="D906" s="208" t="s">
        <v>177</v>
      </c>
      <c r="E906" s="209" t="s">
        <v>1012</v>
      </c>
      <c r="F906" s="210" t="s">
        <v>1013</v>
      </c>
      <c r="G906" s="211" t="s">
        <v>1014</v>
      </c>
      <c r="H906" s="212">
        <v>13</v>
      </c>
      <c r="I906" s="213"/>
      <c r="J906" s="214">
        <f>ROUND(I906*H906,2)</f>
        <v>0</v>
      </c>
      <c r="K906" s="210" t="s">
        <v>180</v>
      </c>
      <c r="L906" s="47"/>
      <c r="M906" s="215" t="s">
        <v>19</v>
      </c>
      <c r="N906" s="216" t="s">
        <v>46</v>
      </c>
      <c r="O906" s="87"/>
      <c r="P906" s="217">
        <f>O906*H906</f>
        <v>0</v>
      </c>
      <c r="Q906" s="217">
        <v>0.0077499999999999999</v>
      </c>
      <c r="R906" s="217">
        <f>Q906*H906</f>
        <v>0.10075000000000001</v>
      </c>
      <c r="S906" s="217">
        <v>0</v>
      </c>
      <c r="T906" s="218">
        <f>S906*H906</f>
        <v>0</v>
      </c>
      <c r="U906" s="41"/>
      <c r="V906" s="41"/>
      <c r="W906" s="41"/>
      <c r="X906" s="41"/>
      <c r="Y906" s="41"/>
      <c r="Z906" s="41"/>
      <c r="AA906" s="41"/>
      <c r="AB906" s="41"/>
      <c r="AC906" s="41"/>
      <c r="AD906" s="41"/>
      <c r="AE906" s="41"/>
      <c r="AR906" s="219" t="s">
        <v>278</v>
      </c>
      <c r="AT906" s="219" t="s">
        <v>177</v>
      </c>
      <c r="AU906" s="219" t="s">
        <v>85</v>
      </c>
      <c r="AY906" s="20" t="s">
        <v>175</v>
      </c>
      <c r="BE906" s="220">
        <f>IF(N906="základní",J906,0)</f>
        <v>0</v>
      </c>
      <c r="BF906" s="220">
        <f>IF(N906="snížená",J906,0)</f>
        <v>0</v>
      </c>
      <c r="BG906" s="220">
        <f>IF(N906="zákl. přenesená",J906,0)</f>
        <v>0</v>
      </c>
      <c r="BH906" s="220">
        <f>IF(N906="sníž. přenesená",J906,0)</f>
        <v>0</v>
      </c>
      <c r="BI906" s="220">
        <f>IF(N906="nulová",J906,0)</f>
        <v>0</v>
      </c>
      <c r="BJ906" s="20" t="s">
        <v>83</v>
      </c>
      <c r="BK906" s="220">
        <f>ROUND(I906*H906,2)</f>
        <v>0</v>
      </c>
      <c r="BL906" s="20" t="s">
        <v>278</v>
      </c>
      <c r="BM906" s="219" t="s">
        <v>1015</v>
      </c>
    </row>
    <row r="907" s="2" customFormat="1">
      <c r="A907" s="41"/>
      <c r="B907" s="42"/>
      <c r="C907" s="43"/>
      <c r="D907" s="221" t="s">
        <v>183</v>
      </c>
      <c r="E907" s="43"/>
      <c r="F907" s="222" t="s">
        <v>1016</v>
      </c>
      <c r="G907" s="43"/>
      <c r="H907" s="43"/>
      <c r="I907" s="223"/>
      <c r="J907" s="43"/>
      <c r="K907" s="43"/>
      <c r="L907" s="47"/>
      <c r="M907" s="224"/>
      <c r="N907" s="225"/>
      <c r="O907" s="87"/>
      <c r="P907" s="87"/>
      <c r="Q907" s="87"/>
      <c r="R907" s="87"/>
      <c r="S907" s="87"/>
      <c r="T907" s="88"/>
      <c r="U907" s="41"/>
      <c r="V907" s="41"/>
      <c r="W907" s="41"/>
      <c r="X907" s="41"/>
      <c r="Y907" s="41"/>
      <c r="Z907" s="41"/>
      <c r="AA907" s="41"/>
      <c r="AB907" s="41"/>
      <c r="AC907" s="41"/>
      <c r="AD907" s="41"/>
      <c r="AE907" s="41"/>
      <c r="AT907" s="20" t="s">
        <v>183</v>
      </c>
      <c r="AU907" s="20" t="s">
        <v>85</v>
      </c>
    </row>
    <row r="908" s="13" customFormat="1">
      <c r="A908" s="13"/>
      <c r="B908" s="226"/>
      <c r="C908" s="227"/>
      <c r="D908" s="228" t="s">
        <v>185</v>
      </c>
      <c r="E908" s="229" t="s">
        <v>19</v>
      </c>
      <c r="F908" s="230" t="s">
        <v>340</v>
      </c>
      <c r="G908" s="227"/>
      <c r="H908" s="229" t="s">
        <v>19</v>
      </c>
      <c r="I908" s="231"/>
      <c r="J908" s="227"/>
      <c r="K908" s="227"/>
      <c r="L908" s="232"/>
      <c r="M908" s="233"/>
      <c r="N908" s="234"/>
      <c r="O908" s="234"/>
      <c r="P908" s="234"/>
      <c r="Q908" s="234"/>
      <c r="R908" s="234"/>
      <c r="S908" s="234"/>
      <c r="T908" s="235"/>
      <c r="U908" s="13"/>
      <c r="V908" s="13"/>
      <c r="W908" s="13"/>
      <c r="X908" s="13"/>
      <c r="Y908" s="13"/>
      <c r="Z908" s="13"/>
      <c r="AA908" s="13"/>
      <c r="AB908" s="13"/>
      <c r="AC908" s="13"/>
      <c r="AD908" s="13"/>
      <c r="AE908" s="13"/>
      <c r="AT908" s="236" t="s">
        <v>185</v>
      </c>
      <c r="AU908" s="236" t="s">
        <v>85</v>
      </c>
      <c r="AV908" s="13" t="s">
        <v>83</v>
      </c>
      <c r="AW908" s="13" t="s">
        <v>35</v>
      </c>
      <c r="AX908" s="13" t="s">
        <v>75</v>
      </c>
      <c r="AY908" s="236" t="s">
        <v>175</v>
      </c>
    </row>
    <row r="909" s="13" customFormat="1">
      <c r="A909" s="13"/>
      <c r="B909" s="226"/>
      <c r="C909" s="227"/>
      <c r="D909" s="228" t="s">
        <v>185</v>
      </c>
      <c r="E909" s="229" t="s">
        <v>19</v>
      </c>
      <c r="F909" s="230" t="s">
        <v>341</v>
      </c>
      <c r="G909" s="227"/>
      <c r="H909" s="229" t="s">
        <v>19</v>
      </c>
      <c r="I909" s="231"/>
      <c r="J909" s="227"/>
      <c r="K909" s="227"/>
      <c r="L909" s="232"/>
      <c r="M909" s="233"/>
      <c r="N909" s="234"/>
      <c r="O909" s="234"/>
      <c r="P909" s="234"/>
      <c r="Q909" s="234"/>
      <c r="R909" s="234"/>
      <c r="S909" s="234"/>
      <c r="T909" s="235"/>
      <c r="U909" s="13"/>
      <c r="V909" s="13"/>
      <c r="W909" s="13"/>
      <c r="X909" s="13"/>
      <c r="Y909" s="13"/>
      <c r="Z909" s="13"/>
      <c r="AA909" s="13"/>
      <c r="AB909" s="13"/>
      <c r="AC909" s="13"/>
      <c r="AD909" s="13"/>
      <c r="AE909" s="13"/>
      <c r="AT909" s="236" t="s">
        <v>185</v>
      </c>
      <c r="AU909" s="236" t="s">
        <v>85</v>
      </c>
      <c r="AV909" s="13" t="s">
        <v>83</v>
      </c>
      <c r="AW909" s="13" t="s">
        <v>35</v>
      </c>
      <c r="AX909" s="13" t="s">
        <v>75</v>
      </c>
      <c r="AY909" s="236" t="s">
        <v>175</v>
      </c>
    </row>
    <row r="910" s="13" customFormat="1">
      <c r="A910" s="13"/>
      <c r="B910" s="226"/>
      <c r="C910" s="227"/>
      <c r="D910" s="228" t="s">
        <v>185</v>
      </c>
      <c r="E910" s="229" t="s">
        <v>19</v>
      </c>
      <c r="F910" s="230" t="s">
        <v>209</v>
      </c>
      <c r="G910" s="227"/>
      <c r="H910" s="229" t="s">
        <v>19</v>
      </c>
      <c r="I910" s="231"/>
      <c r="J910" s="227"/>
      <c r="K910" s="227"/>
      <c r="L910" s="232"/>
      <c r="M910" s="233"/>
      <c r="N910" s="234"/>
      <c r="O910" s="234"/>
      <c r="P910" s="234"/>
      <c r="Q910" s="234"/>
      <c r="R910" s="234"/>
      <c r="S910" s="234"/>
      <c r="T910" s="235"/>
      <c r="U910" s="13"/>
      <c r="V910" s="13"/>
      <c r="W910" s="13"/>
      <c r="X910" s="13"/>
      <c r="Y910" s="13"/>
      <c r="Z910" s="13"/>
      <c r="AA910" s="13"/>
      <c r="AB910" s="13"/>
      <c r="AC910" s="13"/>
      <c r="AD910" s="13"/>
      <c r="AE910" s="13"/>
      <c r="AT910" s="236" t="s">
        <v>185</v>
      </c>
      <c r="AU910" s="236" t="s">
        <v>85</v>
      </c>
      <c r="AV910" s="13" t="s">
        <v>83</v>
      </c>
      <c r="AW910" s="13" t="s">
        <v>35</v>
      </c>
      <c r="AX910" s="13" t="s">
        <v>75</v>
      </c>
      <c r="AY910" s="236" t="s">
        <v>175</v>
      </c>
    </row>
    <row r="911" s="13" customFormat="1">
      <c r="A911" s="13"/>
      <c r="B911" s="226"/>
      <c r="C911" s="227"/>
      <c r="D911" s="228" t="s">
        <v>185</v>
      </c>
      <c r="E911" s="229" t="s">
        <v>19</v>
      </c>
      <c r="F911" s="230" t="s">
        <v>342</v>
      </c>
      <c r="G911" s="227"/>
      <c r="H911" s="229" t="s">
        <v>19</v>
      </c>
      <c r="I911" s="231"/>
      <c r="J911" s="227"/>
      <c r="K911" s="227"/>
      <c r="L911" s="232"/>
      <c r="M911" s="233"/>
      <c r="N911" s="234"/>
      <c r="O911" s="234"/>
      <c r="P911" s="234"/>
      <c r="Q911" s="234"/>
      <c r="R911" s="234"/>
      <c r="S911" s="234"/>
      <c r="T911" s="235"/>
      <c r="U911" s="13"/>
      <c r="V911" s="13"/>
      <c r="W911" s="13"/>
      <c r="X911" s="13"/>
      <c r="Y911" s="13"/>
      <c r="Z911" s="13"/>
      <c r="AA911" s="13"/>
      <c r="AB911" s="13"/>
      <c r="AC911" s="13"/>
      <c r="AD911" s="13"/>
      <c r="AE911" s="13"/>
      <c r="AT911" s="236" t="s">
        <v>185</v>
      </c>
      <c r="AU911" s="236" t="s">
        <v>85</v>
      </c>
      <c r="AV911" s="13" t="s">
        <v>83</v>
      </c>
      <c r="AW911" s="13" t="s">
        <v>35</v>
      </c>
      <c r="AX911" s="13" t="s">
        <v>75</v>
      </c>
      <c r="AY911" s="236" t="s">
        <v>175</v>
      </c>
    </row>
    <row r="912" s="14" customFormat="1">
      <c r="A912" s="14"/>
      <c r="B912" s="237"/>
      <c r="C912" s="238"/>
      <c r="D912" s="228" t="s">
        <v>185</v>
      </c>
      <c r="E912" s="239" t="s">
        <v>19</v>
      </c>
      <c r="F912" s="240" t="s">
        <v>252</v>
      </c>
      <c r="G912" s="238"/>
      <c r="H912" s="241">
        <v>11</v>
      </c>
      <c r="I912" s="242"/>
      <c r="J912" s="238"/>
      <c r="K912" s="238"/>
      <c r="L912" s="243"/>
      <c r="M912" s="244"/>
      <c r="N912" s="245"/>
      <c r="O912" s="245"/>
      <c r="P912" s="245"/>
      <c r="Q912" s="245"/>
      <c r="R912" s="245"/>
      <c r="S912" s="245"/>
      <c r="T912" s="246"/>
      <c r="U912" s="14"/>
      <c r="V912" s="14"/>
      <c r="W912" s="14"/>
      <c r="X912" s="14"/>
      <c r="Y912" s="14"/>
      <c r="Z912" s="14"/>
      <c r="AA912" s="14"/>
      <c r="AB912" s="14"/>
      <c r="AC912" s="14"/>
      <c r="AD912" s="14"/>
      <c r="AE912" s="14"/>
      <c r="AT912" s="247" t="s">
        <v>185</v>
      </c>
      <c r="AU912" s="247" t="s">
        <v>85</v>
      </c>
      <c r="AV912" s="14" t="s">
        <v>85</v>
      </c>
      <c r="AW912" s="14" t="s">
        <v>35</v>
      </c>
      <c r="AX912" s="14" t="s">
        <v>75</v>
      </c>
      <c r="AY912" s="247" t="s">
        <v>175</v>
      </c>
    </row>
    <row r="913" s="13" customFormat="1">
      <c r="A913" s="13"/>
      <c r="B913" s="226"/>
      <c r="C913" s="227"/>
      <c r="D913" s="228" t="s">
        <v>185</v>
      </c>
      <c r="E913" s="229" t="s">
        <v>19</v>
      </c>
      <c r="F913" s="230" t="s">
        <v>344</v>
      </c>
      <c r="G913" s="227"/>
      <c r="H913" s="229" t="s">
        <v>19</v>
      </c>
      <c r="I913" s="231"/>
      <c r="J913" s="227"/>
      <c r="K913" s="227"/>
      <c r="L913" s="232"/>
      <c r="M913" s="233"/>
      <c r="N913" s="234"/>
      <c r="O913" s="234"/>
      <c r="P913" s="234"/>
      <c r="Q913" s="234"/>
      <c r="R913" s="234"/>
      <c r="S913" s="234"/>
      <c r="T913" s="235"/>
      <c r="U913" s="13"/>
      <c r="V913" s="13"/>
      <c r="W913" s="13"/>
      <c r="X913" s="13"/>
      <c r="Y913" s="13"/>
      <c r="Z913" s="13"/>
      <c r="AA913" s="13"/>
      <c r="AB913" s="13"/>
      <c r="AC913" s="13"/>
      <c r="AD913" s="13"/>
      <c r="AE913" s="13"/>
      <c r="AT913" s="236" t="s">
        <v>185</v>
      </c>
      <c r="AU913" s="236" t="s">
        <v>85</v>
      </c>
      <c r="AV913" s="13" t="s">
        <v>83</v>
      </c>
      <c r="AW913" s="13" t="s">
        <v>35</v>
      </c>
      <c r="AX913" s="13" t="s">
        <v>75</v>
      </c>
      <c r="AY913" s="236" t="s">
        <v>175</v>
      </c>
    </row>
    <row r="914" s="14" customFormat="1">
      <c r="A914" s="14"/>
      <c r="B914" s="237"/>
      <c r="C914" s="238"/>
      <c r="D914" s="228" t="s">
        <v>185</v>
      </c>
      <c r="E914" s="239" t="s">
        <v>19</v>
      </c>
      <c r="F914" s="240" t="s">
        <v>83</v>
      </c>
      <c r="G914" s="238"/>
      <c r="H914" s="241">
        <v>1</v>
      </c>
      <c r="I914" s="242"/>
      <c r="J914" s="238"/>
      <c r="K914" s="238"/>
      <c r="L914" s="243"/>
      <c r="M914" s="244"/>
      <c r="N914" s="245"/>
      <c r="O914" s="245"/>
      <c r="P914" s="245"/>
      <c r="Q914" s="245"/>
      <c r="R914" s="245"/>
      <c r="S914" s="245"/>
      <c r="T914" s="246"/>
      <c r="U914" s="14"/>
      <c r="V914" s="14"/>
      <c r="W914" s="14"/>
      <c r="X914" s="14"/>
      <c r="Y914" s="14"/>
      <c r="Z914" s="14"/>
      <c r="AA914" s="14"/>
      <c r="AB914" s="14"/>
      <c r="AC914" s="14"/>
      <c r="AD914" s="14"/>
      <c r="AE914" s="14"/>
      <c r="AT914" s="247" t="s">
        <v>185</v>
      </c>
      <c r="AU914" s="247" t="s">
        <v>85</v>
      </c>
      <c r="AV914" s="14" t="s">
        <v>85</v>
      </c>
      <c r="AW914" s="14" t="s">
        <v>35</v>
      </c>
      <c r="AX914" s="14" t="s">
        <v>75</v>
      </c>
      <c r="AY914" s="247" t="s">
        <v>175</v>
      </c>
    </row>
    <row r="915" s="13" customFormat="1">
      <c r="A915" s="13"/>
      <c r="B915" s="226"/>
      <c r="C915" s="227"/>
      <c r="D915" s="228" t="s">
        <v>185</v>
      </c>
      <c r="E915" s="229" t="s">
        <v>19</v>
      </c>
      <c r="F915" s="230" t="s">
        <v>344</v>
      </c>
      <c r="G915" s="227"/>
      <c r="H915" s="229" t="s">
        <v>19</v>
      </c>
      <c r="I915" s="231"/>
      <c r="J915" s="227"/>
      <c r="K915" s="227"/>
      <c r="L915" s="232"/>
      <c r="M915" s="233"/>
      <c r="N915" s="234"/>
      <c r="O915" s="234"/>
      <c r="P915" s="234"/>
      <c r="Q915" s="234"/>
      <c r="R915" s="234"/>
      <c r="S915" s="234"/>
      <c r="T915" s="235"/>
      <c r="U915" s="13"/>
      <c r="V915" s="13"/>
      <c r="W915" s="13"/>
      <c r="X915" s="13"/>
      <c r="Y915" s="13"/>
      <c r="Z915" s="13"/>
      <c r="AA915" s="13"/>
      <c r="AB915" s="13"/>
      <c r="AC915" s="13"/>
      <c r="AD915" s="13"/>
      <c r="AE915" s="13"/>
      <c r="AT915" s="236" t="s">
        <v>185</v>
      </c>
      <c r="AU915" s="236" t="s">
        <v>85</v>
      </c>
      <c r="AV915" s="13" t="s">
        <v>83</v>
      </c>
      <c r="AW915" s="13" t="s">
        <v>35</v>
      </c>
      <c r="AX915" s="13" t="s">
        <v>75</v>
      </c>
      <c r="AY915" s="236" t="s">
        <v>175</v>
      </c>
    </row>
    <row r="916" s="14" customFormat="1">
      <c r="A916" s="14"/>
      <c r="B916" s="237"/>
      <c r="C916" s="238"/>
      <c r="D916" s="228" t="s">
        <v>185</v>
      </c>
      <c r="E916" s="239" t="s">
        <v>19</v>
      </c>
      <c r="F916" s="240" t="s">
        <v>83</v>
      </c>
      <c r="G916" s="238"/>
      <c r="H916" s="241">
        <v>1</v>
      </c>
      <c r="I916" s="242"/>
      <c r="J916" s="238"/>
      <c r="K916" s="238"/>
      <c r="L916" s="243"/>
      <c r="M916" s="244"/>
      <c r="N916" s="245"/>
      <c r="O916" s="245"/>
      <c r="P916" s="245"/>
      <c r="Q916" s="245"/>
      <c r="R916" s="245"/>
      <c r="S916" s="245"/>
      <c r="T916" s="246"/>
      <c r="U916" s="14"/>
      <c r="V916" s="14"/>
      <c r="W916" s="14"/>
      <c r="X916" s="14"/>
      <c r="Y916" s="14"/>
      <c r="Z916" s="14"/>
      <c r="AA916" s="14"/>
      <c r="AB916" s="14"/>
      <c r="AC916" s="14"/>
      <c r="AD916" s="14"/>
      <c r="AE916" s="14"/>
      <c r="AT916" s="247" t="s">
        <v>185</v>
      </c>
      <c r="AU916" s="247" t="s">
        <v>85</v>
      </c>
      <c r="AV916" s="14" t="s">
        <v>85</v>
      </c>
      <c r="AW916" s="14" t="s">
        <v>35</v>
      </c>
      <c r="AX916" s="14" t="s">
        <v>75</v>
      </c>
      <c r="AY916" s="247" t="s">
        <v>175</v>
      </c>
    </row>
    <row r="917" s="15" customFormat="1">
      <c r="A917" s="15"/>
      <c r="B917" s="248"/>
      <c r="C917" s="249"/>
      <c r="D917" s="228" t="s">
        <v>185</v>
      </c>
      <c r="E917" s="250" t="s">
        <v>19</v>
      </c>
      <c r="F917" s="251" t="s">
        <v>187</v>
      </c>
      <c r="G917" s="249"/>
      <c r="H917" s="252">
        <v>13</v>
      </c>
      <c r="I917" s="253"/>
      <c r="J917" s="249"/>
      <c r="K917" s="249"/>
      <c r="L917" s="254"/>
      <c r="M917" s="255"/>
      <c r="N917" s="256"/>
      <c r="O917" s="256"/>
      <c r="P917" s="256"/>
      <c r="Q917" s="256"/>
      <c r="R917" s="256"/>
      <c r="S917" s="256"/>
      <c r="T917" s="257"/>
      <c r="U917" s="15"/>
      <c r="V917" s="15"/>
      <c r="W917" s="15"/>
      <c r="X917" s="15"/>
      <c r="Y917" s="15"/>
      <c r="Z917" s="15"/>
      <c r="AA917" s="15"/>
      <c r="AB917" s="15"/>
      <c r="AC917" s="15"/>
      <c r="AD917" s="15"/>
      <c r="AE917" s="15"/>
      <c r="AT917" s="258" t="s">
        <v>185</v>
      </c>
      <c r="AU917" s="258" t="s">
        <v>85</v>
      </c>
      <c r="AV917" s="15" t="s">
        <v>181</v>
      </c>
      <c r="AW917" s="15" t="s">
        <v>35</v>
      </c>
      <c r="AX917" s="15" t="s">
        <v>83</v>
      </c>
      <c r="AY917" s="258" t="s">
        <v>175</v>
      </c>
    </row>
    <row r="918" s="2" customFormat="1" ht="24.15" customHeight="1">
      <c r="A918" s="41"/>
      <c r="B918" s="42"/>
      <c r="C918" s="208" t="s">
        <v>1017</v>
      </c>
      <c r="D918" s="208" t="s">
        <v>177</v>
      </c>
      <c r="E918" s="209" t="s">
        <v>1018</v>
      </c>
      <c r="F918" s="210" t="s">
        <v>1019</v>
      </c>
      <c r="G918" s="211" t="s">
        <v>1014</v>
      </c>
      <c r="H918" s="212">
        <v>13</v>
      </c>
      <c r="I918" s="213"/>
      <c r="J918" s="214">
        <f>ROUND(I918*H918,2)</f>
        <v>0</v>
      </c>
      <c r="K918" s="210" t="s">
        <v>180</v>
      </c>
      <c r="L918" s="47"/>
      <c r="M918" s="215" t="s">
        <v>19</v>
      </c>
      <c r="N918" s="216" t="s">
        <v>46</v>
      </c>
      <c r="O918" s="87"/>
      <c r="P918" s="217">
        <f>O918*H918</f>
        <v>0</v>
      </c>
      <c r="Q918" s="217">
        <v>0.0015</v>
      </c>
      <c r="R918" s="217">
        <f>Q918*H918</f>
        <v>0.0195</v>
      </c>
      <c r="S918" s="217">
        <v>0</v>
      </c>
      <c r="T918" s="218">
        <f>S918*H918</f>
        <v>0</v>
      </c>
      <c r="U918" s="41"/>
      <c r="V918" s="41"/>
      <c r="W918" s="41"/>
      <c r="X918" s="41"/>
      <c r="Y918" s="41"/>
      <c r="Z918" s="41"/>
      <c r="AA918" s="41"/>
      <c r="AB918" s="41"/>
      <c r="AC918" s="41"/>
      <c r="AD918" s="41"/>
      <c r="AE918" s="41"/>
      <c r="AR918" s="219" t="s">
        <v>278</v>
      </c>
      <c r="AT918" s="219" t="s">
        <v>177</v>
      </c>
      <c r="AU918" s="219" t="s">
        <v>85</v>
      </c>
      <c r="AY918" s="20" t="s">
        <v>175</v>
      </c>
      <c r="BE918" s="220">
        <f>IF(N918="základní",J918,0)</f>
        <v>0</v>
      </c>
      <c r="BF918" s="220">
        <f>IF(N918="snížená",J918,0)</f>
        <v>0</v>
      </c>
      <c r="BG918" s="220">
        <f>IF(N918="zákl. přenesená",J918,0)</f>
        <v>0</v>
      </c>
      <c r="BH918" s="220">
        <f>IF(N918="sníž. přenesená",J918,0)</f>
        <v>0</v>
      </c>
      <c r="BI918" s="220">
        <f>IF(N918="nulová",J918,0)</f>
        <v>0</v>
      </c>
      <c r="BJ918" s="20" t="s">
        <v>83</v>
      </c>
      <c r="BK918" s="220">
        <f>ROUND(I918*H918,2)</f>
        <v>0</v>
      </c>
      <c r="BL918" s="20" t="s">
        <v>278</v>
      </c>
      <c r="BM918" s="219" t="s">
        <v>1020</v>
      </c>
    </row>
    <row r="919" s="2" customFormat="1">
      <c r="A919" s="41"/>
      <c r="B919" s="42"/>
      <c r="C919" s="43"/>
      <c r="D919" s="221" t="s">
        <v>183</v>
      </c>
      <c r="E919" s="43"/>
      <c r="F919" s="222" t="s">
        <v>1021</v>
      </c>
      <c r="G919" s="43"/>
      <c r="H919" s="43"/>
      <c r="I919" s="223"/>
      <c r="J919" s="43"/>
      <c r="K919" s="43"/>
      <c r="L919" s="47"/>
      <c r="M919" s="224"/>
      <c r="N919" s="225"/>
      <c r="O919" s="87"/>
      <c r="P919" s="87"/>
      <c r="Q919" s="87"/>
      <c r="R919" s="87"/>
      <c r="S919" s="87"/>
      <c r="T919" s="88"/>
      <c r="U919" s="41"/>
      <c r="V919" s="41"/>
      <c r="W919" s="41"/>
      <c r="X919" s="41"/>
      <c r="Y919" s="41"/>
      <c r="Z919" s="41"/>
      <c r="AA919" s="41"/>
      <c r="AB919" s="41"/>
      <c r="AC919" s="41"/>
      <c r="AD919" s="41"/>
      <c r="AE919" s="41"/>
      <c r="AT919" s="20" t="s">
        <v>183</v>
      </c>
      <c r="AU919" s="20" t="s">
        <v>85</v>
      </c>
    </row>
    <row r="920" s="13" customFormat="1">
      <c r="A920" s="13"/>
      <c r="B920" s="226"/>
      <c r="C920" s="227"/>
      <c r="D920" s="228" t="s">
        <v>185</v>
      </c>
      <c r="E920" s="229" t="s">
        <v>19</v>
      </c>
      <c r="F920" s="230" t="s">
        <v>341</v>
      </c>
      <c r="G920" s="227"/>
      <c r="H920" s="229" t="s">
        <v>19</v>
      </c>
      <c r="I920" s="231"/>
      <c r="J920" s="227"/>
      <c r="K920" s="227"/>
      <c r="L920" s="232"/>
      <c r="M920" s="233"/>
      <c r="N920" s="234"/>
      <c r="O920" s="234"/>
      <c r="P920" s="234"/>
      <c r="Q920" s="234"/>
      <c r="R920" s="234"/>
      <c r="S920" s="234"/>
      <c r="T920" s="235"/>
      <c r="U920" s="13"/>
      <c r="V920" s="13"/>
      <c r="W920" s="13"/>
      <c r="X920" s="13"/>
      <c r="Y920" s="13"/>
      <c r="Z920" s="13"/>
      <c r="AA920" s="13"/>
      <c r="AB920" s="13"/>
      <c r="AC920" s="13"/>
      <c r="AD920" s="13"/>
      <c r="AE920" s="13"/>
      <c r="AT920" s="236" t="s">
        <v>185</v>
      </c>
      <c r="AU920" s="236" t="s">
        <v>85</v>
      </c>
      <c r="AV920" s="13" t="s">
        <v>83</v>
      </c>
      <c r="AW920" s="13" t="s">
        <v>35</v>
      </c>
      <c r="AX920" s="13" t="s">
        <v>75</v>
      </c>
      <c r="AY920" s="236" t="s">
        <v>175</v>
      </c>
    </row>
    <row r="921" s="13" customFormat="1">
      <c r="A921" s="13"/>
      <c r="B921" s="226"/>
      <c r="C921" s="227"/>
      <c r="D921" s="228" t="s">
        <v>185</v>
      </c>
      <c r="E921" s="229" t="s">
        <v>19</v>
      </c>
      <c r="F921" s="230" t="s">
        <v>209</v>
      </c>
      <c r="G921" s="227"/>
      <c r="H921" s="229" t="s">
        <v>19</v>
      </c>
      <c r="I921" s="231"/>
      <c r="J921" s="227"/>
      <c r="K921" s="227"/>
      <c r="L921" s="232"/>
      <c r="M921" s="233"/>
      <c r="N921" s="234"/>
      <c r="O921" s="234"/>
      <c r="P921" s="234"/>
      <c r="Q921" s="234"/>
      <c r="R921" s="234"/>
      <c r="S921" s="234"/>
      <c r="T921" s="235"/>
      <c r="U921" s="13"/>
      <c r="V921" s="13"/>
      <c r="W921" s="13"/>
      <c r="X921" s="13"/>
      <c r="Y921" s="13"/>
      <c r="Z921" s="13"/>
      <c r="AA921" s="13"/>
      <c r="AB921" s="13"/>
      <c r="AC921" s="13"/>
      <c r="AD921" s="13"/>
      <c r="AE921" s="13"/>
      <c r="AT921" s="236" t="s">
        <v>185</v>
      </c>
      <c r="AU921" s="236" t="s">
        <v>85</v>
      </c>
      <c r="AV921" s="13" t="s">
        <v>83</v>
      </c>
      <c r="AW921" s="13" t="s">
        <v>35</v>
      </c>
      <c r="AX921" s="13" t="s">
        <v>75</v>
      </c>
      <c r="AY921" s="236" t="s">
        <v>175</v>
      </c>
    </row>
    <row r="922" s="13" customFormat="1">
      <c r="A922" s="13"/>
      <c r="B922" s="226"/>
      <c r="C922" s="227"/>
      <c r="D922" s="228" t="s">
        <v>185</v>
      </c>
      <c r="E922" s="229" t="s">
        <v>19</v>
      </c>
      <c r="F922" s="230" t="s">
        <v>342</v>
      </c>
      <c r="G922" s="227"/>
      <c r="H922" s="229" t="s">
        <v>19</v>
      </c>
      <c r="I922" s="231"/>
      <c r="J922" s="227"/>
      <c r="K922" s="227"/>
      <c r="L922" s="232"/>
      <c r="M922" s="233"/>
      <c r="N922" s="234"/>
      <c r="O922" s="234"/>
      <c r="P922" s="234"/>
      <c r="Q922" s="234"/>
      <c r="R922" s="234"/>
      <c r="S922" s="234"/>
      <c r="T922" s="235"/>
      <c r="U922" s="13"/>
      <c r="V922" s="13"/>
      <c r="W922" s="13"/>
      <c r="X922" s="13"/>
      <c r="Y922" s="13"/>
      <c r="Z922" s="13"/>
      <c r="AA922" s="13"/>
      <c r="AB922" s="13"/>
      <c r="AC922" s="13"/>
      <c r="AD922" s="13"/>
      <c r="AE922" s="13"/>
      <c r="AT922" s="236" t="s">
        <v>185</v>
      </c>
      <c r="AU922" s="236" t="s">
        <v>85</v>
      </c>
      <c r="AV922" s="13" t="s">
        <v>83</v>
      </c>
      <c r="AW922" s="13" t="s">
        <v>35</v>
      </c>
      <c r="AX922" s="13" t="s">
        <v>75</v>
      </c>
      <c r="AY922" s="236" t="s">
        <v>175</v>
      </c>
    </row>
    <row r="923" s="14" customFormat="1">
      <c r="A923" s="14"/>
      <c r="B923" s="237"/>
      <c r="C923" s="238"/>
      <c r="D923" s="228" t="s">
        <v>185</v>
      </c>
      <c r="E923" s="239" t="s">
        <v>19</v>
      </c>
      <c r="F923" s="240" t="s">
        <v>252</v>
      </c>
      <c r="G923" s="238"/>
      <c r="H923" s="241">
        <v>11</v>
      </c>
      <c r="I923" s="242"/>
      <c r="J923" s="238"/>
      <c r="K923" s="238"/>
      <c r="L923" s="243"/>
      <c r="M923" s="244"/>
      <c r="N923" s="245"/>
      <c r="O923" s="245"/>
      <c r="P923" s="245"/>
      <c r="Q923" s="245"/>
      <c r="R923" s="245"/>
      <c r="S923" s="245"/>
      <c r="T923" s="246"/>
      <c r="U923" s="14"/>
      <c r="V923" s="14"/>
      <c r="W923" s="14"/>
      <c r="X923" s="14"/>
      <c r="Y923" s="14"/>
      <c r="Z923" s="14"/>
      <c r="AA923" s="14"/>
      <c r="AB923" s="14"/>
      <c r="AC923" s="14"/>
      <c r="AD923" s="14"/>
      <c r="AE923" s="14"/>
      <c r="AT923" s="247" t="s">
        <v>185</v>
      </c>
      <c r="AU923" s="247" t="s">
        <v>85</v>
      </c>
      <c r="AV923" s="14" t="s">
        <v>85</v>
      </c>
      <c r="AW923" s="14" t="s">
        <v>35</v>
      </c>
      <c r="AX923" s="14" t="s">
        <v>75</v>
      </c>
      <c r="AY923" s="247" t="s">
        <v>175</v>
      </c>
    </row>
    <row r="924" s="13" customFormat="1">
      <c r="A924" s="13"/>
      <c r="B924" s="226"/>
      <c r="C924" s="227"/>
      <c r="D924" s="228" t="s">
        <v>185</v>
      </c>
      <c r="E924" s="229" t="s">
        <v>19</v>
      </c>
      <c r="F924" s="230" t="s">
        <v>344</v>
      </c>
      <c r="G924" s="227"/>
      <c r="H924" s="229" t="s">
        <v>19</v>
      </c>
      <c r="I924" s="231"/>
      <c r="J924" s="227"/>
      <c r="K924" s="227"/>
      <c r="L924" s="232"/>
      <c r="M924" s="233"/>
      <c r="N924" s="234"/>
      <c r="O924" s="234"/>
      <c r="P924" s="234"/>
      <c r="Q924" s="234"/>
      <c r="R924" s="234"/>
      <c r="S924" s="234"/>
      <c r="T924" s="235"/>
      <c r="U924" s="13"/>
      <c r="V924" s="13"/>
      <c r="W924" s="13"/>
      <c r="X924" s="13"/>
      <c r="Y924" s="13"/>
      <c r="Z924" s="13"/>
      <c r="AA924" s="13"/>
      <c r="AB924" s="13"/>
      <c r="AC924" s="13"/>
      <c r="AD924" s="13"/>
      <c r="AE924" s="13"/>
      <c r="AT924" s="236" t="s">
        <v>185</v>
      </c>
      <c r="AU924" s="236" t="s">
        <v>85</v>
      </c>
      <c r="AV924" s="13" t="s">
        <v>83</v>
      </c>
      <c r="AW924" s="13" t="s">
        <v>35</v>
      </c>
      <c r="AX924" s="13" t="s">
        <v>75</v>
      </c>
      <c r="AY924" s="236" t="s">
        <v>175</v>
      </c>
    </row>
    <row r="925" s="14" customFormat="1">
      <c r="A925" s="14"/>
      <c r="B925" s="237"/>
      <c r="C925" s="238"/>
      <c r="D925" s="228" t="s">
        <v>185</v>
      </c>
      <c r="E925" s="239" t="s">
        <v>19</v>
      </c>
      <c r="F925" s="240" t="s">
        <v>83</v>
      </c>
      <c r="G925" s="238"/>
      <c r="H925" s="241">
        <v>1</v>
      </c>
      <c r="I925" s="242"/>
      <c r="J925" s="238"/>
      <c r="K925" s="238"/>
      <c r="L925" s="243"/>
      <c r="M925" s="244"/>
      <c r="N925" s="245"/>
      <c r="O925" s="245"/>
      <c r="P925" s="245"/>
      <c r="Q925" s="245"/>
      <c r="R925" s="245"/>
      <c r="S925" s="245"/>
      <c r="T925" s="246"/>
      <c r="U925" s="14"/>
      <c r="V925" s="14"/>
      <c r="W925" s="14"/>
      <c r="X925" s="14"/>
      <c r="Y925" s="14"/>
      <c r="Z925" s="14"/>
      <c r="AA925" s="14"/>
      <c r="AB925" s="14"/>
      <c r="AC925" s="14"/>
      <c r="AD925" s="14"/>
      <c r="AE925" s="14"/>
      <c r="AT925" s="247" t="s">
        <v>185</v>
      </c>
      <c r="AU925" s="247" t="s">
        <v>85</v>
      </c>
      <c r="AV925" s="14" t="s">
        <v>85</v>
      </c>
      <c r="AW925" s="14" t="s">
        <v>35</v>
      </c>
      <c r="AX925" s="14" t="s">
        <v>75</v>
      </c>
      <c r="AY925" s="247" t="s">
        <v>175</v>
      </c>
    </row>
    <row r="926" s="13" customFormat="1">
      <c r="A926" s="13"/>
      <c r="B926" s="226"/>
      <c r="C926" s="227"/>
      <c r="D926" s="228" t="s">
        <v>185</v>
      </c>
      <c r="E926" s="229" t="s">
        <v>19</v>
      </c>
      <c r="F926" s="230" t="s">
        <v>344</v>
      </c>
      <c r="G926" s="227"/>
      <c r="H926" s="229" t="s">
        <v>19</v>
      </c>
      <c r="I926" s="231"/>
      <c r="J926" s="227"/>
      <c r="K926" s="227"/>
      <c r="L926" s="232"/>
      <c r="M926" s="233"/>
      <c r="N926" s="234"/>
      <c r="O926" s="234"/>
      <c r="P926" s="234"/>
      <c r="Q926" s="234"/>
      <c r="R926" s="234"/>
      <c r="S926" s="234"/>
      <c r="T926" s="235"/>
      <c r="U926" s="13"/>
      <c r="V926" s="13"/>
      <c r="W926" s="13"/>
      <c r="X926" s="13"/>
      <c r="Y926" s="13"/>
      <c r="Z926" s="13"/>
      <c r="AA926" s="13"/>
      <c r="AB926" s="13"/>
      <c r="AC926" s="13"/>
      <c r="AD926" s="13"/>
      <c r="AE926" s="13"/>
      <c r="AT926" s="236" t="s">
        <v>185</v>
      </c>
      <c r="AU926" s="236" t="s">
        <v>85</v>
      </c>
      <c r="AV926" s="13" t="s">
        <v>83</v>
      </c>
      <c r="AW926" s="13" t="s">
        <v>35</v>
      </c>
      <c r="AX926" s="13" t="s">
        <v>75</v>
      </c>
      <c r="AY926" s="236" t="s">
        <v>175</v>
      </c>
    </row>
    <row r="927" s="14" customFormat="1">
      <c r="A927" s="14"/>
      <c r="B927" s="237"/>
      <c r="C927" s="238"/>
      <c r="D927" s="228" t="s">
        <v>185</v>
      </c>
      <c r="E927" s="239" t="s">
        <v>19</v>
      </c>
      <c r="F927" s="240" t="s">
        <v>83</v>
      </c>
      <c r="G927" s="238"/>
      <c r="H927" s="241">
        <v>1</v>
      </c>
      <c r="I927" s="242"/>
      <c r="J927" s="238"/>
      <c r="K927" s="238"/>
      <c r="L927" s="243"/>
      <c r="M927" s="244"/>
      <c r="N927" s="245"/>
      <c r="O927" s="245"/>
      <c r="P927" s="245"/>
      <c r="Q927" s="245"/>
      <c r="R927" s="245"/>
      <c r="S927" s="245"/>
      <c r="T927" s="246"/>
      <c r="U927" s="14"/>
      <c r="V927" s="14"/>
      <c r="W927" s="14"/>
      <c r="X927" s="14"/>
      <c r="Y927" s="14"/>
      <c r="Z927" s="14"/>
      <c r="AA927" s="14"/>
      <c r="AB927" s="14"/>
      <c r="AC927" s="14"/>
      <c r="AD927" s="14"/>
      <c r="AE927" s="14"/>
      <c r="AT927" s="247" t="s">
        <v>185</v>
      </c>
      <c r="AU927" s="247" t="s">
        <v>85</v>
      </c>
      <c r="AV927" s="14" t="s">
        <v>85</v>
      </c>
      <c r="AW927" s="14" t="s">
        <v>35</v>
      </c>
      <c r="AX927" s="14" t="s">
        <v>75</v>
      </c>
      <c r="AY927" s="247" t="s">
        <v>175</v>
      </c>
    </row>
    <row r="928" s="15" customFormat="1">
      <c r="A928" s="15"/>
      <c r="B928" s="248"/>
      <c r="C928" s="249"/>
      <c r="D928" s="228" t="s">
        <v>185</v>
      </c>
      <c r="E928" s="250" t="s">
        <v>19</v>
      </c>
      <c r="F928" s="251" t="s">
        <v>187</v>
      </c>
      <c r="G928" s="249"/>
      <c r="H928" s="252">
        <v>13</v>
      </c>
      <c r="I928" s="253"/>
      <c r="J928" s="249"/>
      <c r="K928" s="249"/>
      <c r="L928" s="254"/>
      <c r="M928" s="255"/>
      <c r="N928" s="256"/>
      <c r="O928" s="256"/>
      <c r="P928" s="256"/>
      <c r="Q928" s="256"/>
      <c r="R928" s="256"/>
      <c r="S928" s="256"/>
      <c r="T928" s="257"/>
      <c r="U928" s="15"/>
      <c r="V928" s="15"/>
      <c r="W928" s="15"/>
      <c r="X928" s="15"/>
      <c r="Y928" s="15"/>
      <c r="Z928" s="15"/>
      <c r="AA928" s="15"/>
      <c r="AB928" s="15"/>
      <c r="AC928" s="15"/>
      <c r="AD928" s="15"/>
      <c r="AE928" s="15"/>
      <c r="AT928" s="258" t="s">
        <v>185</v>
      </c>
      <c r="AU928" s="258" t="s">
        <v>85</v>
      </c>
      <c r="AV928" s="15" t="s">
        <v>181</v>
      </c>
      <c r="AW928" s="15" t="s">
        <v>35</v>
      </c>
      <c r="AX928" s="15" t="s">
        <v>83</v>
      </c>
      <c r="AY928" s="258" t="s">
        <v>175</v>
      </c>
    </row>
    <row r="929" s="2" customFormat="1" ht="16.5" customHeight="1">
      <c r="A929" s="41"/>
      <c r="B929" s="42"/>
      <c r="C929" s="208" t="s">
        <v>1022</v>
      </c>
      <c r="D929" s="208" t="s">
        <v>177</v>
      </c>
      <c r="E929" s="209" t="s">
        <v>1023</v>
      </c>
      <c r="F929" s="210" t="s">
        <v>1024</v>
      </c>
      <c r="G929" s="211" t="s">
        <v>1014</v>
      </c>
      <c r="H929" s="212">
        <v>13</v>
      </c>
      <c r="I929" s="213"/>
      <c r="J929" s="214">
        <f>ROUND(I929*H929,2)</f>
        <v>0</v>
      </c>
      <c r="K929" s="210" t="s">
        <v>180</v>
      </c>
      <c r="L929" s="47"/>
      <c r="M929" s="215" t="s">
        <v>19</v>
      </c>
      <c r="N929" s="216" t="s">
        <v>46</v>
      </c>
      <c r="O929" s="87"/>
      <c r="P929" s="217">
        <f>O929*H929</f>
        <v>0</v>
      </c>
      <c r="Q929" s="217">
        <v>0</v>
      </c>
      <c r="R929" s="217">
        <f>Q929*H929</f>
        <v>0</v>
      </c>
      <c r="S929" s="217">
        <v>0.025170000000000001</v>
      </c>
      <c r="T929" s="218">
        <f>S929*H929</f>
        <v>0.32721</v>
      </c>
      <c r="U929" s="41"/>
      <c r="V929" s="41"/>
      <c r="W929" s="41"/>
      <c r="X929" s="41"/>
      <c r="Y929" s="41"/>
      <c r="Z929" s="41"/>
      <c r="AA929" s="41"/>
      <c r="AB929" s="41"/>
      <c r="AC929" s="41"/>
      <c r="AD929" s="41"/>
      <c r="AE929" s="41"/>
      <c r="AR929" s="219" t="s">
        <v>278</v>
      </c>
      <c r="AT929" s="219" t="s">
        <v>177</v>
      </c>
      <c r="AU929" s="219" t="s">
        <v>85</v>
      </c>
      <c r="AY929" s="20" t="s">
        <v>175</v>
      </c>
      <c r="BE929" s="220">
        <f>IF(N929="základní",J929,0)</f>
        <v>0</v>
      </c>
      <c r="BF929" s="220">
        <f>IF(N929="snížená",J929,0)</f>
        <v>0</v>
      </c>
      <c r="BG929" s="220">
        <f>IF(N929="zákl. přenesená",J929,0)</f>
        <v>0</v>
      </c>
      <c r="BH929" s="220">
        <f>IF(N929="sníž. přenesená",J929,0)</f>
        <v>0</v>
      </c>
      <c r="BI929" s="220">
        <f>IF(N929="nulová",J929,0)</f>
        <v>0</v>
      </c>
      <c r="BJ929" s="20" t="s">
        <v>83</v>
      </c>
      <c r="BK929" s="220">
        <f>ROUND(I929*H929,2)</f>
        <v>0</v>
      </c>
      <c r="BL929" s="20" t="s">
        <v>278</v>
      </c>
      <c r="BM929" s="219" t="s">
        <v>1025</v>
      </c>
    </row>
    <row r="930" s="2" customFormat="1">
      <c r="A930" s="41"/>
      <c r="B930" s="42"/>
      <c r="C930" s="43"/>
      <c r="D930" s="221" t="s">
        <v>183</v>
      </c>
      <c r="E930" s="43"/>
      <c r="F930" s="222" t="s">
        <v>1026</v>
      </c>
      <c r="G930" s="43"/>
      <c r="H930" s="43"/>
      <c r="I930" s="223"/>
      <c r="J930" s="43"/>
      <c r="K930" s="43"/>
      <c r="L930" s="47"/>
      <c r="M930" s="224"/>
      <c r="N930" s="225"/>
      <c r="O930" s="87"/>
      <c r="P930" s="87"/>
      <c r="Q930" s="87"/>
      <c r="R930" s="87"/>
      <c r="S930" s="87"/>
      <c r="T930" s="88"/>
      <c r="U930" s="41"/>
      <c r="V930" s="41"/>
      <c r="W930" s="41"/>
      <c r="X930" s="41"/>
      <c r="Y930" s="41"/>
      <c r="Z930" s="41"/>
      <c r="AA930" s="41"/>
      <c r="AB930" s="41"/>
      <c r="AC930" s="41"/>
      <c r="AD930" s="41"/>
      <c r="AE930" s="41"/>
      <c r="AT930" s="20" t="s">
        <v>183</v>
      </c>
      <c r="AU930" s="20" t="s">
        <v>85</v>
      </c>
    </row>
    <row r="931" s="13" customFormat="1">
      <c r="A931" s="13"/>
      <c r="B931" s="226"/>
      <c r="C931" s="227"/>
      <c r="D931" s="228" t="s">
        <v>185</v>
      </c>
      <c r="E931" s="229" t="s">
        <v>19</v>
      </c>
      <c r="F931" s="230" t="s">
        <v>341</v>
      </c>
      <c r="G931" s="227"/>
      <c r="H931" s="229" t="s">
        <v>19</v>
      </c>
      <c r="I931" s="231"/>
      <c r="J931" s="227"/>
      <c r="K931" s="227"/>
      <c r="L931" s="232"/>
      <c r="M931" s="233"/>
      <c r="N931" s="234"/>
      <c r="O931" s="234"/>
      <c r="P931" s="234"/>
      <c r="Q931" s="234"/>
      <c r="R931" s="234"/>
      <c r="S931" s="234"/>
      <c r="T931" s="235"/>
      <c r="U931" s="13"/>
      <c r="V931" s="13"/>
      <c r="W931" s="13"/>
      <c r="X931" s="13"/>
      <c r="Y931" s="13"/>
      <c r="Z931" s="13"/>
      <c r="AA931" s="13"/>
      <c r="AB931" s="13"/>
      <c r="AC931" s="13"/>
      <c r="AD931" s="13"/>
      <c r="AE931" s="13"/>
      <c r="AT931" s="236" t="s">
        <v>185</v>
      </c>
      <c r="AU931" s="236" t="s">
        <v>85</v>
      </c>
      <c r="AV931" s="13" t="s">
        <v>83</v>
      </c>
      <c r="AW931" s="13" t="s">
        <v>35</v>
      </c>
      <c r="AX931" s="13" t="s">
        <v>75</v>
      </c>
      <c r="AY931" s="236" t="s">
        <v>175</v>
      </c>
    </row>
    <row r="932" s="13" customFormat="1">
      <c r="A932" s="13"/>
      <c r="B932" s="226"/>
      <c r="C932" s="227"/>
      <c r="D932" s="228" t="s">
        <v>185</v>
      </c>
      <c r="E932" s="229" t="s">
        <v>19</v>
      </c>
      <c r="F932" s="230" t="s">
        <v>209</v>
      </c>
      <c r="G932" s="227"/>
      <c r="H932" s="229" t="s">
        <v>19</v>
      </c>
      <c r="I932" s="231"/>
      <c r="J932" s="227"/>
      <c r="K932" s="227"/>
      <c r="L932" s="232"/>
      <c r="M932" s="233"/>
      <c r="N932" s="234"/>
      <c r="O932" s="234"/>
      <c r="P932" s="234"/>
      <c r="Q932" s="234"/>
      <c r="R932" s="234"/>
      <c r="S932" s="234"/>
      <c r="T932" s="235"/>
      <c r="U932" s="13"/>
      <c r="V932" s="13"/>
      <c r="W932" s="13"/>
      <c r="X932" s="13"/>
      <c r="Y932" s="13"/>
      <c r="Z932" s="13"/>
      <c r="AA932" s="13"/>
      <c r="AB932" s="13"/>
      <c r="AC932" s="13"/>
      <c r="AD932" s="13"/>
      <c r="AE932" s="13"/>
      <c r="AT932" s="236" t="s">
        <v>185</v>
      </c>
      <c r="AU932" s="236" t="s">
        <v>85</v>
      </c>
      <c r="AV932" s="13" t="s">
        <v>83</v>
      </c>
      <c r="AW932" s="13" t="s">
        <v>35</v>
      </c>
      <c r="AX932" s="13" t="s">
        <v>75</v>
      </c>
      <c r="AY932" s="236" t="s">
        <v>175</v>
      </c>
    </row>
    <row r="933" s="13" customFormat="1">
      <c r="A933" s="13"/>
      <c r="B933" s="226"/>
      <c r="C933" s="227"/>
      <c r="D933" s="228" t="s">
        <v>185</v>
      </c>
      <c r="E933" s="229" t="s">
        <v>19</v>
      </c>
      <c r="F933" s="230" t="s">
        <v>342</v>
      </c>
      <c r="G933" s="227"/>
      <c r="H933" s="229" t="s">
        <v>19</v>
      </c>
      <c r="I933" s="231"/>
      <c r="J933" s="227"/>
      <c r="K933" s="227"/>
      <c r="L933" s="232"/>
      <c r="M933" s="233"/>
      <c r="N933" s="234"/>
      <c r="O933" s="234"/>
      <c r="P933" s="234"/>
      <c r="Q933" s="234"/>
      <c r="R933" s="234"/>
      <c r="S933" s="234"/>
      <c r="T933" s="235"/>
      <c r="U933" s="13"/>
      <c r="V933" s="13"/>
      <c r="W933" s="13"/>
      <c r="X933" s="13"/>
      <c r="Y933" s="13"/>
      <c r="Z933" s="13"/>
      <c r="AA933" s="13"/>
      <c r="AB933" s="13"/>
      <c r="AC933" s="13"/>
      <c r="AD933" s="13"/>
      <c r="AE933" s="13"/>
      <c r="AT933" s="236" t="s">
        <v>185</v>
      </c>
      <c r="AU933" s="236" t="s">
        <v>85</v>
      </c>
      <c r="AV933" s="13" t="s">
        <v>83</v>
      </c>
      <c r="AW933" s="13" t="s">
        <v>35</v>
      </c>
      <c r="AX933" s="13" t="s">
        <v>75</v>
      </c>
      <c r="AY933" s="236" t="s">
        <v>175</v>
      </c>
    </row>
    <row r="934" s="14" customFormat="1">
      <c r="A934" s="14"/>
      <c r="B934" s="237"/>
      <c r="C934" s="238"/>
      <c r="D934" s="228" t="s">
        <v>185</v>
      </c>
      <c r="E934" s="239" t="s">
        <v>19</v>
      </c>
      <c r="F934" s="240" t="s">
        <v>252</v>
      </c>
      <c r="G934" s="238"/>
      <c r="H934" s="241">
        <v>11</v>
      </c>
      <c r="I934" s="242"/>
      <c r="J934" s="238"/>
      <c r="K934" s="238"/>
      <c r="L934" s="243"/>
      <c r="M934" s="244"/>
      <c r="N934" s="245"/>
      <c r="O934" s="245"/>
      <c r="P934" s="245"/>
      <c r="Q934" s="245"/>
      <c r="R934" s="245"/>
      <c r="S934" s="245"/>
      <c r="T934" s="246"/>
      <c r="U934" s="14"/>
      <c r="V934" s="14"/>
      <c r="W934" s="14"/>
      <c r="X934" s="14"/>
      <c r="Y934" s="14"/>
      <c r="Z934" s="14"/>
      <c r="AA934" s="14"/>
      <c r="AB934" s="14"/>
      <c r="AC934" s="14"/>
      <c r="AD934" s="14"/>
      <c r="AE934" s="14"/>
      <c r="AT934" s="247" t="s">
        <v>185</v>
      </c>
      <c r="AU934" s="247" t="s">
        <v>85</v>
      </c>
      <c r="AV934" s="14" t="s">
        <v>85</v>
      </c>
      <c r="AW934" s="14" t="s">
        <v>35</v>
      </c>
      <c r="AX934" s="14" t="s">
        <v>75</v>
      </c>
      <c r="AY934" s="247" t="s">
        <v>175</v>
      </c>
    </row>
    <row r="935" s="13" customFormat="1">
      <c r="A935" s="13"/>
      <c r="B935" s="226"/>
      <c r="C935" s="227"/>
      <c r="D935" s="228" t="s">
        <v>185</v>
      </c>
      <c r="E935" s="229" t="s">
        <v>19</v>
      </c>
      <c r="F935" s="230" t="s">
        <v>344</v>
      </c>
      <c r="G935" s="227"/>
      <c r="H935" s="229" t="s">
        <v>19</v>
      </c>
      <c r="I935" s="231"/>
      <c r="J935" s="227"/>
      <c r="K935" s="227"/>
      <c r="L935" s="232"/>
      <c r="M935" s="233"/>
      <c r="N935" s="234"/>
      <c r="O935" s="234"/>
      <c r="P935" s="234"/>
      <c r="Q935" s="234"/>
      <c r="R935" s="234"/>
      <c r="S935" s="234"/>
      <c r="T935" s="235"/>
      <c r="U935" s="13"/>
      <c r="V935" s="13"/>
      <c r="W935" s="13"/>
      <c r="X935" s="13"/>
      <c r="Y935" s="13"/>
      <c r="Z935" s="13"/>
      <c r="AA935" s="13"/>
      <c r="AB935" s="13"/>
      <c r="AC935" s="13"/>
      <c r="AD935" s="13"/>
      <c r="AE935" s="13"/>
      <c r="AT935" s="236" t="s">
        <v>185</v>
      </c>
      <c r="AU935" s="236" t="s">
        <v>85</v>
      </c>
      <c r="AV935" s="13" t="s">
        <v>83</v>
      </c>
      <c r="AW935" s="13" t="s">
        <v>35</v>
      </c>
      <c r="AX935" s="13" t="s">
        <v>75</v>
      </c>
      <c r="AY935" s="236" t="s">
        <v>175</v>
      </c>
    </row>
    <row r="936" s="14" customFormat="1">
      <c r="A936" s="14"/>
      <c r="B936" s="237"/>
      <c r="C936" s="238"/>
      <c r="D936" s="228" t="s">
        <v>185</v>
      </c>
      <c r="E936" s="239" t="s">
        <v>19</v>
      </c>
      <c r="F936" s="240" t="s">
        <v>83</v>
      </c>
      <c r="G936" s="238"/>
      <c r="H936" s="241">
        <v>1</v>
      </c>
      <c r="I936" s="242"/>
      <c r="J936" s="238"/>
      <c r="K936" s="238"/>
      <c r="L936" s="243"/>
      <c r="M936" s="244"/>
      <c r="N936" s="245"/>
      <c r="O936" s="245"/>
      <c r="P936" s="245"/>
      <c r="Q936" s="245"/>
      <c r="R936" s="245"/>
      <c r="S936" s="245"/>
      <c r="T936" s="246"/>
      <c r="U936" s="14"/>
      <c r="V936" s="14"/>
      <c r="W936" s="14"/>
      <c r="X936" s="14"/>
      <c r="Y936" s="14"/>
      <c r="Z936" s="14"/>
      <c r="AA936" s="14"/>
      <c r="AB936" s="14"/>
      <c r="AC936" s="14"/>
      <c r="AD936" s="14"/>
      <c r="AE936" s="14"/>
      <c r="AT936" s="247" t="s">
        <v>185</v>
      </c>
      <c r="AU936" s="247" t="s">
        <v>85</v>
      </c>
      <c r="AV936" s="14" t="s">
        <v>85</v>
      </c>
      <c r="AW936" s="14" t="s">
        <v>35</v>
      </c>
      <c r="AX936" s="14" t="s">
        <v>75</v>
      </c>
      <c r="AY936" s="247" t="s">
        <v>175</v>
      </c>
    </row>
    <row r="937" s="13" customFormat="1">
      <c r="A937" s="13"/>
      <c r="B937" s="226"/>
      <c r="C937" s="227"/>
      <c r="D937" s="228" t="s">
        <v>185</v>
      </c>
      <c r="E937" s="229" t="s">
        <v>19</v>
      </c>
      <c r="F937" s="230" t="s">
        <v>344</v>
      </c>
      <c r="G937" s="227"/>
      <c r="H937" s="229" t="s">
        <v>19</v>
      </c>
      <c r="I937" s="231"/>
      <c r="J937" s="227"/>
      <c r="K937" s="227"/>
      <c r="L937" s="232"/>
      <c r="M937" s="233"/>
      <c r="N937" s="234"/>
      <c r="O937" s="234"/>
      <c r="P937" s="234"/>
      <c r="Q937" s="234"/>
      <c r="R937" s="234"/>
      <c r="S937" s="234"/>
      <c r="T937" s="235"/>
      <c r="U937" s="13"/>
      <c r="V937" s="13"/>
      <c r="W937" s="13"/>
      <c r="X937" s="13"/>
      <c r="Y937" s="13"/>
      <c r="Z937" s="13"/>
      <c r="AA937" s="13"/>
      <c r="AB937" s="13"/>
      <c r="AC937" s="13"/>
      <c r="AD937" s="13"/>
      <c r="AE937" s="13"/>
      <c r="AT937" s="236" t="s">
        <v>185</v>
      </c>
      <c r="AU937" s="236" t="s">
        <v>85</v>
      </c>
      <c r="AV937" s="13" t="s">
        <v>83</v>
      </c>
      <c r="AW937" s="13" t="s">
        <v>35</v>
      </c>
      <c r="AX937" s="13" t="s">
        <v>75</v>
      </c>
      <c r="AY937" s="236" t="s">
        <v>175</v>
      </c>
    </row>
    <row r="938" s="14" customFormat="1">
      <c r="A938" s="14"/>
      <c r="B938" s="237"/>
      <c r="C938" s="238"/>
      <c r="D938" s="228" t="s">
        <v>185</v>
      </c>
      <c r="E938" s="239" t="s">
        <v>19</v>
      </c>
      <c r="F938" s="240" t="s">
        <v>83</v>
      </c>
      <c r="G938" s="238"/>
      <c r="H938" s="241">
        <v>1</v>
      </c>
      <c r="I938" s="242"/>
      <c r="J938" s="238"/>
      <c r="K938" s="238"/>
      <c r="L938" s="243"/>
      <c r="M938" s="244"/>
      <c r="N938" s="245"/>
      <c r="O938" s="245"/>
      <c r="P938" s="245"/>
      <c r="Q938" s="245"/>
      <c r="R938" s="245"/>
      <c r="S938" s="245"/>
      <c r="T938" s="246"/>
      <c r="U938" s="14"/>
      <c r="V938" s="14"/>
      <c r="W938" s="14"/>
      <c r="X938" s="14"/>
      <c r="Y938" s="14"/>
      <c r="Z938" s="14"/>
      <c r="AA938" s="14"/>
      <c r="AB938" s="14"/>
      <c r="AC938" s="14"/>
      <c r="AD938" s="14"/>
      <c r="AE938" s="14"/>
      <c r="AT938" s="247" t="s">
        <v>185</v>
      </c>
      <c r="AU938" s="247" t="s">
        <v>85</v>
      </c>
      <c r="AV938" s="14" t="s">
        <v>85</v>
      </c>
      <c r="AW938" s="14" t="s">
        <v>35</v>
      </c>
      <c r="AX938" s="14" t="s">
        <v>75</v>
      </c>
      <c r="AY938" s="247" t="s">
        <v>175</v>
      </c>
    </row>
    <row r="939" s="15" customFormat="1">
      <c r="A939" s="15"/>
      <c r="B939" s="248"/>
      <c r="C939" s="249"/>
      <c r="D939" s="228" t="s">
        <v>185</v>
      </c>
      <c r="E939" s="250" t="s">
        <v>19</v>
      </c>
      <c r="F939" s="251" t="s">
        <v>187</v>
      </c>
      <c r="G939" s="249"/>
      <c r="H939" s="252">
        <v>13</v>
      </c>
      <c r="I939" s="253"/>
      <c r="J939" s="249"/>
      <c r="K939" s="249"/>
      <c r="L939" s="254"/>
      <c r="M939" s="255"/>
      <c r="N939" s="256"/>
      <c r="O939" s="256"/>
      <c r="P939" s="256"/>
      <c r="Q939" s="256"/>
      <c r="R939" s="256"/>
      <c r="S939" s="256"/>
      <c r="T939" s="257"/>
      <c r="U939" s="15"/>
      <c r="V939" s="15"/>
      <c r="W939" s="15"/>
      <c r="X939" s="15"/>
      <c r="Y939" s="15"/>
      <c r="Z939" s="15"/>
      <c r="AA939" s="15"/>
      <c r="AB939" s="15"/>
      <c r="AC939" s="15"/>
      <c r="AD939" s="15"/>
      <c r="AE939" s="15"/>
      <c r="AT939" s="258" t="s">
        <v>185</v>
      </c>
      <c r="AU939" s="258" t="s">
        <v>85</v>
      </c>
      <c r="AV939" s="15" t="s">
        <v>181</v>
      </c>
      <c r="AW939" s="15" t="s">
        <v>35</v>
      </c>
      <c r="AX939" s="15" t="s">
        <v>83</v>
      </c>
      <c r="AY939" s="258" t="s">
        <v>175</v>
      </c>
    </row>
    <row r="940" s="2" customFormat="1" ht="49.05" customHeight="1">
      <c r="A940" s="41"/>
      <c r="B940" s="42"/>
      <c r="C940" s="208" t="s">
        <v>1027</v>
      </c>
      <c r="D940" s="208" t="s">
        <v>177</v>
      </c>
      <c r="E940" s="209" t="s">
        <v>1028</v>
      </c>
      <c r="F940" s="210" t="s">
        <v>1029</v>
      </c>
      <c r="G940" s="211" t="s">
        <v>1001</v>
      </c>
      <c r="H940" s="280"/>
      <c r="I940" s="213"/>
      <c r="J940" s="214">
        <f>ROUND(I940*H940,2)</f>
        <v>0</v>
      </c>
      <c r="K940" s="210" t="s">
        <v>180</v>
      </c>
      <c r="L940" s="47"/>
      <c r="M940" s="215" t="s">
        <v>19</v>
      </c>
      <c r="N940" s="216" t="s">
        <v>46</v>
      </c>
      <c r="O940" s="87"/>
      <c r="P940" s="217">
        <f>O940*H940</f>
        <v>0</v>
      </c>
      <c r="Q940" s="217">
        <v>0</v>
      </c>
      <c r="R940" s="217">
        <f>Q940*H940</f>
        <v>0</v>
      </c>
      <c r="S940" s="217">
        <v>0</v>
      </c>
      <c r="T940" s="218">
        <f>S940*H940</f>
        <v>0</v>
      </c>
      <c r="U940" s="41"/>
      <c r="V940" s="41"/>
      <c r="W940" s="41"/>
      <c r="X940" s="41"/>
      <c r="Y940" s="41"/>
      <c r="Z940" s="41"/>
      <c r="AA940" s="41"/>
      <c r="AB940" s="41"/>
      <c r="AC940" s="41"/>
      <c r="AD940" s="41"/>
      <c r="AE940" s="41"/>
      <c r="AR940" s="219" t="s">
        <v>278</v>
      </c>
      <c r="AT940" s="219" t="s">
        <v>177</v>
      </c>
      <c r="AU940" s="219" t="s">
        <v>85</v>
      </c>
      <c r="AY940" s="20" t="s">
        <v>175</v>
      </c>
      <c r="BE940" s="220">
        <f>IF(N940="základní",J940,0)</f>
        <v>0</v>
      </c>
      <c r="BF940" s="220">
        <f>IF(N940="snížená",J940,0)</f>
        <v>0</v>
      </c>
      <c r="BG940" s="220">
        <f>IF(N940="zákl. přenesená",J940,0)</f>
        <v>0</v>
      </c>
      <c r="BH940" s="220">
        <f>IF(N940="sníž. přenesená",J940,0)</f>
        <v>0</v>
      </c>
      <c r="BI940" s="220">
        <f>IF(N940="nulová",J940,0)</f>
        <v>0</v>
      </c>
      <c r="BJ940" s="20" t="s">
        <v>83</v>
      </c>
      <c r="BK940" s="220">
        <f>ROUND(I940*H940,2)</f>
        <v>0</v>
      </c>
      <c r="BL940" s="20" t="s">
        <v>278</v>
      </c>
      <c r="BM940" s="219" t="s">
        <v>1030</v>
      </c>
    </row>
    <row r="941" s="2" customFormat="1">
      <c r="A941" s="41"/>
      <c r="B941" s="42"/>
      <c r="C941" s="43"/>
      <c r="D941" s="221" t="s">
        <v>183</v>
      </c>
      <c r="E941" s="43"/>
      <c r="F941" s="222" t="s">
        <v>1031</v>
      </c>
      <c r="G941" s="43"/>
      <c r="H941" s="43"/>
      <c r="I941" s="223"/>
      <c r="J941" s="43"/>
      <c r="K941" s="43"/>
      <c r="L941" s="47"/>
      <c r="M941" s="224"/>
      <c r="N941" s="225"/>
      <c r="O941" s="87"/>
      <c r="P941" s="87"/>
      <c r="Q941" s="87"/>
      <c r="R941" s="87"/>
      <c r="S941" s="87"/>
      <c r="T941" s="88"/>
      <c r="U941" s="41"/>
      <c r="V941" s="41"/>
      <c r="W941" s="41"/>
      <c r="X941" s="41"/>
      <c r="Y941" s="41"/>
      <c r="Z941" s="41"/>
      <c r="AA941" s="41"/>
      <c r="AB941" s="41"/>
      <c r="AC941" s="41"/>
      <c r="AD941" s="41"/>
      <c r="AE941" s="41"/>
      <c r="AT941" s="20" t="s">
        <v>183</v>
      </c>
      <c r="AU941" s="20" t="s">
        <v>85</v>
      </c>
    </row>
    <row r="942" s="2" customFormat="1" ht="66.75" customHeight="1">
      <c r="A942" s="41"/>
      <c r="B942" s="42"/>
      <c r="C942" s="208" t="s">
        <v>1032</v>
      </c>
      <c r="D942" s="208" t="s">
        <v>177</v>
      </c>
      <c r="E942" s="209" t="s">
        <v>1033</v>
      </c>
      <c r="F942" s="210" t="s">
        <v>1034</v>
      </c>
      <c r="G942" s="211" t="s">
        <v>1001</v>
      </c>
      <c r="H942" s="280"/>
      <c r="I942" s="213"/>
      <c r="J942" s="214">
        <f>ROUND(I942*H942,2)</f>
        <v>0</v>
      </c>
      <c r="K942" s="210" t="s">
        <v>180</v>
      </c>
      <c r="L942" s="47"/>
      <c r="M942" s="215" t="s">
        <v>19</v>
      </c>
      <c r="N942" s="216" t="s">
        <v>46</v>
      </c>
      <c r="O942" s="87"/>
      <c r="P942" s="217">
        <f>O942*H942</f>
        <v>0</v>
      </c>
      <c r="Q942" s="217">
        <v>0</v>
      </c>
      <c r="R942" s="217">
        <f>Q942*H942</f>
        <v>0</v>
      </c>
      <c r="S942" s="217">
        <v>0</v>
      </c>
      <c r="T942" s="218">
        <f>S942*H942</f>
        <v>0</v>
      </c>
      <c r="U942" s="41"/>
      <c r="V942" s="41"/>
      <c r="W942" s="41"/>
      <c r="X942" s="41"/>
      <c r="Y942" s="41"/>
      <c r="Z942" s="41"/>
      <c r="AA942" s="41"/>
      <c r="AB942" s="41"/>
      <c r="AC942" s="41"/>
      <c r="AD942" s="41"/>
      <c r="AE942" s="41"/>
      <c r="AR942" s="219" t="s">
        <v>278</v>
      </c>
      <c r="AT942" s="219" t="s">
        <v>177</v>
      </c>
      <c r="AU942" s="219" t="s">
        <v>85</v>
      </c>
      <c r="AY942" s="20" t="s">
        <v>175</v>
      </c>
      <c r="BE942" s="220">
        <f>IF(N942="základní",J942,0)</f>
        <v>0</v>
      </c>
      <c r="BF942" s="220">
        <f>IF(N942="snížená",J942,0)</f>
        <v>0</v>
      </c>
      <c r="BG942" s="220">
        <f>IF(N942="zákl. přenesená",J942,0)</f>
        <v>0</v>
      </c>
      <c r="BH942" s="220">
        <f>IF(N942="sníž. přenesená",J942,0)</f>
        <v>0</v>
      </c>
      <c r="BI942" s="220">
        <f>IF(N942="nulová",J942,0)</f>
        <v>0</v>
      </c>
      <c r="BJ942" s="20" t="s">
        <v>83</v>
      </c>
      <c r="BK942" s="220">
        <f>ROUND(I942*H942,2)</f>
        <v>0</v>
      </c>
      <c r="BL942" s="20" t="s">
        <v>278</v>
      </c>
      <c r="BM942" s="219" t="s">
        <v>1035</v>
      </c>
    </row>
    <row r="943" s="2" customFormat="1">
      <c r="A943" s="41"/>
      <c r="B943" s="42"/>
      <c r="C943" s="43"/>
      <c r="D943" s="221" t="s">
        <v>183</v>
      </c>
      <c r="E943" s="43"/>
      <c r="F943" s="222" t="s">
        <v>1036</v>
      </c>
      <c r="G943" s="43"/>
      <c r="H943" s="43"/>
      <c r="I943" s="223"/>
      <c r="J943" s="43"/>
      <c r="K943" s="43"/>
      <c r="L943" s="47"/>
      <c r="M943" s="224"/>
      <c r="N943" s="225"/>
      <c r="O943" s="87"/>
      <c r="P943" s="87"/>
      <c r="Q943" s="87"/>
      <c r="R943" s="87"/>
      <c r="S943" s="87"/>
      <c r="T943" s="88"/>
      <c r="U943" s="41"/>
      <c r="V943" s="41"/>
      <c r="W943" s="41"/>
      <c r="X943" s="41"/>
      <c r="Y943" s="41"/>
      <c r="Z943" s="41"/>
      <c r="AA943" s="41"/>
      <c r="AB943" s="41"/>
      <c r="AC943" s="41"/>
      <c r="AD943" s="41"/>
      <c r="AE943" s="41"/>
      <c r="AT943" s="20" t="s">
        <v>183</v>
      </c>
      <c r="AU943" s="20" t="s">
        <v>85</v>
      </c>
    </row>
    <row r="944" s="12" customFormat="1" ht="22.8" customHeight="1">
      <c r="A944" s="12"/>
      <c r="B944" s="192"/>
      <c r="C944" s="193"/>
      <c r="D944" s="194" t="s">
        <v>74</v>
      </c>
      <c r="E944" s="206" t="s">
        <v>1037</v>
      </c>
      <c r="F944" s="206" t="s">
        <v>1038</v>
      </c>
      <c r="G944" s="193"/>
      <c r="H944" s="193"/>
      <c r="I944" s="196"/>
      <c r="J944" s="207">
        <f>BK944</f>
        <v>0</v>
      </c>
      <c r="K944" s="193"/>
      <c r="L944" s="198"/>
      <c r="M944" s="199"/>
      <c r="N944" s="200"/>
      <c r="O944" s="200"/>
      <c r="P944" s="201">
        <f>SUM(P945:P1050)</f>
        <v>0</v>
      </c>
      <c r="Q944" s="200"/>
      <c r="R944" s="201">
        <f>SUM(R945:R1050)</f>
        <v>0.0021900000000000005</v>
      </c>
      <c r="S944" s="200"/>
      <c r="T944" s="202">
        <f>SUM(T945:T1050)</f>
        <v>0.52085999999999999</v>
      </c>
      <c r="U944" s="12"/>
      <c r="V944" s="12"/>
      <c r="W944" s="12"/>
      <c r="X944" s="12"/>
      <c r="Y944" s="12"/>
      <c r="Z944" s="12"/>
      <c r="AA944" s="12"/>
      <c r="AB944" s="12"/>
      <c r="AC944" s="12"/>
      <c r="AD944" s="12"/>
      <c r="AE944" s="12"/>
      <c r="AR944" s="203" t="s">
        <v>85</v>
      </c>
      <c r="AT944" s="204" t="s">
        <v>74</v>
      </c>
      <c r="AU944" s="204" t="s">
        <v>83</v>
      </c>
      <c r="AY944" s="203" t="s">
        <v>175</v>
      </c>
      <c r="BK944" s="205">
        <f>SUM(BK945:BK1050)</f>
        <v>0</v>
      </c>
    </row>
    <row r="945" s="2" customFormat="1" ht="37.8" customHeight="1">
      <c r="A945" s="41"/>
      <c r="B945" s="42"/>
      <c r="C945" s="208" t="s">
        <v>1039</v>
      </c>
      <c r="D945" s="208" t="s">
        <v>177</v>
      </c>
      <c r="E945" s="209" t="s">
        <v>1040</v>
      </c>
      <c r="F945" s="210" t="s">
        <v>1041</v>
      </c>
      <c r="G945" s="211" t="s">
        <v>1014</v>
      </c>
      <c r="H945" s="212">
        <v>25</v>
      </c>
      <c r="I945" s="213"/>
      <c r="J945" s="214">
        <f>ROUND(I945*H945,2)</f>
        <v>0</v>
      </c>
      <c r="K945" s="210" t="s">
        <v>180</v>
      </c>
      <c r="L945" s="47"/>
      <c r="M945" s="215" t="s">
        <v>19</v>
      </c>
      <c r="N945" s="216" t="s">
        <v>46</v>
      </c>
      <c r="O945" s="87"/>
      <c r="P945" s="217">
        <f>O945*H945</f>
        <v>0</v>
      </c>
      <c r="Q945" s="217">
        <v>0</v>
      </c>
      <c r="R945" s="217">
        <f>Q945*H945</f>
        <v>0</v>
      </c>
      <c r="S945" s="217">
        <v>0</v>
      </c>
      <c r="T945" s="218">
        <f>S945*H945</f>
        <v>0</v>
      </c>
      <c r="U945" s="41"/>
      <c r="V945" s="41"/>
      <c r="W945" s="41"/>
      <c r="X945" s="41"/>
      <c r="Y945" s="41"/>
      <c r="Z945" s="41"/>
      <c r="AA945" s="41"/>
      <c r="AB945" s="41"/>
      <c r="AC945" s="41"/>
      <c r="AD945" s="41"/>
      <c r="AE945" s="41"/>
      <c r="AR945" s="219" t="s">
        <v>278</v>
      </c>
      <c r="AT945" s="219" t="s">
        <v>177</v>
      </c>
      <c r="AU945" s="219" t="s">
        <v>85</v>
      </c>
      <c r="AY945" s="20" t="s">
        <v>175</v>
      </c>
      <c r="BE945" s="220">
        <f>IF(N945="základní",J945,0)</f>
        <v>0</v>
      </c>
      <c r="BF945" s="220">
        <f>IF(N945="snížená",J945,0)</f>
        <v>0</v>
      </c>
      <c r="BG945" s="220">
        <f>IF(N945="zákl. přenesená",J945,0)</f>
        <v>0</v>
      </c>
      <c r="BH945" s="220">
        <f>IF(N945="sníž. přenesená",J945,0)</f>
        <v>0</v>
      </c>
      <c r="BI945" s="220">
        <f>IF(N945="nulová",J945,0)</f>
        <v>0</v>
      </c>
      <c r="BJ945" s="20" t="s">
        <v>83</v>
      </c>
      <c r="BK945" s="220">
        <f>ROUND(I945*H945,2)</f>
        <v>0</v>
      </c>
      <c r="BL945" s="20" t="s">
        <v>278</v>
      </c>
      <c r="BM945" s="219" t="s">
        <v>1042</v>
      </c>
    </row>
    <row r="946" s="2" customFormat="1">
      <c r="A946" s="41"/>
      <c r="B946" s="42"/>
      <c r="C946" s="43"/>
      <c r="D946" s="221" t="s">
        <v>183</v>
      </c>
      <c r="E946" s="43"/>
      <c r="F946" s="222" t="s">
        <v>1043</v>
      </c>
      <c r="G946" s="43"/>
      <c r="H946" s="43"/>
      <c r="I946" s="223"/>
      <c r="J946" s="43"/>
      <c r="K946" s="43"/>
      <c r="L946" s="47"/>
      <c r="M946" s="224"/>
      <c r="N946" s="225"/>
      <c r="O946" s="87"/>
      <c r="P946" s="87"/>
      <c r="Q946" s="87"/>
      <c r="R946" s="87"/>
      <c r="S946" s="87"/>
      <c r="T946" s="88"/>
      <c r="U946" s="41"/>
      <c r="V946" s="41"/>
      <c r="W946" s="41"/>
      <c r="X946" s="41"/>
      <c r="Y946" s="41"/>
      <c r="Z946" s="41"/>
      <c r="AA946" s="41"/>
      <c r="AB946" s="41"/>
      <c r="AC946" s="41"/>
      <c r="AD946" s="41"/>
      <c r="AE946" s="41"/>
      <c r="AT946" s="20" t="s">
        <v>183</v>
      </c>
      <c r="AU946" s="20" t="s">
        <v>85</v>
      </c>
    </row>
    <row r="947" s="13" customFormat="1">
      <c r="A947" s="13"/>
      <c r="B947" s="226"/>
      <c r="C947" s="227"/>
      <c r="D947" s="228" t="s">
        <v>185</v>
      </c>
      <c r="E947" s="229" t="s">
        <v>19</v>
      </c>
      <c r="F947" s="230" t="s">
        <v>209</v>
      </c>
      <c r="G947" s="227"/>
      <c r="H947" s="229" t="s">
        <v>19</v>
      </c>
      <c r="I947" s="231"/>
      <c r="J947" s="227"/>
      <c r="K947" s="227"/>
      <c r="L947" s="232"/>
      <c r="M947" s="233"/>
      <c r="N947" s="234"/>
      <c r="O947" s="234"/>
      <c r="P947" s="234"/>
      <c r="Q947" s="234"/>
      <c r="R947" s="234"/>
      <c r="S947" s="234"/>
      <c r="T947" s="235"/>
      <c r="U947" s="13"/>
      <c r="V947" s="13"/>
      <c r="W947" s="13"/>
      <c r="X947" s="13"/>
      <c r="Y947" s="13"/>
      <c r="Z947" s="13"/>
      <c r="AA947" s="13"/>
      <c r="AB947" s="13"/>
      <c r="AC947" s="13"/>
      <c r="AD947" s="13"/>
      <c r="AE947" s="13"/>
      <c r="AT947" s="236" t="s">
        <v>185</v>
      </c>
      <c r="AU947" s="236" t="s">
        <v>85</v>
      </c>
      <c r="AV947" s="13" t="s">
        <v>83</v>
      </c>
      <c r="AW947" s="13" t="s">
        <v>35</v>
      </c>
      <c r="AX947" s="13" t="s">
        <v>75</v>
      </c>
      <c r="AY947" s="236" t="s">
        <v>175</v>
      </c>
    </row>
    <row r="948" s="13" customFormat="1">
      <c r="A948" s="13"/>
      <c r="B948" s="226"/>
      <c r="C948" s="227"/>
      <c r="D948" s="228" t="s">
        <v>185</v>
      </c>
      <c r="E948" s="229" t="s">
        <v>19</v>
      </c>
      <c r="F948" s="230" t="s">
        <v>1044</v>
      </c>
      <c r="G948" s="227"/>
      <c r="H948" s="229" t="s">
        <v>19</v>
      </c>
      <c r="I948" s="231"/>
      <c r="J948" s="227"/>
      <c r="K948" s="227"/>
      <c r="L948" s="232"/>
      <c r="M948" s="233"/>
      <c r="N948" s="234"/>
      <c r="O948" s="234"/>
      <c r="P948" s="234"/>
      <c r="Q948" s="234"/>
      <c r="R948" s="234"/>
      <c r="S948" s="234"/>
      <c r="T948" s="235"/>
      <c r="U948" s="13"/>
      <c r="V948" s="13"/>
      <c r="W948" s="13"/>
      <c r="X948" s="13"/>
      <c r="Y948" s="13"/>
      <c r="Z948" s="13"/>
      <c r="AA948" s="13"/>
      <c r="AB948" s="13"/>
      <c r="AC948" s="13"/>
      <c r="AD948" s="13"/>
      <c r="AE948" s="13"/>
      <c r="AT948" s="236" t="s">
        <v>185</v>
      </c>
      <c r="AU948" s="236" t="s">
        <v>85</v>
      </c>
      <c r="AV948" s="13" t="s">
        <v>83</v>
      </c>
      <c r="AW948" s="13" t="s">
        <v>35</v>
      </c>
      <c r="AX948" s="13" t="s">
        <v>75</v>
      </c>
      <c r="AY948" s="236" t="s">
        <v>175</v>
      </c>
    </row>
    <row r="949" s="14" customFormat="1">
      <c r="A949" s="14"/>
      <c r="B949" s="237"/>
      <c r="C949" s="238"/>
      <c r="D949" s="228" t="s">
        <v>185</v>
      </c>
      <c r="E949" s="239" t="s">
        <v>19</v>
      </c>
      <c r="F949" s="240" t="s">
        <v>261</v>
      </c>
      <c r="G949" s="238"/>
      <c r="H949" s="241">
        <v>13</v>
      </c>
      <c r="I949" s="242"/>
      <c r="J949" s="238"/>
      <c r="K949" s="238"/>
      <c r="L949" s="243"/>
      <c r="M949" s="244"/>
      <c r="N949" s="245"/>
      <c r="O949" s="245"/>
      <c r="P949" s="245"/>
      <c r="Q949" s="245"/>
      <c r="R949" s="245"/>
      <c r="S949" s="245"/>
      <c r="T949" s="246"/>
      <c r="U949" s="14"/>
      <c r="V949" s="14"/>
      <c r="W949" s="14"/>
      <c r="X949" s="14"/>
      <c r="Y949" s="14"/>
      <c r="Z949" s="14"/>
      <c r="AA949" s="14"/>
      <c r="AB949" s="14"/>
      <c r="AC949" s="14"/>
      <c r="AD949" s="14"/>
      <c r="AE949" s="14"/>
      <c r="AT949" s="247" t="s">
        <v>185</v>
      </c>
      <c r="AU949" s="247" t="s">
        <v>85</v>
      </c>
      <c r="AV949" s="14" t="s">
        <v>85</v>
      </c>
      <c r="AW949" s="14" t="s">
        <v>35</v>
      </c>
      <c r="AX949" s="14" t="s">
        <v>75</v>
      </c>
      <c r="AY949" s="247" t="s">
        <v>175</v>
      </c>
    </row>
    <row r="950" s="13" customFormat="1">
      <c r="A950" s="13"/>
      <c r="B950" s="226"/>
      <c r="C950" s="227"/>
      <c r="D950" s="228" t="s">
        <v>185</v>
      </c>
      <c r="E950" s="229" t="s">
        <v>19</v>
      </c>
      <c r="F950" s="230" t="s">
        <v>1045</v>
      </c>
      <c r="G950" s="227"/>
      <c r="H950" s="229" t="s">
        <v>19</v>
      </c>
      <c r="I950" s="231"/>
      <c r="J950" s="227"/>
      <c r="K950" s="227"/>
      <c r="L950" s="232"/>
      <c r="M950" s="233"/>
      <c r="N950" s="234"/>
      <c r="O950" s="234"/>
      <c r="P950" s="234"/>
      <c r="Q950" s="234"/>
      <c r="R950" s="234"/>
      <c r="S950" s="234"/>
      <c r="T950" s="235"/>
      <c r="U950" s="13"/>
      <c r="V950" s="13"/>
      <c r="W950" s="13"/>
      <c r="X950" s="13"/>
      <c r="Y950" s="13"/>
      <c r="Z950" s="13"/>
      <c r="AA950" s="13"/>
      <c r="AB950" s="13"/>
      <c r="AC950" s="13"/>
      <c r="AD950" s="13"/>
      <c r="AE950" s="13"/>
      <c r="AT950" s="236" t="s">
        <v>185</v>
      </c>
      <c r="AU950" s="236" t="s">
        <v>85</v>
      </c>
      <c r="AV950" s="13" t="s">
        <v>83</v>
      </c>
      <c r="AW950" s="13" t="s">
        <v>35</v>
      </c>
      <c r="AX950" s="13" t="s">
        <v>75</v>
      </c>
      <c r="AY950" s="236" t="s">
        <v>175</v>
      </c>
    </row>
    <row r="951" s="14" customFormat="1">
      <c r="A951" s="14"/>
      <c r="B951" s="237"/>
      <c r="C951" s="238"/>
      <c r="D951" s="228" t="s">
        <v>185</v>
      </c>
      <c r="E951" s="239" t="s">
        <v>19</v>
      </c>
      <c r="F951" s="240" t="s">
        <v>231</v>
      </c>
      <c r="G951" s="238"/>
      <c r="H951" s="241">
        <v>8</v>
      </c>
      <c r="I951" s="242"/>
      <c r="J951" s="238"/>
      <c r="K951" s="238"/>
      <c r="L951" s="243"/>
      <c r="M951" s="244"/>
      <c r="N951" s="245"/>
      <c r="O951" s="245"/>
      <c r="P951" s="245"/>
      <c r="Q951" s="245"/>
      <c r="R951" s="245"/>
      <c r="S951" s="245"/>
      <c r="T951" s="246"/>
      <c r="U951" s="14"/>
      <c r="V951" s="14"/>
      <c r="W951" s="14"/>
      <c r="X951" s="14"/>
      <c r="Y951" s="14"/>
      <c r="Z951" s="14"/>
      <c r="AA951" s="14"/>
      <c r="AB951" s="14"/>
      <c r="AC951" s="14"/>
      <c r="AD951" s="14"/>
      <c r="AE951" s="14"/>
      <c r="AT951" s="247" t="s">
        <v>185</v>
      </c>
      <c r="AU951" s="247" t="s">
        <v>85</v>
      </c>
      <c r="AV951" s="14" t="s">
        <v>85</v>
      </c>
      <c r="AW951" s="14" t="s">
        <v>35</v>
      </c>
      <c r="AX951" s="14" t="s">
        <v>75</v>
      </c>
      <c r="AY951" s="247" t="s">
        <v>175</v>
      </c>
    </row>
    <row r="952" s="13" customFormat="1">
      <c r="A952" s="13"/>
      <c r="B952" s="226"/>
      <c r="C952" s="227"/>
      <c r="D952" s="228" t="s">
        <v>185</v>
      </c>
      <c r="E952" s="229" t="s">
        <v>19</v>
      </c>
      <c r="F952" s="230" t="s">
        <v>1046</v>
      </c>
      <c r="G952" s="227"/>
      <c r="H952" s="229" t="s">
        <v>19</v>
      </c>
      <c r="I952" s="231"/>
      <c r="J952" s="227"/>
      <c r="K952" s="227"/>
      <c r="L952" s="232"/>
      <c r="M952" s="233"/>
      <c r="N952" s="234"/>
      <c r="O952" s="234"/>
      <c r="P952" s="234"/>
      <c r="Q952" s="234"/>
      <c r="R952" s="234"/>
      <c r="S952" s="234"/>
      <c r="T952" s="235"/>
      <c r="U952" s="13"/>
      <c r="V952" s="13"/>
      <c r="W952" s="13"/>
      <c r="X952" s="13"/>
      <c r="Y952" s="13"/>
      <c r="Z952" s="13"/>
      <c r="AA952" s="13"/>
      <c r="AB952" s="13"/>
      <c r="AC952" s="13"/>
      <c r="AD952" s="13"/>
      <c r="AE952" s="13"/>
      <c r="AT952" s="236" t="s">
        <v>185</v>
      </c>
      <c r="AU952" s="236" t="s">
        <v>85</v>
      </c>
      <c r="AV952" s="13" t="s">
        <v>83</v>
      </c>
      <c r="AW952" s="13" t="s">
        <v>35</v>
      </c>
      <c r="AX952" s="13" t="s">
        <v>75</v>
      </c>
      <c r="AY952" s="236" t="s">
        <v>175</v>
      </c>
    </row>
    <row r="953" s="14" customFormat="1">
      <c r="A953" s="14"/>
      <c r="B953" s="237"/>
      <c r="C953" s="238"/>
      <c r="D953" s="228" t="s">
        <v>185</v>
      </c>
      <c r="E953" s="239" t="s">
        <v>19</v>
      </c>
      <c r="F953" s="240" t="s">
        <v>181</v>
      </c>
      <c r="G953" s="238"/>
      <c r="H953" s="241">
        <v>4</v>
      </c>
      <c r="I953" s="242"/>
      <c r="J953" s="238"/>
      <c r="K953" s="238"/>
      <c r="L953" s="243"/>
      <c r="M953" s="244"/>
      <c r="N953" s="245"/>
      <c r="O953" s="245"/>
      <c r="P953" s="245"/>
      <c r="Q953" s="245"/>
      <c r="R953" s="245"/>
      <c r="S953" s="245"/>
      <c r="T953" s="246"/>
      <c r="U953" s="14"/>
      <c r="V953" s="14"/>
      <c r="W953" s="14"/>
      <c r="X953" s="14"/>
      <c r="Y953" s="14"/>
      <c r="Z953" s="14"/>
      <c r="AA953" s="14"/>
      <c r="AB953" s="14"/>
      <c r="AC953" s="14"/>
      <c r="AD953" s="14"/>
      <c r="AE953" s="14"/>
      <c r="AT953" s="247" t="s">
        <v>185</v>
      </c>
      <c r="AU953" s="247" t="s">
        <v>85</v>
      </c>
      <c r="AV953" s="14" t="s">
        <v>85</v>
      </c>
      <c r="AW953" s="14" t="s">
        <v>35</v>
      </c>
      <c r="AX953" s="14" t="s">
        <v>75</v>
      </c>
      <c r="AY953" s="247" t="s">
        <v>175</v>
      </c>
    </row>
    <row r="954" s="15" customFormat="1">
      <c r="A954" s="15"/>
      <c r="B954" s="248"/>
      <c r="C954" s="249"/>
      <c r="D954" s="228" t="s">
        <v>185</v>
      </c>
      <c r="E954" s="250" t="s">
        <v>19</v>
      </c>
      <c r="F954" s="251" t="s">
        <v>187</v>
      </c>
      <c r="G954" s="249"/>
      <c r="H954" s="252">
        <v>25</v>
      </c>
      <c r="I954" s="253"/>
      <c r="J954" s="249"/>
      <c r="K954" s="249"/>
      <c r="L954" s="254"/>
      <c r="M954" s="255"/>
      <c r="N954" s="256"/>
      <c r="O954" s="256"/>
      <c r="P954" s="256"/>
      <c r="Q954" s="256"/>
      <c r="R954" s="256"/>
      <c r="S954" s="256"/>
      <c r="T954" s="257"/>
      <c r="U954" s="15"/>
      <c r="V954" s="15"/>
      <c r="W954" s="15"/>
      <c r="X954" s="15"/>
      <c r="Y954" s="15"/>
      <c r="Z954" s="15"/>
      <c r="AA954" s="15"/>
      <c r="AB954" s="15"/>
      <c r="AC954" s="15"/>
      <c r="AD954" s="15"/>
      <c r="AE954" s="15"/>
      <c r="AT954" s="258" t="s">
        <v>185</v>
      </c>
      <c r="AU954" s="258" t="s">
        <v>85</v>
      </c>
      <c r="AV954" s="15" t="s">
        <v>181</v>
      </c>
      <c r="AW954" s="15" t="s">
        <v>35</v>
      </c>
      <c r="AX954" s="15" t="s">
        <v>83</v>
      </c>
      <c r="AY954" s="258" t="s">
        <v>175</v>
      </c>
    </row>
    <row r="955" s="2" customFormat="1" ht="24.15" customHeight="1">
      <c r="A955" s="41"/>
      <c r="B955" s="42"/>
      <c r="C955" s="208" t="s">
        <v>1047</v>
      </c>
      <c r="D955" s="208" t="s">
        <v>177</v>
      </c>
      <c r="E955" s="209" t="s">
        <v>1048</v>
      </c>
      <c r="F955" s="210" t="s">
        <v>1049</v>
      </c>
      <c r="G955" s="211" t="s">
        <v>1014</v>
      </c>
      <c r="H955" s="212">
        <v>12</v>
      </c>
      <c r="I955" s="213"/>
      <c r="J955" s="214">
        <f>ROUND(I955*H955,2)</f>
        <v>0</v>
      </c>
      <c r="K955" s="210" t="s">
        <v>180</v>
      </c>
      <c r="L955" s="47"/>
      <c r="M955" s="215" t="s">
        <v>19</v>
      </c>
      <c r="N955" s="216" t="s">
        <v>46</v>
      </c>
      <c r="O955" s="87"/>
      <c r="P955" s="217">
        <f>O955*H955</f>
        <v>0</v>
      </c>
      <c r="Q955" s="217">
        <v>5.0000000000000002E-05</v>
      </c>
      <c r="R955" s="217">
        <f>Q955*H955</f>
        <v>0.00060000000000000006</v>
      </c>
      <c r="S955" s="217">
        <v>0.01235</v>
      </c>
      <c r="T955" s="218">
        <f>S955*H955</f>
        <v>0.1482</v>
      </c>
      <c r="U955" s="41"/>
      <c r="V955" s="41"/>
      <c r="W955" s="41"/>
      <c r="X955" s="41"/>
      <c r="Y955" s="41"/>
      <c r="Z955" s="41"/>
      <c r="AA955" s="41"/>
      <c r="AB955" s="41"/>
      <c r="AC955" s="41"/>
      <c r="AD955" s="41"/>
      <c r="AE955" s="41"/>
      <c r="AR955" s="219" t="s">
        <v>278</v>
      </c>
      <c r="AT955" s="219" t="s">
        <v>177</v>
      </c>
      <c r="AU955" s="219" t="s">
        <v>85</v>
      </c>
      <c r="AY955" s="20" t="s">
        <v>175</v>
      </c>
      <c r="BE955" s="220">
        <f>IF(N955="základní",J955,0)</f>
        <v>0</v>
      </c>
      <c r="BF955" s="220">
        <f>IF(N955="snížená",J955,0)</f>
        <v>0</v>
      </c>
      <c r="BG955" s="220">
        <f>IF(N955="zákl. přenesená",J955,0)</f>
        <v>0</v>
      </c>
      <c r="BH955" s="220">
        <f>IF(N955="sníž. přenesená",J955,0)</f>
        <v>0</v>
      </c>
      <c r="BI955" s="220">
        <f>IF(N955="nulová",J955,0)</f>
        <v>0</v>
      </c>
      <c r="BJ955" s="20" t="s">
        <v>83</v>
      </c>
      <c r="BK955" s="220">
        <f>ROUND(I955*H955,2)</f>
        <v>0</v>
      </c>
      <c r="BL955" s="20" t="s">
        <v>278</v>
      </c>
      <c r="BM955" s="219" t="s">
        <v>1050</v>
      </c>
    </row>
    <row r="956" s="2" customFormat="1">
      <c r="A956" s="41"/>
      <c r="B956" s="42"/>
      <c r="C956" s="43"/>
      <c r="D956" s="221" t="s">
        <v>183</v>
      </c>
      <c r="E956" s="43"/>
      <c r="F956" s="222" t="s">
        <v>1051</v>
      </c>
      <c r="G956" s="43"/>
      <c r="H956" s="43"/>
      <c r="I956" s="223"/>
      <c r="J956" s="43"/>
      <c r="K956" s="43"/>
      <c r="L956" s="47"/>
      <c r="M956" s="224"/>
      <c r="N956" s="225"/>
      <c r="O956" s="87"/>
      <c r="P956" s="87"/>
      <c r="Q956" s="87"/>
      <c r="R956" s="87"/>
      <c r="S956" s="87"/>
      <c r="T956" s="88"/>
      <c r="U956" s="41"/>
      <c r="V956" s="41"/>
      <c r="W956" s="41"/>
      <c r="X956" s="41"/>
      <c r="Y956" s="41"/>
      <c r="Z956" s="41"/>
      <c r="AA956" s="41"/>
      <c r="AB956" s="41"/>
      <c r="AC956" s="41"/>
      <c r="AD956" s="41"/>
      <c r="AE956" s="41"/>
      <c r="AT956" s="20" t="s">
        <v>183</v>
      </c>
      <c r="AU956" s="20" t="s">
        <v>85</v>
      </c>
    </row>
    <row r="957" s="13" customFormat="1">
      <c r="A957" s="13"/>
      <c r="B957" s="226"/>
      <c r="C957" s="227"/>
      <c r="D957" s="228" t="s">
        <v>185</v>
      </c>
      <c r="E957" s="229" t="s">
        <v>19</v>
      </c>
      <c r="F957" s="230" t="s">
        <v>209</v>
      </c>
      <c r="G957" s="227"/>
      <c r="H957" s="229" t="s">
        <v>19</v>
      </c>
      <c r="I957" s="231"/>
      <c r="J957" s="227"/>
      <c r="K957" s="227"/>
      <c r="L957" s="232"/>
      <c r="M957" s="233"/>
      <c r="N957" s="234"/>
      <c r="O957" s="234"/>
      <c r="P957" s="234"/>
      <c r="Q957" s="234"/>
      <c r="R957" s="234"/>
      <c r="S957" s="234"/>
      <c r="T957" s="235"/>
      <c r="U957" s="13"/>
      <c r="V957" s="13"/>
      <c r="W957" s="13"/>
      <c r="X957" s="13"/>
      <c r="Y957" s="13"/>
      <c r="Z957" s="13"/>
      <c r="AA957" s="13"/>
      <c r="AB957" s="13"/>
      <c r="AC957" s="13"/>
      <c r="AD957" s="13"/>
      <c r="AE957" s="13"/>
      <c r="AT957" s="236" t="s">
        <v>185</v>
      </c>
      <c r="AU957" s="236" t="s">
        <v>85</v>
      </c>
      <c r="AV957" s="13" t="s">
        <v>83</v>
      </c>
      <c r="AW957" s="13" t="s">
        <v>35</v>
      </c>
      <c r="AX957" s="13" t="s">
        <v>75</v>
      </c>
      <c r="AY957" s="236" t="s">
        <v>175</v>
      </c>
    </row>
    <row r="958" s="13" customFormat="1">
      <c r="A958" s="13"/>
      <c r="B958" s="226"/>
      <c r="C958" s="227"/>
      <c r="D958" s="228" t="s">
        <v>185</v>
      </c>
      <c r="E958" s="229" t="s">
        <v>19</v>
      </c>
      <c r="F958" s="230" t="s">
        <v>1044</v>
      </c>
      <c r="G958" s="227"/>
      <c r="H958" s="229" t="s">
        <v>19</v>
      </c>
      <c r="I958" s="231"/>
      <c r="J958" s="227"/>
      <c r="K958" s="227"/>
      <c r="L958" s="232"/>
      <c r="M958" s="233"/>
      <c r="N958" s="234"/>
      <c r="O958" s="234"/>
      <c r="P958" s="234"/>
      <c r="Q958" s="234"/>
      <c r="R958" s="234"/>
      <c r="S958" s="234"/>
      <c r="T958" s="235"/>
      <c r="U958" s="13"/>
      <c r="V958" s="13"/>
      <c r="W958" s="13"/>
      <c r="X958" s="13"/>
      <c r="Y958" s="13"/>
      <c r="Z958" s="13"/>
      <c r="AA958" s="13"/>
      <c r="AB958" s="13"/>
      <c r="AC958" s="13"/>
      <c r="AD958" s="13"/>
      <c r="AE958" s="13"/>
      <c r="AT958" s="236" t="s">
        <v>185</v>
      </c>
      <c r="AU958" s="236" t="s">
        <v>85</v>
      </c>
      <c r="AV958" s="13" t="s">
        <v>83</v>
      </c>
      <c r="AW958" s="13" t="s">
        <v>35</v>
      </c>
      <c r="AX958" s="13" t="s">
        <v>75</v>
      </c>
      <c r="AY958" s="236" t="s">
        <v>175</v>
      </c>
    </row>
    <row r="959" s="14" customFormat="1">
      <c r="A959" s="14"/>
      <c r="B959" s="237"/>
      <c r="C959" s="238"/>
      <c r="D959" s="228" t="s">
        <v>185</v>
      </c>
      <c r="E959" s="239" t="s">
        <v>19</v>
      </c>
      <c r="F959" s="240" t="s">
        <v>1052</v>
      </c>
      <c r="G959" s="238"/>
      <c r="H959" s="241">
        <v>12</v>
      </c>
      <c r="I959" s="242"/>
      <c r="J959" s="238"/>
      <c r="K959" s="238"/>
      <c r="L959" s="243"/>
      <c r="M959" s="244"/>
      <c r="N959" s="245"/>
      <c r="O959" s="245"/>
      <c r="P959" s="245"/>
      <c r="Q959" s="245"/>
      <c r="R959" s="245"/>
      <c r="S959" s="245"/>
      <c r="T959" s="246"/>
      <c r="U959" s="14"/>
      <c r="V959" s="14"/>
      <c r="W959" s="14"/>
      <c r="X959" s="14"/>
      <c r="Y959" s="14"/>
      <c r="Z959" s="14"/>
      <c r="AA959" s="14"/>
      <c r="AB959" s="14"/>
      <c r="AC959" s="14"/>
      <c r="AD959" s="14"/>
      <c r="AE959" s="14"/>
      <c r="AT959" s="247" t="s">
        <v>185</v>
      </c>
      <c r="AU959" s="247" t="s">
        <v>85</v>
      </c>
      <c r="AV959" s="14" t="s">
        <v>85</v>
      </c>
      <c r="AW959" s="14" t="s">
        <v>35</v>
      </c>
      <c r="AX959" s="14" t="s">
        <v>75</v>
      </c>
      <c r="AY959" s="247" t="s">
        <v>175</v>
      </c>
    </row>
    <row r="960" s="15" customFormat="1">
      <c r="A960" s="15"/>
      <c r="B960" s="248"/>
      <c r="C960" s="249"/>
      <c r="D960" s="228" t="s">
        <v>185</v>
      </c>
      <c r="E960" s="250" t="s">
        <v>19</v>
      </c>
      <c r="F960" s="251" t="s">
        <v>187</v>
      </c>
      <c r="G960" s="249"/>
      <c r="H960" s="252">
        <v>12</v>
      </c>
      <c r="I960" s="253"/>
      <c r="J960" s="249"/>
      <c r="K960" s="249"/>
      <c r="L960" s="254"/>
      <c r="M960" s="255"/>
      <c r="N960" s="256"/>
      <c r="O960" s="256"/>
      <c r="P960" s="256"/>
      <c r="Q960" s="256"/>
      <c r="R960" s="256"/>
      <c r="S960" s="256"/>
      <c r="T960" s="257"/>
      <c r="U960" s="15"/>
      <c r="V960" s="15"/>
      <c r="W960" s="15"/>
      <c r="X960" s="15"/>
      <c r="Y960" s="15"/>
      <c r="Z960" s="15"/>
      <c r="AA960" s="15"/>
      <c r="AB960" s="15"/>
      <c r="AC960" s="15"/>
      <c r="AD960" s="15"/>
      <c r="AE960" s="15"/>
      <c r="AT960" s="258" t="s">
        <v>185</v>
      </c>
      <c r="AU960" s="258" t="s">
        <v>85</v>
      </c>
      <c r="AV960" s="15" t="s">
        <v>181</v>
      </c>
      <c r="AW960" s="15" t="s">
        <v>35</v>
      </c>
      <c r="AX960" s="15" t="s">
        <v>83</v>
      </c>
      <c r="AY960" s="258" t="s">
        <v>175</v>
      </c>
    </row>
    <row r="961" s="2" customFormat="1" ht="24.15" customHeight="1">
      <c r="A961" s="41"/>
      <c r="B961" s="42"/>
      <c r="C961" s="208" t="s">
        <v>1053</v>
      </c>
      <c r="D961" s="208" t="s">
        <v>177</v>
      </c>
      <c r="E961" s="209" t="s">
        <v>1054</v>
      </c>
      <c r="F961" s="210" t="s">
        <v>1055</v>
      </c>
      <c r="G961" s="211" t="s">
        <v>1014</v>
      </c>
      <c r="H961" s="212">
        <v>1</v>
      </c>
      <c r="I961" s="213"/>
      <c r="J961" s="214">
        <f>ROUND(I961*H961,2)</f>
        <v>0</v>
      </c>
      <c r="K961" s="210" t="s">
        <v>180</v>
      </c>
      <c r="L961" s="47"/>
      <c r="M961" s="215" t="s">
        <v>19</v>
      </c>
      <c r="N961" s="216" t="s">
        <v>46</v>
      </c>
      <c r="O961" s="87"/>
      <c r="P961" s="217">
        <f>O961*H961</f>
        <v>0</v>
      </c>
      <c r="Q961" s="217">
        <v>5.0000000000000002E-05</v>
      </c>
      <c r="R961" s="217">
        <f>Q961*H961</f>
        <v>5.0000000000000002E-05</v>
      </c>
      <c r="S961" s="217">
        <v>0.023259999999999999</v>
      </c>
      <c r="T961" s="218">
        <f>S961*H961</f>
        <v>0.023259999999999999</v>
      </c>
      <c r="U961" s="41"/>
      <c r="V961" s="41"/>
      <c r="W961" s="41"/>
      <c r="X961" s="41"/>
      <c r="Y961" s="41"/>
      <c r="Z961" s="41"/>
      <c r="AA961" s="41"/>
      <c r="AB961" s="41"/>
      <c r="AC961" s="41"/>
      <c r="AD961" s="41"/>
      <c r="AE961" s="41"/>
      <c r="AR961" s="219" t="s">
        <v>278</v>
      </c>
      <c r="AT961" s="219" t="s">
        <v>177</v>
      </c>
      <c r="AU961" s="219" t="s">
        <v>85</v>
      </c>
      <c r="AY961" s="20" t="s">
        <v>175</v>
      </c>
      <c r="BE961" s="220">
        <f>IF(N961="základní",J961,0)</f>
        <v>0</v>
      </c>
      <c r="BF961" s="220">
        <f>IF(N961="snížená",J961,0)</f>
        <v>0</v>
      </c>
      <c r="BG961" s="220">
        <f>IF(N961="zákl. přenesená",J961,0)</f>
        <v>0</v>
      </c>
      <c r="BH961" s="220">
        <f>IF(N961="sníž. přenesená",J961,0)</f>
        <v>0</v>
      </c>
      <c r="BI961" s="220">
        <f>IF(N961="nulová",J961,0)</f>
        <v>0</v>
      </c>
      <c r="BJ961" s="20" t="s">
        <v>83</v>
      </c>
      <c r="BK961" s="220">
        <f>ROUND(I961*H961,2)</f>
        <v>0</v>
      </c>
      <c r="BL961" s="20" t="s">
        <v>278</v>
      </c>
      <c r="BM961" s="219" t="s">
        <v>1056</v>
      </c>
    </row>
    <row r="962" s="2" customFormat="1">
      <c r="A962" s="41"/>
      <c r="B962" s="42"/>
      <c r="C962" s="43"/>
      <c r="D962" s="221" t="s">
        <v>183</v>
      </c>
      <c r="E962" s="43"/>
      <c r="F962" s="222" t="s">
        <v>1057</v>
      </c>
      <c r="G962" s="43"/>
      <c r="H962" s="43"/>
      <c r="I962" s="223"/>
      <c r="J962" s="43"/>
      <c r="K962" s="43"/>
      <c r="L962" s="47"/>
      <c r="M962" s="224"/>
      <c r="N962" s="225"/>
      <c r="O962" s="87"/>
      <c r="P962" s="87"/>
      <c r="Q962" s="87"/>
      <c r="R962" s="87"/>
      <c r="S962" s="87"/>
      <c r="T962" s="88"/>
      <c r="U962" s="41"/>
      <c r="V962" s="41"/>
      <c r="W962" s="41"/>
      <c r="X962" s="41"/>
      <c r="Y962" s="41"/>
      <c r="Z962" s="41"/>
      <c r="AA962" s="41"/>
      <c r="AB962" s="41"/>
      <c r="AC962" s="41"/>
      <c r="AD962" s="41"/>
      <c r="AE962" s="41"/>
      <c r="AT962" s="20" t="s">
        <v>183</v>
      </c>
      <c r="AU962" s="20" t="s">
        <v>85</v>
      </c>
    </row>
    <row r="963" s="13" customFormat="1">
      <c r="A963" s="13"/>
      <c r="B963" s="226"/>
      <c r="C963" s="227"/>
      <c r="D963" s="228" t="s">
        <v>185</v>
      </c>
      <c r="E963" s="229" t="s">
        <v>19</v>
      </c>
      <c r="F963" s="230" t="s">
        <v>209</v>
      </c>
      <c r="G963" s="227"/>
      <c r="H963" s="229" t="s">
        <v>19</v>
      </c>
      <c r="I963" s="231"/>
      <c r="J963" s="227"/>
      <c r="K963" s="227"/>
      <c r="L963" s="232"/>
      <c r="M963" s="233"/>
      <c r="N963" s="234"/>
      <c r="O963" s="234"/>
      <c r="P963" s="234"/>
      <c r="Q963" s="234"/>
      <c r="R963" s="234"/>
      <c r="S963" s="234"/>
      <c r="T963" s="235"/>
      <c r="U963" s="13"/>
      <c r="V963" s="13"/>
      <c r="W963" s="13"/>
      <c r="X963" s="13"/>
      <c r="Y963" s="13"/>
      <c r="Z963" s="13"/>
      <c r="AA963" s="13"/>
      <c r="AB963" s="13"/>
      <c r="AC963" s="13"/>
      <c r="AD963" s="13"/>
      <c r="AE963" s="13"/>
      <c r="AT963" s="236" t="s">
        <v>185</v>
      </c>
      <c r="AU963" s="236" t="s">
        <v>85</v>
      </c>
      <c r="AV963" s="13" t="s">
        <v>83</v>
      </c>
      <c r="AW963" s="13" t="s">
        <v>35</v>
      </c>
      <c r="AX963" s="13" t="s">
        <v>75</v>
      </c>
      <c r="AY963" s="236" t="s">
        <v>175</v>
      </c>
    </row>
    <row r="964" s="13" customFormat="1">
      <c r="A964" s="13"/>
      <c r="B964" s="226"/>
      <c r="C964" s="227"/>
      <c r="D964" s="228" t="s">
        <v>185</v>
      </c>
      <c r="E964" s="229" t="s">
        <v>19</v>
      </c>
      <c r="F964" s="230" t="s">
        <v>1044</v>
      </c>
      <c r="G964" s="227"/>
      <c r="H964" s="229" t="s">
        <v>19</v>
      </c>
      <c r="I964" s="231"/>
      <c r="J964" s="227"/>
      <c r="K964" s="227"/>
      <c r="L964" s="232"/>
      <c r="M964" s="233"/>
      <c r="N964" s="234"/>
      <c r="O964" s="234"/>
      <c r="P964" s="234"/>
      <c r="Q964" s="234"/>
      <c r="R964" s="234"/>
      <c r="S964" s="234"/>
      <c r="T964" s="235"/>
      <c r="U964" s="13"/>
      <c r="V964" s="13"/>
      <c r="W964" s="13"/>
      <c r="X964" s="13"/>
      <c r="Y964" s="13"/>
      <c r="Z964" s="13"/>
      <c r="AA964" s="13"/>
      <c r="AB964" s="13"/>
      <c r="AC964" s="13"/>
      <c r="AD964" s="13"/>
      <c r="AE964" s="13"/>
      <c r="AT964" s="236" t="s">
        <v>185</v>
      </c>
      <c r="AU964" s="236" t="s">
        <v>85</v>
      </c>
      <c r="AV964" s="13" t="s">
        <v>83</v>
      </c>
      <c r="AW964" s="13" t="s">
        <v>35</v>
      </c>
      <c r="AX964" s="13" t="s">
        <v>75</v>
      </c>
      <c r="AY964" s="236" t="s">
        <v>175</v>
      </c>
    </row>
    <row r="965" s="14" customFormat="1">
      <c r="A965" s="14"/>
      <c r="B965" s="237"/>
      <c r="C965" s="238"/>
      <c r="D965" s="228" t="s">
        <v>185</v>
      </c>
      <c r="E965" s="239" t="s">
        <v>19</v>
      </c>
      <c r="F965" s="240" t="s">
        <v>83</v>
      </c>
      <c r="G965" s="238"/>
      <c r="H965" s="241">
        <v>1</v>
      </c>
      <c r="I965" s="242"/>
      <c r="J965" s="238"/>
      <c r="K965" s="238"/>
      <c r="L965" s="243"/>
      <c r="M965" s="244"/>
      <c r="N965" s="245"/>
      <c r="O965" s="245"/>
      <c r="P965" s="245"/>
      <c r="Q965" s="245"/>
      <c r="R965" s="245"/>
      <c r="S965" s="245"/>
      <c r="T965" s="246"/>
      <c r="U965" s="14"/>
      <c r="V965" s="14"/>
      <c r="W965" s="14"/>
      <c r="X965" s="14"/>
      <c r="Y965" s="14"/>
      <c r="Z965" s="14"/>
      <c r="AA965" s="14"/>
      <c r="AB965" s="14"/>
      <c r="AC965" s="14"/>
      <c r="AD965" s="14"/>
      <c r="AE965" s="14"/>
      <c r="AT965" s="247" t="s">
        <v>185</v>
      </c>
      <c r="AU965" s="247" t="s">
        <v>85</v>
      </c>
      <c r="AV965" s="14" t="s">
        <v>85</v>
      </c>
      <c r="AW965" s="14" t="s">
        <v>35</v>
      </c>
      <c r="AX965" s="14" t="s">
        <v>75</v>
      </c>
      <c r="AY965" s="247" t="s">
        <v>175</v>
      </c>
    </row>
    <row r="966" s="15" customFormat="1">
      <c r="A966" s="15"/>
      <c r="B966" s="248"/>
      <c r="C966" s="249"/>
      <c r="D966" s="228" t="s">
        <v>185</v>
      </c>
      <c r="E966" s="250" t="s">
        <v>19</v>
      </c>
      <c r="F966" s="251" t="s">
        <v>187</v>
      </c>
      <c r="G966" s="249"/>
      <c r="H966" s="252">
        <v>1</v>
      </c>
      <c r="I966" s="253"/>
      <c r="J966" s="249"/>
      <c r="K966" s="249"/>
      <c r="L966" s="254"/>
      <c r="M966" s="255"/>
      <c r="N966" s="256"/>
      <c r="O966" s="256"/>
      <c r="P966" s="256"/>
      <c r="Q966" s="256"/>
      <c r="R966" s="256"/>
      <c r="S966" s="256"/>
      <c r="T966" s="257"/>
      <c r="U966" s="15"/>
      <c r="V966" s="15"/>
      <c r="W966" s="15"/>
      <c r="X966" s="15"/>
      <c r="Y966" s="15"/>
      <c r="Z966" s="15"/>
      <c r="AA966" s="15"/>
      <c r="AB966" s="15"/>
      <c r="AC966" s="15"/>
      <c r="AD966" s="15"/>
      <c r="AE966" s="15"/>
      <c r="AT966" s="258" t="s">
        <v>185</v>
      </c>
      <c r="AU966" s="258" t="s">
        <v>85</v>
      </c>
      <c r="AV966" s="15" t="s">
        <v>181</v>
      </c>
      <c r="AW966" s="15" t="s">
        <v>35</v>
      </c>
      <c r="AX966" s="15" t="s">
        <v>83</v>
      </c>
      <c r="AY966" s="258" t="s">
        <v>175</v>
      </c>
    </row>
    <row r="967" s="2" customFormat="1" ht="24.15" customHeight="1">
      <c r="A967" s="41"/>
      <c r="B967" s="42"/>
      <c r="C967" s="208" t="s">
        <v>1058</v>
      </c>
      <c r="D967" s="208" t="s">
        <v>177</v>
      </c>
      <c r="E967" s="209" t="s">
        <v>1059</v>
      </c>
      <c r="F967" s="210" t="s">
        <v>1060</v>
      </c>
      <c r="G967" s="211" t="s">
        <v>1014</v>
      </c>
      <c r="H967" s="212">
        <v>8</v>
      </c>
      <c r="I967" s="213"/>
      <c r="J967" s="214">
        <f>ROUND(I967*H967,2)</f>
        <v>0</v>
      </c>
      <c r="K967" s="210" t="s">
        <v>180</v>
      </c>
      <c r="L967" s="47"/>
      <c r="M967" s="215" t="s">
        <v>19</v>
      </c>
      <c r="N967" s="216" t="s">
        <v>46</v>
      </c>
      <c r="O967" s="87"/>
      <c r="P967" s="217">
        <f>O967*H967</f>
        <v>0</v>
      </c>
      <c r="Q967" s="217">
        <v>8.0000000000000007E-05</v>
      </c>
      <c r="R967" s="217">
        <f>Q967*H967</f>
        <v>0.00064000000000000005</v>
      </c>
      <c r="S967" s="217">
        <v>0.024930000000000001</v>
      </c>
      <c r="T967" s="218">
        <f>S967*H967</f>
        <v>0.19944000000000001</v>
      </c>
      <c r="U967" s="41"/>
      <c r="V967" s="41"/>
      <c r="W967" s="41"/>
      <c r="X967" s="41"/>
      <c r="Y967" s="41"/>
      <c r="Z967" s="41"/>
      <c r="AA967" s="41"/>
      <c r="AB967" s="41"/>
      <c r="AC967" s="41"/>
      <c r="AD967" s="41"/>
      <c r="AE967" s="41"/>
      <c r="AR967" s="219" t="s">
        <v>278</v>
      </c>
      <c r="AT967" s="219" t="s">
        <v>177</v>
      </c>
      <c r="AU967" s="219" t="s">
        <v>85</v>
      </c>
      <c r="AY967" s="20" t="s">
        <v>175</v>
      </c>
      <c r="BE967" s="220">
        <f>IF(N967="základní",J967,0)</f>
        <v>0</v>
      </c>
      <c r="BF967" s="220">
        <f>IF(N967="snížená",J967,0)</f>
        <v>0</v>
      </c>
      <c r="BG967" s="220">
        <f>IF(N967="zákl. přenesená",J967,0)</f>
        <v>0</v>
      </c>
      <c r="BH967" s="220">
        <f>IF(N967="sníž. přenesená",J967,0)</f>
        <v>0</v>
      </c>
      <c r="BI967" s="220">
        <f>IF(N967="nulová",J967,0)</f>
        <v>0</v>
      </c>
      <c r="BJ967" s="20" t="s">
        <v>83</v>
      </c>
      <c r="BK967" s="220">
        <f>ROUND(I967*H967,2)</f>
        <v>0</v>
      </c>
      <c r="BL967" s="20" t="s">
        <v>278</v>
      </c>
      <c r="BM967" s="219" t="s">
        <v>1061</v>
      </c>
    </row>
    <row r="968" s="2" customFormat="1">
      <c r="A968" s="41"/>
      <c r="B968" s="42"/>
      <c r="C968" s="43"/>
      <c r="D968" s="221" t="s">
        <v>183</v>
      </c>
      <c r="E968" s="43"/>
      <c r="F968" s="222" t="s">
        <v>1062</v>
      </c>
      <c r="G968" s="43"/>
      <c r="H968" s="43"/>
      <c r="I968" s="223"/>
      <c r="J968" s="43"/>
      <c r="K968" s="43"/>
      <c r="L968" s="47"/>
      <c r="M968" s="224"/>
      <c r="N968" s="225"/>
      <c r="O968" s="87"/>
      <c r="P968" s="87"/>
      <c r="Q968" s="87"/>
      <c r="R968" s="87"/>
      <c r="S968" s="87"/>
      <c r="T968" s="88"/>
      <c r="U968" s="41"/>
      <c r="V968" s="41"/>
      <c r="W968" s="41"/>
      <c r="X968" s="41"/>
      <c r="Y968" s="41"/>
      <c r="Z968" s="41"/>
      <c r="AA968" s="41"/>
      <c r="AB968" s="41"/>
      <c r="AC968" s="41"/>
      <c r="AD968" s="41"/>
      <c r="AE968" s="41"/>
      <c r="AT968" s="20" t="s">
        <v>183</v>
      </c>
      <c r="AU968" s="20" t="s">
        <v>85</v>
      </c>
    </row>
    <row r="969" s="13" customFormat="1">
      <c r="A969" s="13"/>
      <c r="B969" s="226"/>
      <c r="C969" s="227"/>
      <c r="D969" s="228" t="s">
        <v>185</v>
      </c>
      <c r="E969" s="229" t="s">
        <v>19</v>
      </c>
      <c r="F969" s="230" t="s">
        <v>209</v>
      </c>
      <c r="G969" s="227"/>
      <c r="H969" s="229" t="s">
        <v>19</v>
      </c>
      <c r="I969" s="231"/>
      <c r="J969" s="227"/>
      <c r="K969" s="227"/>
      <c r="L969" s="232"/>
      <c r="M969" s="233"/>
      <c r="N969" s="234"/>
      <c r="O969" s="234"/>
      <c r="P969" s="234"/>
      <c r="Q969" s="234"/>
      <c r="R969" s="234"/>
      <c r="S969" s="234"/>
      <c r="T969" s="235"/>
      <c r="U969" s="13"/>
      <c r="V969" s="13"/>
      <c r="W969" s="13"/>
      <c r="X969" s="13"/>
      <c r="Y969" s="13"/>
      <c r="Z969" s="13"/>
      <c r="AA969" s="13"/>
      <c r="AB969" s="13"/>
      <c r="AC969" s="13"/>
      <c r="AD969" s="13"/>
      <c r="AE969" s="13"/>
      <c r="AT969" s="236" t="s">
        <v>185</v>
      </c>
      <c r="AU969" s="236" t="s">
        <v>85</v>
      </c>
      <c r="AV969" s="13" t="s">
        <v>83</v>
      </c>
      <c r="AW969" s="13" t="s">
        <v>35</v>
      </c>
      <c r="AX969" s="13" t="s">
        <v>75</v>
      </c>
      <c r="AY969" s="236" t="s">
        <v>175</v>
      </c>
    </row>
    <row r="970" s="13" customFormat="1">
      <c r="A970" s="13"/>
      <c r="B970" s="226"/>
      <c r="C970" s="227"/>
      <c r="D970" s="228" t="s">
        <v>185</v>
      </c>
      <c r="E970" s="229" t="s">
        <v>19</v>
      </c>
      <c r="F970" s="230" t="s">
        <v>1045</v>
      </c>
      <c r="G970" s="227"/>
      <c r="H970" s="229" t="s">
        <v>19</v>
      </c>
      <c r="I970" s="231"/>
      <c r="J970" s="227"/>
      <c r="K970" s="227"/>
      <c r="L970" s="232"/>
      <c r="M970" s="233"/>
      <c r="N970" s="234"/>
      <c r="O970" s="234"/>
      <c r="P970" s="234"/>
      <c r="Q970" s="234"/>
      <c r="R970" s="234"/>
      <c r="S970" s="234"/>
      <c r="T970" s="235"/>
      <c r="U970" s="13"/>
      <c r="V970" s="13"/>
      <c r="W970" s="13"/>
      <c r="X970" s="13"/>
      <c r="Y970" s="13"/>
      <c r="Z970" s="13"/>
      <c r="AA970" s="13"/>
      <c r="AB970" s="13"/>
      <c r="AC970" s="13"/>
      <c r="AD970" s="13"/>
      <c r="AE970" s="13"/>
      <c r="AT970" s="236" t="s">
        <v>185</v>
      </c>
      <c r="AU970" s="236" t="s">
        <v>85</v>
      </c>
      <c r="AV970" s="13" t="s">
        <v>83</v>
      </c>
      <c r="AW970" s="13" t="s">
        <v>35</v>
      </c>
      <c r="AX970" s="13" t="s">
        <v>75</v>
      </c>
      <c r="AY970" s="236" t="s">
        <v>175</v>
      </c>
    </row>
    <row r="971" s="14" customFormat="1">
      <c r="A971" s="14"/>
      <c r="B971" s="237"/>
      <c r="C971" s="238"/>
      <c r="D971" s="228" t="s">
        <v>185</v>
      </c>
      <c r="E971" s="239" t="s">
        <v>19</v>
      </c>
      <c r="F971" s="240" t="s">
        <v>1063</v>
      </c>
      <c r="G971" s="238"/>
      <c r="H971" s="241">
        <v>8</v>
      </c>
      <c r="I971" s="242"/>
      <c r="J971" s="238"/>
      <c r="K971" s="238"/>
      <c r="L971" s="243"/>
      <c r="M971" s="244"/>
      <c r="N971" s="245"/>
      <c r="O971" s="245"/>
      <c r="P971" s="245"/>
      <c r="Q971" s="245"/>
      <c r="R971" s="245"/>
      <c r="S971" s="245"/>
      <c r="T971" s="246"/>
      <c r="U971" s="14"/>
      <c r="V971" s="14"/>
      <c r="W971" s="14"/>
      <c r="X971" s="14"/>
      <c r="Y971" s="14"/>
      <c r="Z971" s="14"/>
      <c r="AA971" s="14"/>
      <c r="AB971" s="14"/>
      <c r="AC971" s="14"/>
      <c r="AD971" s="14"/>
      <c r="AE971" s="14"/>
      <c r="AT971" s="247" t="s">
        <v>185</v>
      </c>
      <c r="AU971" s="247" t="s">
        <v>85</v>
      </c>
      <c r="AV971" s="14" t="s">
        <v>85</v>
      </c>
      <c r="AW971" s="14" t="s">
        <v>35</v>
      </c>
      <c r="AX971" s="14" t="s">
        <v>75</v>
      </c>
      <c r="AY971" s="247" t="s">
        <v>175</v>
      </c>
    </row>
    <row r="972" s="15" customFormat="1">
      <c r="A972" s="15"/>
      <c r="B972" s="248"/>
      <c r="C972" s="249"/>
      <c r="D972" s="228" t="s">
        <v>185</v>
      </c>
      <c r="E972" s="250" t="s">
        <v>19</v>
      </c>
      <c r="F972" s="251" t="s">
        <v>187</v>
      </c>
      <c r="G972" s="249"/>
      <c r="H972" s="252">
        <v>8</v>
      </c>
      <c r="I972" s="253"/>
      <c r="J972" s="249"/>
      <c r="K972" s="249"/>
      <c r="L972" s="254"/>
      <c r="M972" s="255"/>
      <c r="N972" s="256"/>
      <c r="O972" s="256"/>
      <c r="P972" s="256"/>
      <c r="Q972" s="256"/>
      <c r="R972" s="256"/>
      <c r="S972" s="256"/>
      <c r="T972" s="257"/>
      <c r="U972" s="15"/>
      <c r="V972" s="15"/>
      <c r="W972" s="15"/>
      <c r="X972" s="15"/>
      <c r="Y972" s="15"/>
      <c r="Z972" s="15"/>
      <c r="AA972" s="15"/>
      <c r="AB972" s="15"/>
      <c r="AC972" s="15"/>
      <c r="AD972" s="15"/>
      <c r="AE972" s="15"/>
      <c r="AT972" s="258" t="s">
        <v>185</v>
      </c>
      <c r="AU972" s="258" t="s">
        <v>85</v>
      </c>
      <c r="AV972" s="15" t="s">
        <v>181</v>
      </c>
      <c r="AW972" s="15" t="s">
        <v>35</v>
      </c>
      <c r="AX972" s="15" t="s">
        <v>83</v>
      </c>
      <c r="AY972" s="258" t="s">
        <v>175</v>
      </c>
    </row>
    <row r="973" s="2" customFormat="1" ht="24.15" customHeight="1">
      <c r="A973" s="41"/>
      <c r="B973" s="42"/>
      <c r="C973" s="208" t="s">
        <v>1064</v>
      </c>
      <c r="D973" s="208" t="s">
        <v>177</v>
      </c>
      <c r="E973" s="209" t="s">
        <v>1065</v>
      </c>
      <c r="F973" s="210" t="s">
        <v>1066</v>
      </c>
      <c r="G973" s="211" t="s">
        <v>1014</v>
      </c>
      <c r="H973" s="212">
        <v>4</v>
      </c>
      <c r="I973" s="213"/>
      <c r="J973" s="214">
        <f>ROUND(I973*H973,2)</f>
        <v>0</v>
      </c>
      <c r="K973" s="210" t="s">
        <v>180</v>
      </c>
      <c r="L973" s="47"/>
      <c r="M973" s="215" t="s">
        <v>19</v>
      </c>
      <c r="N973" s="216" t="s">
        <v>46</v>
      </c>
      <c r="O973" s="87"/>
      <c r="P973" s="217">
        <f>O973*H973</f>
        <v>0</v>
      </c>
      <c r="Q973" s="217">
        <v>0.00010000000000000001</v>
      </c>
      <c r="R973" s="217">
        <f>Q973*H973</f>
        <v>0.00040000000000000002</v>
      </c>
      <c r="S973" s="217">
        <v>0.037490000000000002</v>
      </c>
      <c r="T973" s="218">
        <f>S973*H973</f>
        <v>0.14996000000000001</v>
      </c>
      <c r="U973" s="41"/>
      <c r="V973" s="41"/>
      <c r="W973" s="41"/>
      <c r="X973" s="41"/>
      <c r="Y973" s="41"/>
      <c r="Z973" s="41"/>
      <c r="AA973" s="41"/>
      <c r="AB973" s="41"/>
      <c r="AC973" s="41"/>
      <c r="AD973" s="41"/>
      <c r="AE973" s="41"/>
      <c r="AR973" s="219" t="s">
        <v>278</v>
      </c>
      <c r="AT973" s="219" t="s">
        <v>177</v>
      </c>
      <c r="AU973" s="219" t="s">
        <v>85</v>
      </c>
      <c r="AY973" s="20" t="s">
        <v>175</v>
      </c>
      <c r="BE973" s="220">
        <f>IF(N973="základní",J973,0)</f>
        <v>0</v>
      </c>
      <c r="BF973" s="220">
        <f>IF(N973="snížená",J973,0)</f>
        <v>0</v>
      </c>
      <c r="BG973" s="220">
        <f>IF(N973="zákl. přenesená",J973,0)</f>
        <v>0</v>
      </c>
      <c r="BH973" s="220">
        <f>IF(N973="sníž. přenesená",J973,0)</f>
        <v>0</v>
      </c>
      <c r="BI973" s="220">
        <f>IF(N973="nulová",J973,0)</f>
        <v>0</v>
      </c>
      <c r="BJ973" s="20" t="s">
        <v>83</v>
      </c>
      <c r="BK973" s="220">
        <f>ROUND(I973*H973,2)</f>
        <v>0</v>
      </c>
      <c r="BL973" s="20" t="s">
        <v>278</v>
      </c>
      <c r="BM973" s="219" t="s">
        <v>1067</v>
      </c>
    </row>
    <row r="974" s="2" customFormat="1">
      <c r="A974" s="41"/>
      <c r="B974" s="42"/>
      <c r="C974" s="43"/>
      <c r="D974" s="221" t="s">
        <v>183</v>
      </c>
      <c r="E974" s="43"/>
      <c r="F974" s="222" t="s">
        <v>1068</v>
      </c>
      <c r="G974" s="43"/>
      <c r="H974" s="43"/>
      <c r="I974" s="223"/>
      <c r="J974" s="43"/>
      <c r="K974" s="43"/>
      <c r="L974" s="47"/>
      <c r="M974" s="224"/>
      <c r="N974" s="225"/>
      <c r="O974" s="87"/>
      <c r="P974" s="87"/>
      <c r="Q974" s="87"/>
      <c r="R974" s="87"/>
      <c r="S974" s="87"/>
      <c r="T974" s="88"/>
      <c r="U974" s="41"/>
      <c r="V974" s="41"/>
      <c r="W974" s="41"/>
      <c r="X974" s="41"/>
      <c r="Y974" s="41"/>
      <c r="Z974" s="41"/>
      <c r="AA974" s="41"/>
      <c r="AB974" s="41"/>
      <c r="AC974" s="41"/>
      <c r="AD974" s="41"/>
      <c r="AE974" s="41"/>
      <c r="AT974" s="20" t="s">
        <v>183</v>
      </c>
      <c r="AU974" s="20" t="s">
        <v>85</v>
      </c>
    </row>
    <row r="975" s="13" customFormat="1">
      <c r="A975" s="13"/>
      <c r="B975" s="226"/>
      <c r="C975" s="227"/>
      <c r="D975" s="228" t="s">
        <v>185</v>
      </c>
      <c r="E975" s="229" t="s">
        <v>19</v>
      </c>
      <c r="F975" s="230" t="s">
        <v>209</v>
      </c>
      <c r="G975" s="227"/>
      <c r="H975" s="229" t="s">
        <v>19</v>
      </c>
      <c r="I975" s="231"/>
      <c r="J975" s="227"/>
      <c r="K975" s="227"/>
      <c r="L975" s="232"/>
      <c r="M975" s="233"/>
      <c r="N975" s="234"/>
      <c r="O975" s="234"/>
      <c r="P975" s="234"/>
      <c r="Q975" s="234"/>
      <c r="R975" s="234"/>
      <c r="S975" s="234"/>
      <c r="T975" s="235"/>
      <c r="U975" s="13"/>
      <c r="V975" s="13"/>
      <c r="W975" s="13"/>
      <c r="X975" s="13"/>
      <c r="Y975" s="13"/>
      <c r="Z975" s="13"/>
      <c r="AA975" s="13"/>
      <c r="AB975" s="13"/>
      <c r="AC975" s="13"/>
      <c r="AD975" s="13"/>
      <c r="AE975" s="13"/>
      <c r="AT975" s="236" t="s">
        <v>185</v>
      </c>
      <c r="AU975" s="236" t="s">
        <v>85</v>
      </c>
      <c r="AV975" s="13" t="s">
        <v>83</v>
      </c>
      <c r="AW975" s="13" t="s">
        <v>35</v>
      </c>
      <c r="AX975" s="13" t="s">
        <v>75</v>
      </c>
      <c r="AY975" s="236" t="s">
        <v>175</v>
      </c>
    </row>
    <row r="976" s="13" customFormat="1">
      <c r="A976" s="13"/>
      <c r="B976" s="226"/>
      <c r="C976" s="227"/>
      <c r="D976" s="228" t="s">
        <v>185</v>
      </c>
      <c r="E976" s="229" t="s">
        <v>19</v>
      </c>
      <c r="F976" s="230" t="s">
        <v>1046</v>
      </c>
      <c r="G976" s="227"/>
      <c r="H976" s="229" t="s">
        <v>19</v>
      </c>
      <c r="I976" s="231"/>
      <c r="J976" s="227"/>
      <c r="K976" s="227"/>
      <c r="L976" s="232"/>
      <c r="M976" s="233"/>
      <c r="N976" s="234"/>
      <c r="O976" s="234"/>
      <c r="P976" s="234"/>
      <c r="Q976" s="234"/>
      <c r="R976" s="234"/>
      <c r="S976" s="234"/>
      <c r="T976" s="235"/>
      <c r="U976" s="13"/>
      <c r="V976" s="13"/>
      <c r="W976" s="13"/>
      <c r="X976" s="13"/>
      <c r="Y976" s="13"/>
      <c r="Z976" s="13"/>
      <c r="AA976" s="13"/>
      <c r="AB976" s="13"/>
      <c r="AC976" s="13"/>
      <c r="AD976" s="13"/>
      <c r="AE976" s="13"/>
      <c r="AT976" s="236" t="s">
        <v>185</v>
      </c>
      <c r="AU976" s="236" t="s">
        <v>85</v>
      </c>
      <c r="AV976" s="13" t="s">
        <v>83</v>
      </c>
      <c r="AW976" s="13" t="s">
        <v>35</v>
      </c>
      <c r="AX976" s="13" t="s">
        <v>75</v>
      </c>
      <c r="AY976" s="236" t="s">
        <v>175</v>
      </c>
    </row>
    <row r="977" s="14" customFormat="1">
      <c r="A977" s="14"/>
      <c r="B977" s="237"/>
      <c r="C977" s="238"/>
      <c r="D977" s="228" t="s">
        <v>185</v>
      </c>
      <c r="E977" s="239" t="s">
        <v>19</v>
      </c>
      <c r="F977" s="240" t="s">
        <v>1069</v>
      </c>
      <c r="G977" s="238"/>
      <c r="H977" s="241">
        <v>4</v>
      </c>
      <c r="I977" s="242"/>
      <c r="J977" s="238"/>
      <c r="K977" s="238"/>
      <c r="L977" s="243"/>
      <c r="M977" s="244"/>
      <c r="N977" s="245"/>
      <c r="O977" s="245"/>
      <c r="P977" s="245"/>
      <c r="Q977" s="245"/>
      <c r="R977" s="245"/>
      <c r="S977" s="245"/>
      <c r="T977" s="246"/>
      <c r="U977" s="14"/>
      <c r="V977" s="14"/>
      <c r="W977" s="14"/>
      <c r="X977" s="14"/>
      <c r="Y977" s="14"/>
      <c r="Z977" s="14"/>
      <c r="AA977" s="14"/>
      <c r="AB977" s="14"/>
      <c r="AC977" s="14"/>
      <c r="AD977" s="14"/>
      <c r="AE977" s="14"/>
      <c r="AT977" s="247" t="s">
        <v>185</v>
      </c>
      <c r="AU977" s="247" t="s">
        <v>85</v>
      </c>
      <c r="AV977" s="14" t="s">
        <v>85</v>
      </c>
      <c r="AW977" s="14" t="s">
        <v>35</v>
      </c>
      <c r="AX977" s="14" t="s">
        <v>75</v>
      </c>
      <c r="AY977" s="247" t="s">
        <v>175</v>
      </c>
    </row>
    <row r="978" s="15" customFormat="1">
      <c r="A978" s="15"/>
      <c r="B978" s="248"/>
      <c r="C978" s="249"/>
      <c r="D978" s="228" t="s">
        <v>185</v>
      </c>
      <c r="E978" s="250" t="s">
        <v>19</v>
      </c>
      <c r="F978" s="251" t="s">
        <v>187</v>
      </c>
      <c r="G978" s="249"/>
      <c r="H978" s="252">
        <v>4</v>
      </c>
      <c r="I978" s="253"/>
      <c r="J978" s="249"/>
      <c r="K978" s="249"/>
      <c r="L978" s="254"/>
      <c r="M978" s="255"/>
      <c r="N978" s="256"/>
      <c r="O978" s="256"/>
      <c r="P978" s="256"/>
      <c r="Q978" s="256"/>
      <c r="R978" s="256"/>
      <c r="S978" s="256"/>
      <c r="T978" s="257"/>
      <c r="U978" s="15"/>
      <c r="V978" s="15"/>
      <c r="W978" s="15"/>
      <c r="X978" s="15"/>
      <c r="Y978" s="15"/>
      <c r="Z978" s="15"/>
      <c r="AA978" s="15"/>
      <c r="AB978" s="15"/>
      <c r="AC978" s="15"/>
      <c r="AD978" s="15"/>
      <c r="AE978" s="15"/>
      <c r="AT978" s="258" t="s">
        <v>185</v>
      </c>
      <c r="AU978" s="258" t="s">
        <v>85</v>
      </c>
      <c r="AV978" s="15" t="s">
        <v>181</v>
      </c>
      <c r="AW978" s="15" t="s">
        <v>35</v>
      </c>
      <c r="AX978" s="15" t="s">
        <v>83</v>
      </c>
      <c r="AY978" s="258" t="s">
        <v>175</v>
      </c>
    </row>
    <row r="979" s="2" customFormat="1" ht="24.15" customHeight="1">
      <c r="A979" s="41"/>
      <c r="B979" s="42"/>
      <c r="C979" s="208" t="s">
        <v>1070</v>
      </c>
      <c r="D979" s="208" t="s">
        <v>177</v>
      </c>
      <c r="E979" s="209" t="s">
        <v>1071</v>
      </c>
      <c r="F979" s="210" t="s">
        <v>1072</v>
      </c>
      <c r="G979" s="211" t="s">
        <v>120</v>
      </c>
      <c r="H979" s="212">
        <v>30.34</v>
      </c>
      <c r="I979" s="213"/>
      <c r="J979" s="214">
        <f>ROUND(I979*H979,2)</f>
        <v>0</v>
      </c>
      <c r="K979" s="210" t="s">
        <v>180</v>
      </c>
      <c r="L979" s="47"/>
      <c r="M979" s="215" t="s">
        <v>19</v>
      </c>
      <c r="N979" s="216" t="s">
        <v>46</v>
      </c>
      <c r="O979" s="87"/>
      <c r="P979" s="217">
        <f>O979*H979</f>
        <v>0</v>
      </c>
      <c r="Q979" s="217">
        <v>0</v>
      </c>
      <c r="R979" s="217">
        <f>Q979*H979</f>
        <v>0</v>
      </c>
      <c r="S979" s="217">
        <v>0</v>
      </c>
      <c r="T979" s="218">
        <f>S979*H979</f>
        <v>0</v>
      </c>
      <c r="U979" s="41"/>
      <c r="V979" s="41"/>
      <c r="W979" s="41"/>
      <c r="X979" s="41"/>
      <c r="Y979" s="41"/>
      <c r="Z979" s="41"/>
      <c r="AA979" s="41"/>
      <c r="AB979" s="41"/>
      <c r="AC979" s="41"/>
      <c r="AD979" s="41"/>
      <c r="AE979" s="41"/>
      <c r="AR979" s="219" t="s">
        <v>278</v>
      </c>
      <c r="AT979" s="219" t="s">
        <v>177</v>
      </c>
      <c r="AU979" s="219" t="s">
        <v>85</v>
      </c>
      <c r="AY979" s="20" t="s">
        <v>175</v>
      </c>
      <c r="BE979" s="220">
        <f>IF(N979="základní",J979,0)</f>
        <v>0</v>
      </c>
      <c r="BF979" s="220">
        <f>IF(N979="snížená",J979,0)</f>
        <v>0</v>
      </c>
      <c r="BG979" s="220">
        <f>IF(N979="zákl. přenesená",J979,0)</f>
        <v>0</v>
      </c>
      <c r="BH979" s="220">
        <f>IF(N979="sníž. přenesená",J979,0)</f>
        <v>0</v>
      </c>
      <c r="BI979" s="220">
        <f>IF(N979="nulová",J979,0)</f>
        <v>0</v>
      </c>
      <c r="BJ979" s="20" t="s">
        <v>83</v>
      </c>
      <c r="BK979" s="220">
        <f>ROUND(I979*H979,2)</f>
        <v>0</v>
      </c>
      <c r="BL979" s="20" t="s">
        <v>278</v>
      </c>
      <c r="BM979" s="219" t="s">
        <v>1073</v>
      </c>
    </row>
    <row r="980" s="2" customFormat="1">
      <c r="A980" s="41"/>
      <c r="B980" s="42"/>
      <c r="C980" s="43"/>
      <c r="D980" s="221" t="s">
        <v>183</v>
      </c>
      <c r="E980" s="43"/>
      <c r="F980" s="222" t="s">
        <v>1074</v>
      </c>
      <c r="G980" s="43"/>
      <c r="H980" s="43"/>
      <c r="I980" s="223"/>
      <c r="J980" s="43"/>
      <c r="K980" s="43"/>
      <c r="L980" s="47"/>
      <c r="M980" s="224"/>
      <c r="N980" s="225"/>
      <c r="O980" s="87"/>
      <c r="P980" s="87"/>
      <c r="Q980" s="87"/>
      <c r="R980" s="87"/>
      <c r="S980" s="87"/>
      <c r="T980" s="88"/>
      <c r="U980" s="41"/>
      <c r="V980" s="41"/>
      <c r="W980" s="41"/>
      <c r="X980" s="41"/>
      <c r="Y980" s="41"/>
      <c r="Z980" s="41"/>
      <c r="AA980" s="41"/>
      <c r="AB980" s="41"/>
      <c r="AC980" s="41"/>
      <c r="AD980" s="41"/>
      <c r="AE980" s="41"/>
      <c r="AT980" s="20" t="s">
        <v>183</v>
      </c>
      <c r="AU980" s="20" t="s">
        <v>85</v>
      </c>
    </row>
    <row r="981" s="14" customFormat="1">
      <c r="A981" s="14"/>
      <c r="B981" s="237"/>
      <c r="C981" s="238"/>
      <c r="D981" s="228" t="s">
        <v>185</v>
      </c>
      <c r="E981" s="239" t="s">
        <v>19</v>
      </c>
      <c r="F981" s="240" t="s">
        <v>124</v>
      </c>
      <c r="G981" s="238"/>
      <c r="H981" s="241">
        <v>11.859999999999999</v>
      </c>
      <c r="I981" s="242"/>
      <c r="J981" s="238"/>
      <c r="K981" s="238"/>
      <c r="L981" s="243"/>
      <c r="M981" s="244"/>
      <c r="N981" s="245"/>
      <c r="O981" s="245"/>
      <c r="P981" s="245"/>
      <c r="Q981" s="245"/>
      <c r="R981" s="245"/>
      <c r="S981" s="245"/>
      <c r="T981" s="246"/>
      <c r="U981" s="14"/>
      <c r="V981" s="14"/>
      <c r="W981" s="14"/>
      <c r="X981" s="14"/>
      <c r="Y981" s="14"/>
      <c r="Z981" s="14"/>
      <c r="AA981" s="14"/>
      <c r="AB981" s="14"/>
      <c r="AC981" s="14"/>
      <c r="AD981" s="14"/>
      <c r="AE981" s="14"/>
      <c r="AT981" s="247" t="s">
        <v>185</v>
      </c>
      <c r="AU981" s="247" t="s">
        <v>85</v>
      </c>
      <c r="AV981" s="14" t="s">
        <v>85</v>
      </c>
      <c r="AW981" s="14" t="s">
        <v>35</v>
      </c>
      <c r="AX981" s="14" t="s">
        <v>75</v>
      </c>
      <c r="AY981" s="247" t="s">
        <v>175</v>
      </c>
    </row>
    <row r="982" s="14" customFormat="1">
      <c r="A982" s="14"/>
      <c r="B982" s="237"/>
      <c r="C982" s="238"/>
      <c r="D982" s="228" t="s">
        <v>185</v>
      </c>
      <c r="E982" s="239" t="s">
        <v>19</v>
      </c>
      <c r="F982" s="240" t="s">
        <v>1075</v>
      </c>
      <c r="G982" s="238"/>
      <c r="H982" s="241">
        <v>9.4800000000000004</v>
      </c>
      <c r="I982" s="242"/>
      <c r="J982" s="238"/>
      <c r="K982" s="238"/>
      <c r="L982" s="243"/>
      <c r="M982" s="244"/>
      <c r="N982" s="245"/>
      <c r="O982" s="245"/>
      <c r="P982" s="245"/>
      <c r="Q982" s="245"/>
      <c r="R982" s="245"/>
      <c r="S982" s="245"/>
      <c r="T982" s="246"/>
      <c r="U982" s="14"/>
      <c r="V982" s="14"/>
      <c r="W982" s="14"/>
      <c r="X982" s="14"/>
      <c r="Y982" s="14"/>
      <c r="Z982" s="14"/>
      <c r="AA982" s="14"/>
      <c r="AB982" s="14"/>
      <c r="AC982" s="14"/>
      <c r="AD982" s="14"/>
      <c r="AE982" s="14"/>
      <c r="AT982" s="247" t="s">
        <v>185</v>
      </c>
      <c r="AU982" s="247" t="s">
        <v>85</v>
      </c>
      <c r="AV982" s="14" t="s">
        <v>85</v>
      </c>
      <c r="AW982" s="14" t="s">
        <v>35</v>
      </c>
      <c r="AX982" s="14" t="s">
        <v>75</v>
      </c>
      <c r="AY982" s="247" t="s">
        <v>175</v>
      </c>
    </row>
    <row r="983" s="14" customFormat="1">
      <c r="A983" s="14"/>
      <c r="B983" s="237"/>
      <c r="C983" s="238"/>
      <c r="D983" s="228" t="s">
        <v>185</v>
      </c>
      <c r="E983" s="239" t="s">
        <v>19</v>
      </c>
      <c r="F983" s="240" t="s">
        <v>1076</v>
      </c>
      <c r="G983" s="238"/>
      <c r="H983" s="241">
        <v>9</v>
      </c>
      <c r="I983" s="242"/>
      <c r="J983" s="238"/>
      <c r="K983" s="238"/>
      <c r="L983" s="243"/>
      <c r="M983" s="244"/>
      <c r="N983" s="245"/>
      <c r="O983" s="245"/>
      <c r="P983" s="245"/>
      <c r="Q983" s="245"/>
      <c r="R983" s="245"/>
      <c r="S983" s="245"/>
      <c r="T983" s="246"/>
      <c r="U983" s="14"/>
      <c r="V983" s="14"/>
      <c r="W983" s="14"/>
      <c r="X983" s="14"/>
      <c r="Y983" s="14"/>
      <c r="Z983" s="14"/>
      <c r="AA983" s="14"/>
      <c r="AB983" s="14"/>
      <c r="AC983" s="14"/>
      <c r="AD983" s="14"/>
      <c r="AE983" s="14"/>
      <c r="AT983" s="247" t="s">
        <v>185</v>
      </c>
      <c r="AU983" s="247" t="s">
        <v>85</v>
      </c>
      <c r="AV983" s="14" t="s">
        <v>85</v>
      </c>
      <c r="AW983" s="14" t="s">
        <v>35</v>
      </c>
      <c r="AX983" s="14" t="s">
        <v>75</v>
      </c>
      <c r="AY983" s="247" t="s">
        <v>175</v>
      </c>
    </row>
    <row r="984" s="15" customFormat="1">
      <c r="A984" s="15"/>
      <c r="B984" s="248"/>
      <c r="C984" s="249"/>
      <c r="D984" s="228" t="s">
        <v>185</v>
      </c>
      <c r="E984" s="250" t="s">
        <v>19</v>
      </c>
      <c r="F984" s="251" t="s">
        <v>187</v>
      </c>
      <c r="G984" s="249"/>
      <c r="H984" s="252">
        <v>30.34</v>
      </c>
      <c r="I984" s="253"/>
      <c r="J984" s="249"/>
      <c r="K984" s="249"/>
      <c r="L984" s="254"/>
      <c r="M984" s="255"/>
      <c r="N984" s="256"/>
      <c r="O984" s="256"/>
      <c r="P984" s="256"/>
      <c r="Q984" s="256"/>
      <c r="R984" s="256"/>
      <c r="S984" s="256"/>
      <c r="T984" s="257"/>
      <c r="U984" s="15"/>
      <c r="V984" s="15"/>
      <c r="W984" s="15"/>
      <c r="X984" s="15"/>
      <c r="Y984" s="15"/>
      <c r="Z984" s="15"/>
      <c r="AA984" s="15"/>
      <c r="AB984" s="15"/>
      <c r="AC984" s="15"/>
      <c r="AD984" s="15"/>
      <c r="AE984" s="15"/>
      <c r="AT984" s="258" t="s">
        <v>185</v>
      </c>
      <c r="AU984" s="258" t="s">
        <v>85</v>
      </c>
      <c r="AV984" s="15" t="s">
        <v>181</v>
      </c>
      <c r="AW984" s="15" t="s">
        <v>35</v>
      </c>
      <c r="AX984" s="15" t="s">
        <v>83</v>
      </c>
      <c r="AY984" s="258" t="s">
        <v>175</v>
      </c>
    </row>
    <row r="985" s="2" customFormat="1" ht="16.5" customHeight="1">
      <c r="A985" s="41"/>
      <c r="B985" s="42"/>
      <c r="C985" s="208" t="s">
        <v>1077</v>
      </c>
      <c r="D985" s="208" t="s">
        <v>177</v>
      </c>
      <c r="E985" s="209" t="s">
        <v>1078</v>
      </c>
      <c r="F985" s="210" t="s">
        <v>1079</v>
      </c>
      <c r="G985" s="211" t="s">
        <v>1014</v>
      </c>
      <c r="H985" s="212">
        <v>25</v>
      </c>
      <c r="I985" s="213"/>
      <c r="J985" s="214">
        <f>ROUND(I985*H985,2)</f>
        <v>0</v>
      </c>
      <c r="K985" s="210" t="s">
        <v>180</v>
      </c>
      <c r="L985" s="47"/>
      <c r="M985" s="215" t="s">
        <v>19</v>
      </c>
      <c r="N985" s="216" t="s">
        <v>46</v>
      </c>
      <c r="O985" s="87"/>
      <c r="P985" s="217">
        <f>O985*H985</f>
        <v>0</v>
      </c>
      <c r="Q985" s="217">
        <v>0</v>
      </c>
      <c r="R985" s="217">
        <f>Q985*H985</f>
        <v>0</v>
      </c>
      <c r="S985" s="217">
        <v>0</v>
      </c>
      <c r="T985" s="218">
        <f>S985*H985</f>
        <v>0</v>
      </c>
      <c r="U985" s="41"/>
      <c r="V985" s="41"/>
      <c r="W985" s="41"/>
      <c r="X985" s="41"/>
      <c r="Y985" s="41"/>
      <c r="Z985" s="41"/>
      <c r="AA985" s="41"/>
      <c r="AB985" s="41"/>
      <c r="AC985" s="41"/>
      <c r="AD985" s="41"/>
      <c r="AE985" s="41"/>
      <c r="AR985" s="219" t="s">
        <v>278</v>
      </c>
      <c r="AT985" s="219" t="s">
        <v>177</v>
      </c>
      <c r="AU985" s="219" t="s">
        <v>85</v>
      </c>
      <c r="AY985" s="20" t="s">
        <v>175</v>
      </c>
      <c r="BE985" s="220">
        <f>IF(N985="základní",J985,0)</f>
        <v>0</v>
      </c>
      <c r="BF985" s="220">
        <f>IF(N985="snížená",J985,0)</f>
        <v>0</v>
      </c>
      <c r="BG985" s="220">
        <f>IF(N985="zákl. přenesená",J985,0)</f>
        <v>0</v>
      </c>
      <c r="BH985" s="220">
        <f>IF(N985="sníž. přenesená",J985,0)</f>
        <v>0</v>
      </c>
      <c r="BI985" s="220">
        <f>IF(N985="nulová",J985,0)</f>
        <v>0</v>
      </c>
      <c r="BJ985" s="20" t="s">
        <v>83</v>
      </c>
      <c r="BK985" s="220">
        <f>ROUND(I985*H985,2)</f>
        <v>0</v>
      </c>
      <c r="BL985" s="20" t="s">
        <v>278</v>
      </c>
      <c r="BM985" s="219" t="s">
        <v>1080</v>
      </c>
    </row>
    <row r="986" s="2" customFormat="1">
      <c r="A986" s="41"/>
      <c r="B986" s="42"/>
      <c r="C986" s="43"/>
      <c r="D986" s="221" t="s">
        <v>183</v>
      </c>
      <c r="E986" s="43"/>
      <c r="F986" s="222" t="s">
        <v>1081</v>
      </c>
      <c r="G986" s="43"/>
      <c r="H986" s="43"/>
      <c r="I986" s="223"/>
      <c r="J986" s="43"/>
      <c r="K986" s="43"/>
      <c r="L986" s="47"/>
      <c r="M986" s="224"/>
      <c r="N986" s="225"/>
      <c r="O986" s="87"/>
      <c r="P986" s="87"/>
      <c r="Q986" s="87"/>
      <c r="R986" s="87"/>
      <c r="S986" s="87"/>
      <c r="T986" s="88"/>
      <c r="U986" s="41"/>
      <c r="V986" s="41"/>
      <c r="W986" s="41"/>
      <c r="X986" s="41"/>
      <c r="Y986" s="41"/>
      <c r="Z986" s="41"/>
      <c r="AA986" s="41"/>
      <c r="AB986" s="41"/>
      <c r="AC986" s="41"/>
      <c r="AD986" s="41"/>
      <c r="AE986" s="41"/>
      <c r="AT986" s="20" t="s">
        <v>183</v>
      </c>
      <c r="AU986" s="20" t="s">
        <v>85</v>
      </c>
    </row>
    <row r="987" s="13" customFormat="1">
      <c r="A987" s="13"/>
      <c r="B987" s="226"/>
      <c r="C987" s="227"/>
      <c r="D987" s="228" t="s">
        <v>185</v>
      </c>
      <c r="E987" s="229" t="s">
        <v>19</v>
      </c>
      <c r="F987" s="230" t="s">
        <v>209</v>
      </c>
      <c r="G987" s="227"/>
      <c r="H987" s="229" t="s">
        <v>19</v>
      </c>
      <c r="I987" s="231"/>
      <c r="J987" s="227"/>
      <c r="K987" s="227"/>
      <c r="L987" s="232"/>
      <c r="M987" s="233"/>
      <c r="N987" s="234"/>
      <c r="O987" s="234"/>
      <c r="P987" s="234"/>
      <c r="Q987" s="234"/>
      <c r="R987" s="234"/>
      <c r="S987" s="234"/>
      <c r="T987" s="235"/>
      <c r="U987" s="13"/>
      <c r="V987" s="13"/>
      <c r="W987" s="13"/>
      <c r="X987" s="13"/>
      <c r="Y987" s="13"/>
      <c r="Z987" s="13"/>
      <c r="AA987" s="13"/>
      <c r="AB987" s="13"/>
      <c r="AC987" s="13"/>
      <c r="AD987" s="13"/>
      <c r="AE987" s="13"/>
      <c r="AT987" s="236" t="s">
        <v>185</v>
      </c>
      <c r="AU987" s="236" t="s">
        <v>85</v>
      </c>
      <c r="AV987" s="13" t="s">
        <v>83</v>
      </c>
      <c r="AW987" s="13" t="s">
        <v>35</v>
      </c>
      <c r="AX987" s="13" t="s">
        <v>75</v>
      </c>
      <c r="AY987" s="236" t="s">
        <v>175</v>
      </c>
    </row>
    <row r="988" s="13" customFormat="1">
      <c r="A988" s="13"/>
      <c r="B988" s="226"/>
      <c r="C988" s="227"/>
      <c r="D988" s="228" t="s">
        <v>185</v>
      </c>
      <c r="E988" s="229" t="s">
        <v>19</v>
      </c>
      <c r="F988" s="230" t="s">
        <v>1044</v>
      </c>
      <c r="G988" s="227"/>
      <c r="H988" s="229" t="s">
        <v>19</v>
      </c>
      <c r="I988" s="231"/>
      <c r="J988" s="227"/>
      <c r="K988" s="227"/>
      <c r="L988" s="232"/>
      <c r="M988" s="233"/>
      <c r="N988" s="234"/>
      <c r="O988" s="234"/>
      <c r="P988" s="234"/>
      <c r="Q988" s="234"/>
      <c r="R988" s="234"/>
      <c r="S988" s="234"/>
      <c r="T988" s="235"/>
      <c r="U988" s="13"/>
      <c r="V988" s="13"/>
      <c r="W988" s="13"/>
      <c r="X988" s="13"/>
      <c r="Y988" s="13"/>
      <c r="Z988" s="13"/>
      <c r="AA988" s="13"/>
      <c r="AB988" s="13"/>
      <c r="AC988" s="13"/>
      <c r="AD988" s="13"/>
      <c r="AE988" s="13"/>
      <c r="AT988" s="236" t="s">
        <v>185</v>
      </c>
      <c r="AU988" s="236" t="s">
        <v>85</v>
      </c>
      <c r="AV988" s="13" t="s">
        <v>83</v>
      </c>
      <c r="AW988" s="13" t="s">
        <v>35</v>
      </c>
      <c r="AX988" s="13" t="s">
        <v>75</v>
      </c>
      <c r="AY988" s="236" t="s">
        <v>175</v>
      </c>
    </row>
    <row r="989" s="14" customFormat="1">
      <c r="A989" s="14"/>
      <c r="B989" s="237"/>
      <c r="C989" s="238"/>
      <c r="D989" s="228" t="s">
        <v>185</v>
      </c>
      <c r="E989" s="239" t="s">
        <v>19</v>
      </c>
      <c r="F989" s="240" t="s">
        <v>261</v>
      </c>
      <c r="G989" s="238"/>
      <c r="H989" s="241">
        <v>13</v>
      </c>
      <c r="I989" s="242"/>
      <c r="J989" s="238"/>
      <c r="K989" s="238"/>
      <c r="L989" s="243"/>
      <c r="M989" s="244"/>
      <c r="N989" s="245"/>
      <c r="O989" s="245"/>
      <c r="P989" s="245"/>
      <c r="Q989" s="245"/>
      <c r="R989" s="245"/>
      <c r="S989" s="245"/>
      <c r="T989" s="246"/>
      <c r="U989" s="14"/>
      <c r="V989" s="14"/>
      <c r="W989" s="14"/>
      <c r="X989" s="14"/>
      <c r="Y989" s="14"/>
      <c r="Z989" s="14"/>
      <c r="AA989" s="14"/>
      <c r="AB989" s="14"/>
      <c r="AC989" s="14"/>
      <c r="AD989" s="14"/>
      <c r="AE989" s="14"/>
      <c r="AT989" s="247" t="s">
        <v>185</v>
      </c>
      <c r="AU989" s="247" t="s">
        <v>85</v>
      </c>
      <c r="AV989" s="14" t="s">
        <v>85</v>
      </c>
      <c r="AW989" s="14" t="s">
        <v>35</v>
      </c>
      <c r="AX989" s="14" t="s">
        <v>75</v>
      </c>
      <c r="AY989" s="247" t="s">
        <v>175</v>
      </c>
    </row>
    <row r="990" s="13" customFormat="1">
      <c r="A990" s="13"/>
      <c r="B990" s="226"/>
      <c r="C990" s="227"/>
      <c r="D990" s="228" t="s">
        <v>185</v>
      </c>
      <c r="E990" s="229" t="s">
        <v>19</v>
      </c>
      <c r="F990" s="230" t="s">
        <v>1045</v>
      </c>
      <c r="G990" s="227"/>
      <c r="H990" s="229" t="s">
        <v>19</v>
      </c>
      <c r="I990" s="231"/>
      <c r="J990" s="227"/>
      <c r="K990" s="227"/>
      <c r="L990" s="232"/>
      <c r="M990" s="233"/>
      <c r="N990" s="234"/>
      <c r="O990" s="234"/>
      <c r="P990" s="234"/>
      <c r="Q990" s="234"/>
      <c r="R990" s="234"/>
      <c r="S990" s="234"/>
      <c r="T990" s="235"/>
      <c r="U990" s="13"/>
      <c r="V990" s="13"/>
      <c r="W990" s="13"/>
      <c r="X990" s="13"/>
      <c r="Y990" s="13"/>
      <c r="Z990" s="13"/>
      <c r="AA990" s="13"/>
      <c r="AB990" s="13"/>
      <c r="AC990" s="13"/>
      <c r="AD990" s="13"/>
      <c r="AE990" s="13"/>
      <c r="AT990" s="236" t="s">
        <v>185</v>
      </c>
      <c r="AU990" s="236" t="s">
        <v>85</v>
      </c>
      <c r="AV990" s="13" t="s">
        <v>83</v>
      </c>
      <c r="AW990" s="13" t="s">
        <v>35</v>
      </c>
      <c r="AX990" s="13" t="s">
        <v>75</v>
      </c>
      <c r="AY990" s="236" t="s">
        <v>175</v>
      </c>
    </row>
    <row r="991" s="14" customFormat="1">
      <c r="A991" s="14"/>
      <c r="B991" s="237"/>
      <c r="C991" s="238"/>
      <c r="D991" s="228" t="s">
        <v>185</v>
      </c>
      <c r="E991" s="239" t="s">
        <v>19</v>
      </c>
      <c r="F991" s="240" t="s">
        <v>231</v>
      </c>
      <c r="G991" s="238"/>
      <c r="H991" s="241">
        <v>8</v>
      </c>
      <c r="I991" s="242"/>
      <c r="J991" s="238"/>
      <c r="K991" s="238"/>
      <c r="L991" s="243"/>
      <c r="M991" s="244"/>
      <c r="N991" s="245"/>
      <c r="O991" s="245"/>
      <c r="P991" s="245"/>
      <c r="Q991" s="245"/>
      <c r="R991" s="245"/>
      <c r="S991" s="245"/>
      <c r="T991" s="246"/>
      <c r="U991" s="14"/>
      <c r="V991" s="14"/>
      <c r="W991" s="14"/>
      <c r="X991" s="14"/>
      <c r="Y991" s="14"/>
      <c r="Z991" s="14"/>
      <c r="AA991" s="14"/>
      <c r="AB991" s="14"/>
      <c r="AC991" s="14"/>
      <c r="AD991" s="14"/>
      <c r="AE991" s="14"/>
      <c r="AT991" s="247" t="s">
        <v>185</v>
      </c>
      <c r="AU991" s="247" t="s">
        <v>85</v>
      </c>
      <c r="AV991" s="14" t="s">
        <v>85</v>
      </c>
      <c r="AW991" s="14" t="s">
        <v>35</v>
      </c>
      <c r="AX991" s="14" t="s">
        <v>75</v>
      </c>
      <c r="AY991" s="247" t="s">
        <v>175</v>
      </c>
    </row>
    <row r="992" s="13" customFormat="1">
      <c r="A992" s="13"/>
      <c r="B992" s="226"/>
      <c r="C992" s="227"/>
      <c r="D992" s="228" t="s">
        <v>185</v>
      </c>
      <c r="E992" s="229" t="s">
        <v>19</v>
      </c>
      <c r="F992" s="230" t="s">
        <v>1046</v>
      </c>
      <c r="G992" s="227"/>
      <c r="H992" s="229" t="s">
        <v>19</v>
      </c>
      <c r="I992" s="231"/>
      <c r="J992" s="227"/>
      <c r="K992" s="227"/>
      <c r="L992" s="232"/>
      <c r="M992" s="233"/>
      <c r="N992" s="234"/>
      <c r="O992" s="234"/>
      <c r="P992" s="234"/>
      <c r="Q992" s="234"/>
      <c r="R992" s="234"/>
      <c r="S992" s="234"/>
      <c r="T992" s="235"/>
      <c r="U992" s="13"/>
      <c r="V992" s="13"/>
      <c r="W992" s="13"/>
      <c r="X992" s="13"/>
      <c r="Y992" s="13"/>
      <c r="Z992" s="13"/>
      <c r="AA992" s="13"/>
      <c r="AB992" s="13"/>
      <c r="AC992" s="13"/>
      <c r="AD992" s="13"/>
      <c r="AE992" s="13"/>
      <c r="AT992" s="236" t="s">
        <v>185</v>
      </c>
      <c r="AU992" s="236" t="s">
        <v>85</v>
      </c>
      <c r="AV992" s="13" t="s">
        <v>83</v>
      </c>
      <c r="AW992" s="13" t="s">
        <v>35</v>
      </c>
      <c r="AX992" s="13" t="s">
        <v>75</v>
      </c>
      <c r="AY992" s="236" t="s">
        <v>175</v>
      </c>
    </row>
    <row r="993" s="14" customFormat="1">
      <c r="A993" s="14"/>
      <c r="B993" s="237"/>
      <c r="C993" s="238"/>
      <c r="D993" s="228" t="s">
        <v>185</v>
      </c>
      <c r="E993" s="239" t="s">
        <v>19</v>
      </c>
      <c r="F993" s="240" t="s">
        <v>181</v>
      </c>
      <c r="G993" s="238"/>
      <c r="H993" s="241">
        <v>4</v>
      </c>
      <c r="I993" s="242"/>
      <c r="J993" s="238"/>
      <c r="K993" s="238"/>
      <c r="L993" s="243"/>
      <c r="M993" s="244"/>
      <c r="N993" s="245"/>
      <c r="O993" s="245"/>
      <c r="P993" s="245"/>
      <c r="Q993" s="245"/>
      <c r="R993" s="245"/>
      <c r="S993" s="245"/>
      <c r="T993" s="246"/>
      <c r="U993" s="14"/>
      <c r="V993" s="14"/>
      <c r="W993" s="14"/>
      <c r="X993" s="14"/>
      <c r="Y993" s="14"/>
      <c r="Z993" s="14"/>
      <c r="AA993" s="14"/>
      <c r="AB993" s="14"/>
      <c r="AC993" s="14"/>
      <c r="AD993" s="14"/>
      <c r="AE993" s="14"/>
      <c r="AT993" s="247" t="s">
        <v>185</v>
      </c>
      <c r="AU993" s="247" t="s">
        <v>85</v>
      </c>
      <c r="AV993" s="14" t="s">
        <v>85</v>
      </c>
      <c r="AW993" s="14" t="s">
        <v>35</v>
      </c>
      <c r="AX993" s="14" t="s">
        <v>75</v>
      </c>
      <c r="AY993" s="247" t="s">
        <v>175</v>
      </c>
    </row>
    <row r="994" s="15" customFormat="1">
      <c r="A994" s="15"/>
      <c r="B994" s="248"/>
      <c r="C994" s="249"/>
      <c r="D994" s="228" t="s">
        <v>185</v>
      </c>
      <c r="E994" s="250" t="s">
        <v>19</v>
      </c>
      <c r="F994" s="251" t="s">
        <v>187</v>
      </c>
      <c r="G994" s="249"/>
      <c r="H994" s="252">
        <v>25</v>
      </c>
      <c r="I994" s="253"/>
      <c r="J994" s="249"/>
      <c r="K994" s="249"/>
      <c r="L994" s="254"/>
      <c r="M994" s="255"/>
      <c r="N994" s="256"/>
      <c r="O994" s="256"/>
      <c r="P994" s="256"/>
      <c r="Q994" s="256"/>
      <c r="R994" s="256"/>
      <c r="S994" s="256"/>
      <c r="T994" s="257"/>
      <c r="U994" s="15"/>
      <c r="V994" s="15"/>
      <c r="W994" s="15"/>
      <c r="X994" s="15"/>
      <c r="Y994" s="15"/>
      <c r="Z994" s="15"/>
      <c r="AA994" s="15"/>
      <c r="AB994" s="15"/>
      <c r="AC994" s="15"/>
      <c r="AD994" s="15"/>
      <c r="AE994" s="15"/>
      <c r="AT994" s="258" t="s">
        <v>185</v>
      </c>
      <c r="AU994" s="258" t="s">
        <v>85</v>
      </c>
      <c r="AV994" s="15" t="s">
        <v>181</v>
      </c>
      <c r="AW994" s="15" t="s">
        <v>35</v>
      </c>
      <c r="AX994" s="15" t="s">
        <v>83</v>
      </c>
      <c r="AY994" s="258" t="s">
        <v>175</v>
      </c>
    </row>
    <row r="995" s="2" customFormat="1" ht="37.8" customHeight="1">
      <c r="A995" s="41"/>
      <c r="B995" s="42"/>
      <c r="C995" s="208" t="s">
        <v>1082</v>
      </c>
      <c r="D995" s="208" t="s">
        <v>177</v>
      </c>
      <c r="E995" s="209" t="s">
        <v>1083</v>
      </c>
      <c r="F995" s="210" t="s">
        <v>1084</v>
      </c>
      <c r="G995" s="211" t="s">
        <v>120</v>
      </c>
      <c r="H995" s="212">
        <v>30.34</v>
      </c>
      <c r="I995" s="213"/>
      <c r="J995" s="214">
        <f>ROUND(I995*H995,2)</f>
        <v>0</v>
      </c>
      <c r="K995" s="210" t="s">
        <v>180</v>
      </c>
      <c r="L995" s="47"/>
      <c r="M995" s="215" t="s">
        <v>19</v>
      </c>
      <c r="N995" s="216" t="s">
        <v>46</v>
      </c>
      <c r="O995" s="87"/>
      <c r="P995" s="217">
        <f>O995*H995</f>
        <v>0</v>
      </c>
      <c r="Q995" s="217">
        <v>0</v>
      </c>
      <c r="R995" s="217">
        <f>Q995*H995</f>
        <v>0</v>
      </c>
      <c r="S995" s="217">
        <v>0</v>
      </c>
      <c r="T995" s="218">
        <f>S995*H995</f>
        <v>0</v>
      </c>
      <c r="U995" s="41"/>
      <c r="V995" s="41"/>
      <c r="W995" s="41"/>
      <c r="X995" s="41"/>
      <c r="Y995" s="41"/>
      <c r="Z995" s="41"/>
      <c r="AA995" s="41"/>
      <c r="AB995" s="41"/>
      <c r="AC995" s="41"/>
      <c r="AD995" s="41"/>
      <c r="AE995" s="41"/>
      <c r="AR995" s="219" t="s">
        <v>278</v>
      </c>
      <c r="AT995" s="219" t="s">
        <v>177</v>
      </c>
      <c r="AU995" s="219" t="s">
        <v>85</v>
      </c>
      <c r="AY995" s="20" t="s">
        <v>175</v>
      </c>
      <c r="BE995" s="220">
        <f>IF(N995="základní",J995,0)</f>
        <v>0</v>
      </c>
      <c r="BF995" s="220">
        <f>IF(N995="snížená",J995,0)</f>
        <v>0</v>
      </c>
      <c r="BG995" s="220">
        <f>IF(N995="zákl. přenesená",J995,0)</f>
        <v>0</v>
      </c>
      <c r="BH995" s="220">
        <f>IF(N995="sníž. přenesená",J995,0)</f>
        <v>0</v>
      </c>
      <c r="BI995" s="220">
        <f>IF(N995="nulová",J995,0)</f>
        <v>0</v>
      </c>
      <c r="BJ995" s="20" t="s">
        <v>83</v>
      </c>
      <c r="BK995" s="220">
        <f>ROUND(I995*H995,2)</f>
        <v>0</v>
      </c>
      <c r="BL995" s="20" t="s">
        <v>278</v>
      </c>
      <c r="BM995" s="219" t="s">
        <v>1085</v>
      </c>
    </row>
    <row r="996" s="2" customFormat="1">
      <c r="A996" s="41"/>
      <c r="B996" s="42"/>
      <c r="C996" s="43"/>
      <c r="D996" s="221" t="s">
        <v>183</v>
      </c>
      <c r="E996" s="43"/>
      <c r="F996" s="222" t="s">
        <v>1086</v>
      </c>
      <c r="G996" s="43"/>
      <c r="H996" s="43"/>
      <c r="I996" s="223"/>
      <c r="J996" s="43"/>
      <c r="K996" s="43"/>
      <c r="L996" s="47"/>
      <c r="M996" s="224"/>
      <c r="N996" s="225"/>
      <c r="O996" s="87"/>
      <c r="P996" s="87"/>
      <c r="Q996" s="87"/>
      <c r="R996" s="87"/>
      <c r="S996" s="87"/>
      <c r="T996" s="88"/>
      <c r="U996" s="41"/>
      <c r="V996" s="41"/>
      <c r="W996" s="41"/>
      <c r="X996" s="41"/>
      <c r="Y996" s="41"/>
      <c r="Z996" s="41"/>
      <c r="AA996" s="41"/>
      <c r="AB996" s="41"/>
      <c r="AC996" s="41"/>
      <c r="AD996" s="41"/>
      <c r="AE996" s="41"/>
      <c r="AT996" s="20" t="s">
        <v>183</v>
      </c>
      <c r="AU996" s="20" t="s">
        <v>85</v>
      </c>
    </row>
    <row r="997" s="14" customFormat="1">
      <c r="A997" s="14"/>
      <c r="B997" s="237"/>
      <c r="C997" s="238"/>
      <c r="D997" s="228" t="s">
        <v>185</v>
      </c>
      <c r="E997" s="239" t="s">
        <v>19</v>
      </c>
      <c r="F997" s="240" t="s">
        <v>124</v>
      </c>
      <c r="G997" s="238"/>
      <c r="H997" s="241">
        <v>11.859999999999999</v>
      </c>
      <c r="I997" s="242"/>
      <c r="J997" s="238"/>
      <c r="K997" s="238"/>
      <c r="L997" s="243"/>
      <c r="M997" s="244"/>
      <c r="N997" s="245"/>
      <c r="O997" s="245"/>
      <c r="P997" s="245"/>
      <c r="Q997" s="245"/>
      <c r="R997" s="245"/>
      <c r="S997" s="245"/>
      <c r="T997" s="246"/>
      <c r="U997" s="14"/>
      <c r="V997" s="14"/>
      <c r="W997" s="14"/>
      <c r="X997" s="14"/>
      <c r="Y997" s="14"/>
      <c r="Z997" s="14"/>
      <c r="AA997" s="14"/>
      <c r="AB997" s="14"/>
      <c r="AC997" s="14"/>
      <c r="AD997" s="14"/>
      <c r="AE997" s="14"/>
      <c r="AT997" s="247" t="s">
        <v>185</v>
      </c>
      <c r="AU997" s="247" t="s">
        <v>85</v>
      </c>
      <c r="AV997" s="14" t="s">
        <v>85</v>
      </c>
      <c r="AW997" s="14" t="s">
        <v>35</v>
      </c>
      <c r="AX997" s="14" t="s">
        <v>75</v>
      </c>
      <c r="AY997" s="247" t="s">
        <v>175</v>
      </c>
    </row>
    <row r="998" s="14" customFormat="1">
      <c r="A998" s="14"/>
      <c r="B998" s="237"/>
      <c r="C998" s="238"/>
      <c r="D998" s="228" t="s">
        <v>185</v>
      </c>
      <c r="E998" s="239" t="s">
        <v>19</v>
      </c>
      <c r="F998" s="240" t="s">
        <v>1075</v>
      </c>
      <c r="G998" s="238"/>
      <c r="H998" s="241">
        <v>9.4800000000000004</v>
      </c>
      <c r="I998" s="242"/>
      <c r="J998" s="238"/>
      <c r="K998" s="238"/>
      <c r="L998" s="243"/>
      <c r="M998" s="244"/>
      <c r="N998" s="245"/>
      <c r="O998" s="245"/>
      <c r="P998" s="245"/>
      <c r="Q998" s="245"/>
      <c r="R998" s="245"/>
      <c r="S998" s="245"/>
      <c r="T998" s="246"/>
      <c r="U998" s="14"/>
      <c r="V998" s="14"/>
      <c r="W998" s="14"/>
      <c r="X998" s="14"/>
      <c r="Y998" s="14"/>
      <c r="Z998" s="14"/>
      <c r="AA998" s="14"/>
      <c r="AB998" s="14"/>
      <c r="AC998" s="14"/>
      <c r="AD998" s="14"/>
      <c r="AE998" s="14"/>
      <c r="AT998" s="247" t="s">
        <v>185</v>
      </c>
      <c r="AU998" s="247" t="s">
        <v>85</v>
      </c>
      <c r="AV998" s="14" t="s">
        <v>85</v>
      </c>
      <c r="AW998" s="14" t="s">
        <v>35</v>
      </c>
      <c r="AX998" s="14" t="s">
        <v>75</v>
      </c>
      <c r="AY998" s="247" t="s">
        <v>175</v>
      </c>
    </row>
    <row r="999" s="14" customFormat="1">
      <c r="A999" s="14"/>
      <c r="B999" s="237"/>
      <c r="C999" s="238"/>
      <c r="D999" s="228" t="s">
        <v>185</v>
      </c>
      <c r="E999" s="239" t="s">
        <v>19</v>
      </c>
      <c r="F999" s="240" t="s">
        <v>1076</v>
      </c>
      <c r="G999" s="238"/>
      <c r="H999" s="241">
        <v>9</v>
      </c>
      <c r="I999" s="242"/>
      <c r="J999" s="238"/>
      <c r="K999" s="238"/>
      <c r="L999" s="243"/>
      <c r="M999" s="244"/>
      <c r="N999" s="245"/>
      <c r="O999" s="245"/>
      <c r="P999" s="245"/>
      <c r="Q999" s="245"/>
      <c r="R999" s="245"/>
      <c r="S999" s="245"/>
      <c r="T999" s="246"/>
      <c r="U999" s="14"/>
      <c r="V999" s="14"/>
      <c r="W999" s="14"/>
      <c r="X999" s="14"/>
      <c r="Y999" s="14"/>
      <c r="Z999" s="14"/>
      <c r="AA999" s="14"/>
      <c r="AB999" s="14"/>
      <c r="AC999" s="14"/>
      <c r="AD999" s="14"/>
      <c r="AE999" s="14"/>
      <c r="AT999" s="247" t="s">
        <v>185</v>
      </c>
      <c r="AU999" s="247" t="s">
        <v>85</v>
      </c>
      <c r="AV999" s="14" t="s">
        <v>85</v>
      </c>
      <c r="AW999" s="14" t="s">
        <v>35</v>
      </c>
      <c r="AX999" s="14" t="s">
        <v>75</v>
      </c>
      <c r="AY999" s="247" t="s">
        <v>175</v>
      </c>
    </row>
    <row r="1000" s="15" customFormat="1">
      <c r="A1000" s="15"/>
      <c r="B1000" s="248"/>
      <c r="C1000" s="249"/>
      <c r="D1000" s="228" t="s">
        <v>185</v>
      </c>
      <c r="E1000" s="250" t="s">
        <v>19</v>
      </c>
      <c r="F1000" s="251" t="s">
        <v>187</v>
      </c>
      <c r="G1000" s="249"/>
      <c r="H1000" s="252">
        <v>30.34</v>
      </c>
      <c r="I1000" s="253"/>
      <c r="J1000" s="249"/>
      <c r="K1000" s="249"/>
      <c r="L1000" s="254"/>
      <c r="M1000" s="255"/>
      <c r="N1000" s="256"/>
      <c r="O1000" s="256"/>
      <c r="P1000" s="256"/>
      <c r="Q1000" s="256"/>
      <c r="R1000" s="256"/>
      <c r="S1000" s="256"/>
      <c r="T1000" s="257"/>
      <c r="U1000" s="15"/>
      <c r="V1000" s="15"/>
      <c r="W1000" s="15"/>
      <c r="X1000" s="15"/>
      <c r="Y1000" s="15"/>
      <c r="Z1000" s="15"/>
      <c r="AA1000" s="15"/>
      <c r="AB1000" s="15"/>
      <c r="AC1000" s="15"/>
      <c r="AD1000" s="15"/>
      <c r="AE1000" s="15"/>
      <c r="AT1000" s="258" t="s">
        <v>185</v>
      </c>
      <c r="AU1000" s="258" t="s">
        <v>85</v>
      </c>
      <c r="AV1000" s="15" t="s">
        <v>181</v>
      </c>
      <c r="AW1000" s="15" t="s">
        <v>35</v>
      </c>
      <c r="AX1000" s="15" t="s">
        <v>83</v>
      </c>
      <c r="AY1000" s="258" t="s">
        <v>175</v>
      </c>
    </row>
    <row r="1001" s="2" customFormat="1" ht="33" customHeight="1">
      <c r="A1001" s="41"/>
      <c r="B1001" s="42"/>
      <c r="C1001" s="208" t="s">
        <v>1087</v>
      </c>
      <c r="D1001" s="208" t="s">
        <v>177</v>
      </c>
      <c r="E1001" s="209" t="s">
        <v>1088</v>
      </c>
      <c r="F1001" s="210" t="s">
        <v>1089</v>
      </c>
      <c r="G1001" s="211" t="s">
        <v>1014</v>
      </c>
      <c r="H1001" s="212">
        <v>12</v>
      </c>
      <c r="I1001" s="213"/>
      <c r="J1001" s="214">
        <f>ROUND(I1001*H1001,2)</f>
        <v>0</v>
      </c>
      <c r="K1001" s="210" t="s">
        <v>180</v>
      </c>
      <c r="L1001" s="47"/>
      <c r="M1001" s="215" t="s">
        <v>19</v>
      </c>
      <c r="N1001" s="216" t="s">
        <v>46</v>
      </c>
      <c r="O1001" s="87"/>
      <c r="P1001" s="217">
        <f>O1001*H1001</f>
        <v>0</v>
      </c>
      <c r="Q1001" s="217">
        <v>2.0000000000000002E-05</v>
      </c>
      <c r="R1001" s="217">
        <f>Q1001*H1001</f>
        <v>0.00024000000000000003</v>
      </c>
      <c r="S1001" s="217">
        <v>0</v>
      </c>
      <c r="T1001" s="218">
        <f>S1001*H1001</f>
        <v>0</v>
      </c>
      <c r="U1001" s="41"/>
      <c r="V1001" s="41"/>
      <c r="W1001" s="41"/>
      <c r="X1001" s="41"/>
      <c r="Y1001" s="41"/>
      <c r="Z1001" s="41"/>
      <c r="AA1001" s="41"/>
      <c r="AB1001" s="41"/>
      <c r="AC1001" s="41"/>
      <c r="AD1001" s="41"/>
      <c r="AE1001" s="41"/>
      <c r="AR1001" s="219" t="s">
        <v>278</v>
      </c>
      <c r="AT1001" s="219" t="s">
        <v>177</v>
      </c>
      <c r="AU1001" s="219" t="s">
        <v>85</v>
      </c>
      <c r="AY1001" s="20" t="s">
        <v>175</v>
      </c>
      <c r="BE1001" s="220">
        <f>IF(N1001="základní",J1001,0)</f>
        <v>0</v>
      </c>
      <c r="BF1001" s="220">
        <f>IF(N1001="snížená",J1001,0)</f>
        <v>0</v>
      </c>
      <c r="BG1001" s="220">
        <f>IF(N1001="zákl. přenesená",J1001,0)</f>
        <v>0</v>
      </c>
      <c r="BH1001" s="220">
        <f>IF(N1001="sníž. přenesená",J1001,0)</f>
        <v>0</v>
      </c>
      <c r="BI1001" s="220">
        <f>IF(N1001="nulová",J1001,0)</f>
        <v>0</v>
      </c>
      <c r="BJ1001" s="20" t="s">
        <v>83</v>
      </c>
      <c r="BK1001" s="220">
        <f>ROUND(I1001*H1001,2)</f>
        <v>0</v>
      </c>
      <c r="BL1001" s="20" t="s">
        <v>278</v>
      </c>
      <c r="BM1001" s="219" t="s">
        <v>1090</v>
      </c>
    </row>
    <row r="1002" s="2" customFormat="1">
      <c r="A1002" s="41"/>
      <c r="B1002" s="42"/>
      <c r="C1002" s="43"/>
      <c r="D1002" s="221" t="s">
        <v>183</v>
      </c>
      <c r="E1002" s="43"/>
      <c r="F1002" s="222" t="s">
        <v>1091</v>
      </c>
      <c r="G1002" s="43"/>
      <c r="H1002" s="43"/>
      <c r="I1002" s="223"/>
      <c r="J1002" s="43"/>
      <c r="K1002" s="43"/>
      <c r="L1002" s="47"/>
      <c r="M1002" s="224"/>
      <c r="N1002" s="225"/>
      <c r="O1002" s="87"/>
      <c r="P1002" s="87"/>
      <c r="Q1002" s="87"/>
      <c r="R1002" s="87"/>
      <c r="S1002" s="87"/>
      <c r="T1002" s="88"/>
      <c r="U1002" s="41"/>
      <c r="V1002" s="41"/>
      <c r="W1002" s="41"/>
      <c r="X1002" s="41"/>
      <c r="Y1002" s="41"/>
      <c r="Z1002" s="41"/>
      <c r="AA1002" s="41"/>
      <c r="AB1002" s="41"/>
      <c r="AC1002" s="41"/>
      <c r="AD1002" s="41"/>
      <c r="AE1002" s="41"/>
      <c r="AT1002" s="20" t="s">
        <v>183</v>
      </c>
      <c r="AU1002" s="20" t="s">
        <v>85</v>
      </c>
    </row>
    <row r="1003" s="13" customFormat="1">
      <c r="A1003" s="13"/>
      <c r="B1003" s="226"/>
      <c r="C1003" s="227"/>
      <c r="D1003" s="228" t="s">
        <v>185</v>
      </c>
      <c r="E1003" s="229" t="s">
        <v>19</v>
      </c>
      <c r="F1003" s="230" t="s">
        <v>209</v>
      </c>
      <c r="G1003" s="227"/>
      <c r="H1003" s="229" t="s">
        <v>19</v>
      </c>
      <c r="I1003" s="231"/>
      <c r="J1003" s="227"/>
      <c r="K1003" s="227"/>
      <c r="L1003" s="232"/>
      <c r="M1003" s="233"/>
      <c r="N1003" s="234"/>
      <c r="O1003" s="234"/>
      <c r="P1003" s="234"/>
      <c r="Q1003" s="234"/>
      <c r="R1003" s="234"/>
      <c r="S1003" s="234"/>
      <c r="T1003" s="235"/>
      <c r="U1003" s="13"/>
      <c r="V1003" s="13"/>
      <c r="W1003" s="13"/>
      <c r="X1003" s="13"/>
      <c r="Y1003" s="13"/>
      <c r="Z1003" s="13"/>
      <c r="AA1003" s="13"/>
      <c r="AB1003" s="13"/>
      <c r="AC1003" s="13"/>
      <c r="AD1003" s="13"/>
      <c r="AE1003" s="13"/>
      <c r="AT1003" s="236" t="s">
        <v>185</v>
      </c>
      <c r="AU1003" s="236" t="s">
        <v>85</v>
      </c>
      <c r="AV1003" s="13" t="s">
        <v>83</v>
      </c>
      <c r="AW1003" s="13" t="s">
        <v>35</v>
      </c>
      <c r="AX1003" s="13" t="s">
        <v>75</v>
      </c>
      <c r="AY1003" s="236" t="s">
        <v>175</v>
      </c>
    </row>
    <row r="1004" s="13" customFormat="1">
      <c r="A1004" s="13"/>
      <c r="B1004" s="226"/>
      <c r="C1004" s="227"/>
      <c r="D1004" s="228" t="s">
        <v>185</v>
      </c>
      <c r="E1004" s="229" t="s">
        <v>19</v>
      </c>
      <c r="F1004" s="230" t="s">
        <v>1044</v>
      </c>
      <c r="G1004" s="227"/>
      <c r="H1004" s="229" t="s">
        <v>19</v>
      </c>
      <c r="I1004" s="231"/>
      <c r="J1004" s="227"/>
      <c r="K1004" s="227"/>
      <c r="L1004" s="232"/>
      <c r="M1004" s="233"/>
      <c r="N1004" s="234"/>
      <c r="O1004" s="234"/>
      <c r="P1004" s="234"/>
      <c r="Q1004" s="234"/>
      <c r="R1004" s="234"/>
      <c r="S1004" s="234"/>
      <c r="T1004" s="235"/>
      <c r="U1004" s="13"/>
      <c r="V1004" s="13"/>
      <c r="W1004" s="13"/>
      <c r="X1004" s="13"/>
      <c r="Y1004" s="13"/>
      <c r="Z1004" s="13"/>
      <c r="AA1004" s="13"/>
      <c r="AB1004" s="13"/>
      <c r="AC1004" s="13"/>
      <c r="AD1004" s="13"/>
      <c r="AE1004" s="13"/>
      <c r="AT1004" s="236" t="s">
        <v>185</v>
      </c>
      <c r="AU1004" s="236" t="s">
        <v>85</v>
      </c>
      <c r="AV1004" s="13" t="s">
        <v>83</v>
      </c>
      <c r="AW1004" s="13" t="s">
        <v>35</v>
      </c>
      <c r="AX1004" s="13" t="s">
        <v>75</v>
      </c>
      <c r="AY1004" s="236" t="s">
        <v>175</v>
      </c>
    </row>
    <row r="1005" s="14" customFormat="1">
      <c r="A1005" s="14"/>
      <c r="B1005" s="237"/>
      <c r="C1005" s="238"/>
      <c r="D1005" s="228" t="s">
        <v>185</v>
      </c>
      <c r="E1005" s="239" t="s">
        <v>19</v>
      </c>
      <c r="F1005" s="240" t="s">
        <v>1052</v>
      </c>
      <c r="G1005" s="238"/>
      <c r="H1005" s="241">
        <v>12</v>
      </c>
      <c r="I1005" s="242"/>
      <c r="J1005" s="238"/>
      <c r="K1005" s="238"/>
      <c r="L1005" s="243"/>
      <c r="M1005" s="244"/>
      <c r="N1005" s="245"/>
      <c r="O1005" s="245"/>
      <c r="P1005" s="245"/>
      <c r="Q1005" s="245"/>
      <c r="R1005" s="245"/>
      <c r="S1005" s="245"/>
      <c r="T1005" s="246"/>
      <c r="U1005" s="14"/>
      <c r="V1005" s="14"/>
      <c r="W1005" s="14"/>
      <c r="X1005" s="14"/>
      <c r="Y1005" s="14"/>
      <c r="Z1005" s="14"/>
      <c r="AA1005" s="14"/>
      <c r="AB1005" s="14"/>
      <c r="AC1005" s="14"/>
      <c r="AD1005" s="14"/>
      <c r="AE1005" s="14"/>
      <c r="AT1005" s="247" t="s">
        <v>185</v>
      </c>
      <c r="AU1005" s="247" t="s">
        <v>85</v>
      </c>
      <c r="AV1005" s="14" t="s">
        <v>85</v>
      </c>
      <c r="AW1005" s="14" t="s">
        <v>35</v>
      </c>
      <c r="AX1005" s="14" t="s">
        <v>75</v>
      </c>
      <c r="AY1005" s="247" t="s">
        <v>175</v>
      </c>
    </row>
    <row r="1006" s="15" customFormat="1">
      <c r="A1006" s="15"/>
      <c r="B1006" s="248"/>
      <c r="C1006" s="249"/>
      <c r="D1006" s="228" t="s">
        <v>185</v>
      </c>
      <c r="E1006" s="250" t="s">
        <v>19</v>
      </c>
      <c r="F1006" s="251" t="s">
        <v>187</v>
      </c>
      <c r="G1006" s="249"/>
      <c r="H1006" s="252">
        <v>12</v>
      </c>
      <c r="I1006" s="253"/>
      <c r="J1006" s="249"/>
      <c r="K1006" s="249"/>
      <c r="L1006" s="254"/>
      <c r="M1006" s="255"/>
      <c r="N1006" s="256"/>
      <c r="O1006" s="256"/>
      <c r="P1006" s="256"/>
      <c r="Q1006" s="256"/>
      <c r="R1006" s="256"/>
      <c r="S1006" s="256"/>
      <c r="T1006" s="257"/>
      <c r="U1006" s="15"/>
      <c r="V1006" s="15"/>
      <c r="W1006" s="15"/>
      <c r="X1006" s="15"/>
      <c r="Y1006" s="15"/>
      <c r="Z1006" s="15"/>
      <c r="AA1006" s="15"/>
      <c r="AB1006" s="15"/>
      <c r="AC1006" s="15"/>
      <c r="AD1006" s="15"/>
      <c r="AE1006" s="15"/>
      <c r="AT1006" s="258" t="s">
        <v>185</v>
      </c>
      <c r="AU1006" s="258" t="s">
        <v>85</v>
      </c>
      <c r="AV1006" s="15" t="s">
        <v>181</v>
      </c>
      <c r="AW1006" s="15" t="s">
        <v>35</v>
      </c>
      <c r="AX1006" s="15" t="s">
        <v>83</v>
      </c>
      <c r="AY1006" s="258" t="s">
        <v>175</v>
      </c>
    </row>
    <row r="1007" s="2" customFormat="1" ht="33" customHeight="1">
      <c r="A1007" s="41"/>
      <c r="B1007" s="42"/>
      <c r="C1007" s="208" t="s">
        <v>1092</v>
      </c>
      <c r="D1007" s="208" t="s">
        <v>177</v>
      </c>
      <c r="E1007" s="209" t="s">
        <v>1093</v>
      </c>
      <c r="F1007" s="210" t="s">
        <v>1094</v>
      </c>
      <c r="G1007" s="211" t="s">
        <v>1014</v>
      </c>
      <c r="H1007" s="212">
        <v>1</v>
      </c>
      <c r="I1007" s="213"/>
      <c r="J1007" s="214">
        <f>ROUND(I1007*H1007,2)</f>
        <v>0</v>
      </c>
      <c r="K1007" s="210" t="s">
        <v>180</v>
      </c>
      <c r="L1007" s="47"/>
      <c r="M1007" s="215" t="s">
        <v>19</v>
      </c>
      <c r="N1007" s="216" t="s">
        <v>46</v>
      </c>
      <c r="O1007" s="87"/>
      <c r="P1007" s="217">
        <f>O1007*H1007</f>
        <v>0</v>
      </c>
      <c r="Q1007" s="217">
        <v>2.0000000000000002E-05</v>
      </c>
      <c r="R1007" s="217">
        <f>Q1007*H1007</f>
        <v>2.0000000000000002E-05</v>
      </c>
      <c r="S1007" s="217">
        <v>0</v>
      </c>
      <c r="T1007" s="218">
        <f>S1007*H1007</f>
        <v>0</v>
      </c>
      <c r="U1007" s="41"/>
      <c r="V1007" s="41"/>
      <c r="W1007" s="41"/>
      <c r="X1007" s="41"/>
      <c r="Y1007" s="41"/>
      <c r="Z1007" s="41"/>
      <c r="AA1007" s="41"/>
      <c r="AB1007" s="41"/>
      <c r="AC1007" s="41"/>
      <c r="AD1007" s="41"/>
      <c r="AE1007" s="41"/>
      <c r="AR1007" s="219" t="s">
        <v>278</v>
      </c>
      <c r="AT1007" s="219" t="s">
        <v>177</v>
      </c>
      <c r="AU1007" s="219" t="s">
        <v>85</v>
      </c>
      <c r="AY1007" s="20" t="s">
        <v>175</v>
      </c>
      <c r="BE1007" s="220">
        <f>IF(N1007="základní",J1007,0)</f>
        <v>0</v>
      </c>
      <c r="BF1007" s="220">
        <f>IF(N1007="snížená",J1007,0)</f>
        <v>0</v>
      </c>
      <c r="BG1007" s="220">
        <f>IF(N1007="zákl. přenesená",J1007,0)</f>
        <v>0</v>
      </c>
      <c r="BH1007" s="220">
        <f>IF(N1007="sníž. přenesená",J1007,0)</f>
        <v>0</v>
      </c>
      <c r="BI1007" s="220">
        <f>IF(N1007="nulová",J1007,0)</f>
        <v>0</v>
      </c>
      <c r="BJ1007" s="20" t="s">
        <v>83</v>
      </c>
      <c r="BK1007" s="220">
        <f>ROUND(I1007*H1007,2)</f>
        <v>0</v>
      </c>
      <c r="BL1007" s="20" t="s">
        <v>278</v>
      </c>
      <c r="BM1007" s="219" t="s">
        <v>1095</v>
      </c>
    </row>
    <row r="1008" s="2" customFormat="1">
      <c r="A1008" s="41"/>
      <c r="B1008" s="42"/>
      <c r="C1008" s="43"/>
      <c r="D1008" s="221" t="s">
        <v>183</v>
      </c>
      <c r="E1008" s="43"/>
      <c r="F1008" s="222" t="s">
        <v>1096</v>
      </c>
      <c r="G1008" s="43"/>
      <c r="H1008" s="43"/>
      <c r="I1008" s="223"/>
      <c r="J1008" s="43"/>
      <c r="K1008" s="43"/>
      <c r="L1008" s="47"/>
      <c r="M1008" s="224"/>
      <c r="N1008" s="225"/>
      <c r="O1008" s="87"/>
      <c r="P1008" s="87"/>
      <c r="Q1008" s="87"/>
      <c r="R1008" s="87"/>
      <c r="S1008" s="87"/>
      <c r="T1008" s="88"/>
      <c r="U1008" s="41"/>
      <c r="V1008" s="41"/>
      <c r="W1008" s="41"/>
      <c r="X1008" s="41"/>
      <c r="Y1008" s="41"/>
      <c r="Z1008" s="41"/>
      <c r="AA1008" s="41"/>
      <c r="AB1008" s="41"/>
      <c r="AC1008" s="41"/>
      <c r="AD1008" s="41"/>
      <c r="AE1008" s="41"/>
      <c r="AT1008" s="20" t="s">
        <v>183</v>
      </c>
      <c r="AU1008" s="20" t="s">
        <v>85</v>
      </c>
    </row>
    <row r="1009" s="13" customFormat="1">
      <c r="A1009" s="13"/>
      <c r="B1009" s="226"/>
      <c r="C1009" s="227"/>
      <c r="D1009" s="228" t="s">
        <v>185</v>
      </c>
      <c r="E1009" s="229" t="s">
        <v>19</v>
      </c>
      <c r="F1009" s="230" t="s">
        <v>209</v>
      </c>
      <c r="G1009" s="227"/>
      <c r="H1009" s="229" t="s">
        <v>19</v>
      </c>
      <c r="I1009" s="231"/>
      <c r="J1009" s="227"/>
      <c r="K1009" s="227"/>
      <c r="L1009" s="232"/>
      <c r="M1009" s="233"/>
      <c r="N1009" s="234"/>
      <c r="O1009" s="234"/>
      <c r="P1009" s="234"/>
      <c r="Q1009" s="234"/>
      <c r="R1009" s="234"/>
      <c r="S1009" s="234"/>
      <c r="T1009" s="235"/>
      <c r="U1009" s="13"/>
      <c r="V1009" s="13"/>
      <c r="W1009" s="13"/>
      <c r="X1009" s="13"/>
      <c r="Y1009" s="13"/>
      <c r="Z1009" s="13"/>
      <c r="AA1009" s="13"/>
      <c r="AB1009" s="13"/>
      <c r="AC1009" s="13"/>
      <c r="AD1009" s="13"/>
      <c r="AE1009" s="13"/>
      <c r="AT1009" s="236" t="s">
        <v>185</v>
      </c>
      <c r="AU1009" s="236" t="s">
        <v>85</v>
      </c>
      <c r="AV1009" s="13" t="s">
        <v>83</v>
      </c>
      <c r="AW1009" s="13" t="s">
        <v>35</v>
      </c>
      <c r="AX1009" s="13" t="s">
        <v>75</v>
      </c>
      <c r="AY1009" s="236" t="s">
        <v>175</v>
      </c>
    </row>
    <row r="1010" s="13" customFormat="1">
      <c r="A1010" s="13"/>
      <c r="B1010" s="226"/>
      <c r="C1010" s="227"/>
      <c r="D1010" s="228" t="s">
        <v>185</v>
      </c>
      <c r="E1010" s="229" t="s">
        <v>19</v>
      </c>
      <c r="F1010" s="230" t="s">
        <v>1044</v>
      </c>
      <c r="G1010" s="227"/>
      <c r="H1010" s="229" t="s">
        <v>19</v>
      </c>
      <c r="I1010" s="231"/>
      <c r="J1010" s="227"/>
      <c r="K1010" s="227"/>
      <c r="L1010" s="232"/>
      <c r="M1010" s="233"/>
      <c r="N1010" s="234"/>
      <c r="O1010" s="234"/>
      <c r="P1010" s="234"/>
      <c r="Q1010" s="234"/>
      <c r="R1010" s="234"/>
      <c r="S1010" s="234"/>
      <c r="T1010" s="235"/>
      <c r="U1010" s="13"/>
      <c r="V1010" s="13"/>
      <c r="W1010" s="13"/>
      <c r="X1010" s="13"/>
      <c r="Y1010" s="13"/>
      <c r="Z1010" s="13"/>
      <c r="AA1010" s="13"/>
      <c r="AB1010" s="13"/>
      <c r="AC1010" s="13"/>
      <c r="AD1010" s="13"/>
      <c r="AE1010" s="13"/>
      <c r="AT1010" s="236" t="s">
        <v>185</v>
      </c>
      <c r="AU1010" s="236" t="s">
        <v>85</v>
      </c>
      <c r="AV1010" s="13" t="s">
        <v>83</v>
      </c>
      <c r="AW1010" s="13" t="s">
        <v>35</v>
      </c>
      <c r="AX1010" s="13" t="s">
        <v>75</v>
      </c>
      <c r="AY1010" s="236" t="s">
        <v>175</v>
      </c>
    </row>
    <row r="1011" s="14" customFormat="1">
      <c r="A1011" s="14"/>
      <c r="B1011" s="237"/>
      <c r="C1011" s="238"/>
      <c r="D1011" s="228" t="s">
        <v>185</v>
      </c>
      <c r="E1011" s="239" t="s">
        <v>19</v>
      </c>
      <c r="F1011" s="240" t="s">
        <v>83</v>
      </c>
      <c r="G1011" s="238"/>
      <c r="H1011" s="241">
        <v>1</v>
      </c>
      <c r="I1011" s="242"/>
      <c r="J1011" s="238"/>
      <c r="K1011" s="238"/>
      <c r="L1011" s="243"/>
      <c r="M1011" s="244"/>
      <c r="N1011" s="245"/>
      <c r="O1011" s="245"/>
      <c r="P1011" s="245"/>
      <c r="Q1011" s="245"/>
      <c r="R1011" s="245"/>
      <c r="S1011" s="245"/>
      <c r="T1011" s="246"/>
      <c r="U1011" s="14"/>
      <c r="V1011" s="14"/>
      <c r="W1011" s="14"/>
      <c r="X1011" s="14"/>
      <c r="Y1011" s="14"/>
      <c r="Z1011" s="14"/>
      <c r="AA1011" s="14"/>
      <c r="AB1011" s="14"/>
      <c r="AC1011" s="14"/>
      <c r="AD1011" s="14"/>
      <c r="AE1011" s="14"/>
      <c r="AT1011" s="247" t="s">
        <v>185</v>
      </c>
      <c r="AU1011" s="247" t="s">
        <v>85</v>
      </c>
      <c r="AV1011" s="14" t="s">
        <v>85</v>
      </c>
      <c r="AW1011" s="14" t="s">
        <v>35</v>
      </c>
      <c r="AX1011" s="14" t="s">
        <v>75</v>
      </c>
      <c r="AY1011" s="247" t="s">
        <v>175</v>
      </c>
    </row>
    <row r="1012" s="15" customFormat="1">
      <c r="A1012" s="15"/>
      <c r="B1012" s="248"/>
      <c r="C1012" s="249"/>
      <c r="D1012" s="228" t="s">
        <v>185</v>
      </c>
      <c r="E1012" s="250" t="s">
        <v>19</v>
      </c>
      <c r="F1012" s="251" t="s">
        <v>187</v>
      </c>
      <c r="G1012" s="249"/>
      <c r="H1012" s="252">
        <v>1</v>
      </c>
      <c r="I1012" s="253"/>
      <c r="J1012" s="249"/>
      <c r="K1012" s="249"/>
      <c r="L1012" s="254"/>
      <c r="M1012" s="255"/>
      <c r="N1012" s="256"/>
      <c r="O1012" s="256"/>
      <c r="P1012" s="256"/>
      <c r="Q1012" s="256"/>
      <c r="R1012" s="256"/>
      <c r="S1012" s="256"/>
      <c r="T1012" s="257"/>
      <c r="U1012" s="15"/>
      <c r="V1012" s="15"/>
      <c r="W1012" s="15"/>
      <c r="X1012" s="15"/>
      <c r="Y1012" s="15"/>
      <c r="Z1012" s="15"/>
      <c r="AA1012" s="15"/>
      <c r="AB1012" s="15"/>
      <c r="AC1012" s="15"/>
      <c r="AD1012" s="15"/>
      <c r="AE1012" s="15"/>
      <c r="AT1012" s="258" t="s">
        <v>185</v>
      </c>
      <c r="AU1012" s="258" t="s">
        <v>85</v>
      </c>
      <c r="AV1012" s="15" t="s">
        <v>181</v>
      </c>
      <c r="AW1012" s="15" t="s">
        <v>35</v>
      </c>
      <c r="AX1012" s="15" t="s">
        <v>83</v>
      </c>
      <c r="AY1012" s="258" t="s">
        <v>175</v>
      </c>
    </row>
    <row r="1013" s="2" customFormat="1" ht="33" customHeight="1">
      <c r="A1013" s="41"/>
      <c r="B1013" s="42"/>
      <c r="C1013" s="208" t="s">
        <v>1097</v>
      </c>
      <c r="D1013" s="208" t="s">
        <v>177</v>
      </c>
      <c r="E1013" s="209" t="s">
        <v>1098</v>
      </c>
      <c r="F1013" s="210" t="s">
        <v>1099</v>
      </c>
      <c r="G1013" s="211" t="s">
        <v>1014</v>
      </c>
      <c r="H1013" s="212">
        <v>8</v>
      </c>
      <c r="I1013" s="213"/>
      <c r="J1013" s="214">
        <f>ROUND(I1013*H1013,2)</f>
        <v>0</v>
      </c>
      <c r="K1013" s="210" t="s">
        <v>180</v>
      </c>
      <c r="L1013" s="47"/>
      <c r="M1013" s="215" t="s">
        <v>19</v>
      </c>
      <c r="N1013" s="216" t="s">
        <v>46</v>
      </c>
      <c r="O1013" s="87"/>
      <c r="P1013" s="217">
        <f>O1013*H1013</f>
        <v>0</v>
      </c>
      <c r="Q1013" s="217">
        <v>2.0000000000000002E-05</v>
      </c>
      <c r="R1013" s="217">
        <f>Q1013*H1013</f>
        <v>0.00016000000000000001</v>
      </c>
      <c r="S1013" s="217">
        <v>0</v>
      </c>
      <c r="T1013" s="218">
        <f>S1013*H1013</f>
        <v>0</v>
      </c>
      <c r="U1013" s="41"/>
      <c r="V1013" s="41"/>
      <c r="W1013" s="41"/>
      <c r="X1013" s="41"/>
      <c r="Y1013" s="41"/>
      <c r="Z1013" s="41"/>
      <c r="AA1013" s="41"/>
      <c r="AB1013" s="41"/>
      <c r="AC1013" s="41"/>
      <c r="AD1013" s="41"/>
      <c r="AE1013" s="41"/>
      <c r="AR1013" s="219" t="s">
        <v>278</v>
      </c>
      <c r="AT1013" s="219" t="s">
        <v>177</v>
      </c>
      <c r="AU1013" s="219" t="s">
        <v>85</v>
      </c>
      <c r="AY1013" s="20" t="s">
        <v>175</v>
      </c>
      <c r="BE1013" s="220">
        <f>IF(N1013="základní",J1013,0)</f>
        <v>0</v>
      </c>
      <c r="BF1013" s="220">
        <f>IF(N1013="snížená",J1013,0)</f>
        <v>0</v>
      </c>
      <c r="BG1013" s="220">
        <f>IF(N1013="zákl. přenesená",J1013,0)</f>
        <v>0</v>
      </c>
      <c r="BH1013" s="220">
        <f>IF(N1013="sníž. přenesená",J1013,0)</f>
        <v>0</v>
      </c>
      <c r="BI1013" s="220">
        <f>IF(N1013="nulová",J1013,0)</f>
        <v>0</v>
      </c>
      <c r="BJ1013" s="20" t="s">
        <v>83</v>
      </c>
      <c r="BK1013" s="220">
        <f>ROUND(I1013*H1013,2)</f>
        <v>0</v>
      </c>
      <c r="BL1013" s="20" t="s">
        <v>278</v>
      </c>
      <c r="BM1013" s="219" t="s">
        <v>1100</v>
      </c>
    </row>
    <row r="1014" s="2" customFormat="1">
      <c r="A1014" s="41"/>
      <c r="B1014" s="42"/>
      <c r="C1014" s="43"/>
      <c r="D1014" s="221" t="s">
        <v>183</v>
      </c>
      <c r="E1014" s="43"/>
      <c r="F1014" s="222" t="s">
        <v>1101</v>
      </c>
      <c r="G1014" s="43"/>
      <c r="H1014" s="43"/>
      <c r="I1014" s="223"/>
      <c r="J1014" s="43"/>
      <c r="K1014" s="43"/>
      <c r="L1014" s="47"/>
      <c r="M1014" s="224"/>
      <c r="N1014" s="225"/>
      <c r="O1014" s="87"/>
      <c r="P1014" s="87"/>
      <c r="Q1014" s="87"/>
      <c r="R1014" s="87"/>
      <c r="S1014" s="87"/>
      <c r="T1014" s="88"/>
      <c r="U1014" s="41"/>
      <c r="V1014" s="41"/>
      <c r="W1014" s="41"/>
      <c r="X1014" s="41"/>
      <c r="Y1014" s="41"/>
      <c r="Z1014" s="41"/>
      <c r="AA1014" s="41"/>
      <c r="AB1014" s="41"/>
      <c r="AC1014" s="41"/>
      <c r="AD1014" s="41"/>
      <c r="AE1014" s="41"/>
      <c r="AT1014" s="20" t="s">
        <v>183</v>
      </c>
      <c r="AU1014" s="20" t="s">
        <v>85</v>
      </c>
    </row>
    <row r="1015" s="13" customFormat="1">
      <c r="A1015" s="13"/>
      <c r="B1015" s="226"/>
      <c r="C1015" s="227"/>
      <c r="D1015" s="228" t="s">
        <v>185</v>
      </c>
      <c r="E1015" s="229" t="s">
        <v>19</v>
      </c>
      <c r="F1015" s="230" t="s">
        <v>209</v>
      </c>
      <c r="G1015" s="227"/>
      <c r="H1015" s="229" t="s">
        <v>19</v>
      </c>
      <c r="I1015" s="231"/>
      <c r="J1015" s="227"/>
      <c r="K1015" s="227"/>
      <c r="L1015" s="232"/>
      <c r="M1015" s="233"/>
      <c r="N1015" s="234"/>
      <c r="O1015" s="234"/>
      <c r="P1015" s="234"/>
      <c r="Q1015" s="234"/>
      <c r="R1015" s="234"/>
      <c r="S1015" s="234"/>
      <c r="T1015" s="235"/>
      <c r="U1015" s="13"/>
      <c r="V1015" s="13"/>
      <c r="W1015" s="13"/>
      <c r="X1015" s="13"/>
      <c r="Y1015" s="13"/>
      <c r="Z1015" s="13"/>
      <c r="AA1015" s="13"/>
      <c r="AB1015" s="13"/>
      <c r="AC1015" s="13"/>
      <c r="AD1015" s="13"/>
      <c r="AE1015" s="13"/>
      <c r="AT1015" s="236" t="s">
        <v>185</v>
      </c>
      <c r="AU1015" s="236" t="s">
        <v>85</v>
      </c>
      <c r="AV1015" s="13" t="s">
        <v>83</v>
      </c>
      <c r="AW1015" s="13" t="s">
        <v>35</v>
      </c>
      <c r="AX1015" s="13" t="s">
        <v>75</v>
      </c>
      <c r="AY1015" s="236" t="s">
        <v>175</v>
      </c>
    </row>
    <row r="1016" s="13" customFormat="1">
      <c r="A1016" s="13"/>
      <c r="B1016" s="226"/>
      <c r="C1016" s="227"/>
      <c r="D1016" s="228" t="s">
        <v>185</v>
      </c>
      <c r="E1016" s="229" t="s">
        <v>19</v>
      </c>
      <c r="F1016" s="230" t="s">
        <v>1045</v>
      </c>
      <c r="G1016" s="227"/>
      <c r="H1016" s="229" t="s">
        <v>19</v>
      </c>
      <c r="I1016" s="231"/>
      <c r="J1016" s="227"/>
      <c r="K1016" s="227"/>
      <c r="L1016" s="232"/>
      <c r="M1016" s="233"/>
      <c r="N1016" s="234"/>
      <c r="O1016" s="234"/>
      <c r="P1016" s="234"/>
      <c r="Q1016" s="234"/>
      <c r="R1016" s="234"/>
      <c r="S1016" s="234"/>
      <c r="T1016" s="235"/>
      <c r="U1016" s="13"/>
      <c r="V1016" s="13"/>
      <c r="W1016" s="13"/>
      <c r="X1016" s="13"/>
      <c r="Y1016" s="13"/>
      <c r="Z1016" s="13"/>
      <c r="AA1016" s="13"/>
      <c r="AB1016" s="13"/>
      <c r="AC1016" s="13"/>
      <c r="AD1016" s="13"/>
      <c r="AE1016" s="13"/>
      <c r="AT1016" s="236" t="s">
        <v>185</v>
      </c>
      <c r="AU1016" s="236" t="s">
        <v>85</v>
      </c>
      <c r="AV1016" s="13" t="s">
        <v>83</v>
      </c>
      <c r="AW1016" s="13" t="s">
        <v>35</v>
      </c>
      <c r="AX1016" s="13" t="s">
        <v>75</v>
      </c>
      <c r="AY1016" s="236" t="s">
        <v>175</v>
      </c>
    </row>
    <row r="1017" s="14" customFormat="1">
      <c r="A1017" s="14"/>
      <c r="B1017" s="237"/>
      <c r="C1017" s="238"/>
      <c r="D1017" s="228" t="s">
        <v>185</v>
      </c>
      <c r="E1017" s="239" t="s">
        <v>19</v>
      </c>
      <c r="F1017" s="240" t="s">
        <v>1063</v>
      </c>
      <c r="G1017" s="238"/>
      <c r="H1017" s="241">
        <v>8</v>
      </c>
      <c r="I1017" s="242"/>
      <c r="J1017" s="238"/>
      <c r="K1017" s="238"/>
      <c r="L1017" s="243"/>
      <c r="M1017" s="244"/>
      <c r="N1017" s="245"/>
      <c r="O1017" s="245"/>
      <c r="P1017" s="245"/>
      <c r="Q1017" s="245"/>
      <c r="R1017" s="245"/>
      <c r="S1017" s="245"/>
      <c r="T1017" s="246"/>
      <c r="U1017" s="14"/>
      <c r="V1017" s="14"/>
      <c r="W1017" s="14"/>
      <c r="X1017" s="14"/>
      <c r="Y1017" s="14"/>
      <c r="Z1017" s="14"/>
      <c r="AA1017" s="14"/>
      <c r="AB1017" s="14"/>
      <c r="AC1017" s="14"/>
      <c r="AD1017" s="14"/>
      <c r="AE1017" s="14"/>
      <c r="AT1017" s="247" t="s">
        <v>185</v>
      </c>
      <c r="AU1017" s="247" t="s">
        <v>85</v>
      </c>
      <c r="AV1017" s="14" t="s">
        <v>85</v>
      </c>
      <c r="AW1017" s="14" t="s">
        <v>35</v>
      </c>
      <c r="AX1017" s="14" t="s">
        <v>75</v>
      </c>
      <c r="AY1017" s="247" t="s">
        <v>175</v>
      </c>
    </row>
    <row r="1018" s="15" customFormat="1">
      <c r="A1018" s="15"/>
      <c r="B1018" s="248"/>
      <c r="C1018" s="249"/>
      <c r="D1018" s="228" t="s">
        <v>185</v>
      </c>
      <c r="E1018" s="250" t="s">
        <v>19</v>
      </c>
      <c r="F1018" s="251" t="s">
        <v>187</v>
      </c>
      <c r="G1018" s="249"/>
      <c r="H1018" s="252">
        <v>8</v>
      </c>
      <c r="I1018" s="253"/>
      <c r="J1018" s="249"/>
      <c r="K1018" s="249"/>
      <c r="L1018" s="254"/>
      <c r="M1018" s="255"/>
      <c r="N1018" s="256"/>
      <c r="O1018" s="256"/>
      <c r="P1018" s="256"/>
      <c r="Q1018" s="256"/>
      <c r="R1018" s="256"/>
      <c r="S1018" s="256"/>
      <c r="T1018" s="257"/>
      <c r="U1018" s="15"/>
      <c r="V1018" s="15"/>
      <c r="W1018" s="15"/>
      <c r="X1018" s="15"/>
      <c r="Y1018" s="15"/>
      <c r="Z1018" s="15"/>
      <c r="AA1018" s="15"/>
      <c r="AB1018" s="15"/>
      <c r="AC1018" s="15"/>
      <c r="AD1018" s="15"/>
      <c r="AE1018" s="15"/>
      <c r="AT1018" s="258" t="s">
        <v>185</v>
      </c>
      <c r="AU1018" s="258" t="s">
        <v>85</v>
      </c>
      <c r="AV1018" s="15" t="s">
        <v>181</v>
      </c>
      <c r="AW1018" s="15" t="s">
        <v>35</v>
      </c>
      <c r="AX1018" s="15" t="s">
        <v>83</v>
      </c>
      <c r="AY1018" s="258" t="s">
        <v>175</v>
      </c>
    </row>
    <row r="1019" s="2" customFormat="1" ht="33" customHeight="1">
      <c r="A1019" s="41"/>
      <c r="B1019" s="42"/>
      <c r="C1019" s="208" t="s">
        <v>1102</v>
      </c>
      <c r="D1019" s="208" t="s">
        <v>177</v>
      </c>
      <c r="E1019" s="209" t="s">
        <v>1103</v>
      </c>
      <c r="F1019" s="210" t="s">
        <v>1104</v>
      </c>
      <c r="G1019" s="211" t="s">
        <v>1014</v>
      </c>
      <c r="H1019" s="212">
        <v>4</v>
      </c>
      <c r="I1019" s="213"/>
      <c r="J1019" s="214">
        <f>ROUND(I1019*H1019,2)</f>
        <v>0</v>
      </c>
      <c r="K1019" s="210" t="s">
        <v>180</v>
      </c>
      <c r="L1019" s="47"/>
      <c r="M1019" s="215" t="s">
        <v>19</v>
      </c>
      <c r="N1019" s="216" t="s">
        <v>46</v>
      </c>
      <c r="O1019" s="87"/>
      <c r="P1019" s="217">
        <f>O1019*H1019</f>
        <v>0</v>
      </c>
      <c r="Q1019" s="217">
        <v>2.0000000000000002E-05</v>
      </c>
      <c r="R1019" s="217">
        <f>Q1019*H1019</f>
        <v>8.0000000000000007E-05</v>
      </c>
      <c r="S1019" s="217">
        <v>0</v>
      </c>
      <c r="T1019" s="218">
        <f>S1019*H1019</f>
        <v>0</v>
      </c>
      <c r="U1019" s="41"/>
      <c r="V1019" s="41"/>
      <c r="W1019" s="41"/>
      <c r="X1019" s="41"/>
      <c r="Y1019" s="41"/>
      <c r="Z1019" s="41"/>
      <c r="AA1019" s="41"/>
      <c r="AB1019" s="41"/>
      <c r="AC1019" s="41"/>
      <c r="AD1019" s="41"/>
      <c r="AE1019" s="41"/>
      <c r="AR1019" s="219" t="s">
        <v>278</v>
      </c>
      <c r="AT1019" s="219" t="s">
        <v>177</v>
      </c>
      <c r="AU1019" s="219" t="s">
        <v>85</v>
      </c>
      <c r="AY1019" s="20" t="s">
        <v>175</v>
      </c>
      <c r="BE1019" s="220">
        <f>IF(N1019="základní",J1019,0)</f>
        <v>0</v>
      </c>
      <c r="BF1019" s="220">
        <f>IF(N1019="snížená",J1019,0)</f>
        <v>0</v>
      </c>
      <c r="BG1019" s="220">
        <f>IF(N1019="zákl. přenesená",J1019,0)</f>
        <v>0</v>
      </c>
      <c r="BH1019" s="220">
        <f>IF(N1019="sníž. přenesená",J1019,0)</f>
        <v>0</v>
      </c>
      <c r="BI1019" s="220">
        <f>IF(N1019="nulová",J1019,0)</f>
        <v>0</v>
      </c>
      <c r="BJ1019" s="20" t="s">
        <v>83</v>
      </c>
      <c r="BK1019" s="220">
        <f>ROUND(I1019*H1019,2)</f>
        <v>0</v>
      </c>
      <c r="BL1019" s="20" t="s">
        <v>278</v>
      </c>
      <c r="BM1019" s="219" t="s">
        <v>1105</v>
      </c>
    </row>
    <row r="1020" s="2" customFormat="1">
      <c r="A1020" s="41"/>
      <c r="B1020" s="42"/>
      <c r="C1020" s="43"/>
      <c r="D1020" s="221" t="s">
        <v>183</v>
      </c>
      <c r="E1020" s="43"/>
      <c r="F1020" s="222" t="s">
        <v>1106</v>
      </c>
      <c r="G1020" s="43"/>
      <c r="H1020" s="43"/>
      <c r="I1020" s="223"/>
      <c r="J1020" s="43"/>
      <c r="K1020" s="43"/>
      <c r="L1020" s="47"/>
      <c r="M1020" s="224"/>
      <c r="N1020" s="225"/>
      <c r="O1020" s="87"/>
      <c r="P1020" s="87"/>
      <c r="Q1020" s="87"/>
      <c r="R1020" s="87"/>
      <c r="S1020" s="87"/>
      <c r="T1020" s="88"/>
      <c r="U1020" s="41"/>
      <c r="V1020" s="41"/>
      <c r="W1020" s="41"/>
      <c r="X1020" s="41"/>
      <c r="Y1020" s="41"/>
      <c r="Z1020" s="41"/>
      <c r="AA1020" s="41"/>
      <c r="AB1020" s="41"/>
      <c r="AC1020" s="41"/>
      <c r="AD1020" s="41"/>
      <c r="AE1020" s="41"/>
      <c r="AT1020" s="20" t="s">
        <v>183</v>
      </c>
      <c r="AU1020" s="20" t="s">
        <v>85</v>
      </c>
    </row>
    <row r="1021" s="13" customFormat="1">
      <c r="A1021" s="13"/>
      <c r="B1021" s="226"/>
      <c r="C1021" s="227"/>
      <c r="D1021" s="228" t="s">
        <v>185</v>
      </c>
      <c r="E1021" s="229" t="s">
        <v>19</v>
      </c>
      <c r="F1021" s="230" t="s">
        <v>209</v>
      </c>
      <c r="G1021" s="227"/>
      <c r="H1021" s="229" t="s">
        <v>19</v>
      </c>
      <c r="I1021" s="231"/>
      <c r="J1021" s="227"/>
      <c r="K1021" s="227"/>
      <c r="L1021" s="232"/>
      <c r="M1021" s="233"/>
      <c r="N1021" s="234"/>
      <c r="O1021" s="234"/>
      <c r="P1021" s="234"/>
      <c r="Q1021" s="234"/>
      <c r="R1021" s="234"/>
      <c r="S1021" s="234"/>
      <c r="T1021" s="235"/>
      <c r="U1021" s="13"/>
      <c r="V1021" s="13"/>
      <c r="W1021" s="13"/>
      <c r="X1021" s="13"/>
      <c r="Y1021" s="13"/>
      <c r="Z1021" s="13"/>
      <c r="AA1021" s="13"/>
      <c r="AB1021" s="13"/>
      <c r="AC1021" s="13"/>
      <c r="AD1021" s="13"/>
      <c r="AE1021" s="13"/>
      <c r="AT1021" s="236" t="s">
        <v>185</v>
      </c>
      <c r="AU1021" s="236" t="s">
        <v>85</v>
      </c>
      <c r="AV1021" s="13" t="s">
        <v>83</v>
      </c>
      <c r="AW1021" s="13" t="s">
        <v>35</v>
      </c>
      <c r="AX1021" s="13" t="s">
        <v>75</v>
      </c>
      <c r="AY1021" s="236" t="s">
        <v>175</v>
      </c>
    </row>
    <row r="1022" s="13" customFormat="1">
      <c r="A1022" s="13"/>
      <c r="B1022" s="226"/>
      <c r="C1022" s="227"/>
      <c r="D1022" s="228" t="s">
        <v>185</v>
      </c>
      <c r="E1022" s="229" t="s">
        <v>19</v>
      </c>
      <c r="F1022" s="230" t="s">
        <v>1046</v>
      </c>
      <c r="G1022" s="227"/>
      <c r="H1022" s="229" t="s">
        <v>19</v>
      </c>
      <c r="I1022" s="231"/>
      <c r="J1022" s="227"/>
      <c r="K1022" s="227"/>
      <c r="L1022" s="232"/>
      <c r="M1022" s="233"/>
      <c r="N1022" s="234"/>
      <c r="O1022" s="234"/>
      <c r="P1022" s="234"/>
      <c r="Q1022" s="234"/>
      <c r="R1022" s="234"/>
      <c r="S1022" s="234"/>
      <c r="T1022" s="235"/>
      <c r="U1022" s="13"/>
      <c r="V1022" s="13"/>
      <c r="W1022" s="13"/>
      <c r="X1022" s="13"/>
      <c r="Y1022" s="13"/>
      <c r="Z1022" s="13"/>
      <c r="AA1022" s="13"/>
      <c r="AB1022" s="13"/>
      <c r="AC1022" s="13"/>
      <c r="AD1022" s="13"/>
      <c r="AE1022" s="13"/>
      <c r="AT1022" s="236" t="s">
        <v>185</v>
      </c>
      <c r="AU1022" s="236" t="s">
        <v>85</v>
      </c>
      <c r="AV1022" s="13" t="s">
        <v>83</v>
      </c>
      <c r="AW1022" s="13" t="s">
        <v>35</v>
      </c>
      <c r="AX1022" s="13" t="s">
        <v>75</v>
      </c>
      <c r="AY1022" s="236" t="s">
        <v>175</v>
      </c>
    </row>
    <row r="1023" s="14" customFormat="1">
      <c r="A1023" s="14"/>
      <c r="B1023" s="237"/>
      <c r="C1023" s="238"/>
      <c r="D1023" s="228" t="s">
        <v>185</v>
      </c>
      <c r="E1023" s="239" t="s">
        <v>19</v>
      </c>
      <c r="F1023" s="240" t="s">
        <v>1069</v>
      </c>
      <c r="G1023" s="238"/>
      <c r="H1023" s="241">
        <v>4</v>
      </c>
      <c r="I1023" s="242"/>
      <c r="J1023" s="238"/>
      <c r="K1023" s="238"/>
      <c r="L1023" s="243"/>
      <c r="M1023" s="244"/>
      <c r="N1023" s="245"/>
      <c r="O1023" s="245"/>
      <c r="P1023" s="245"/>
      <c r="Q1023" s="245"/>
      <c r="R1023" s="245"/>
      <c r="S1023" s="245"/>
      <c r="T1023" s="246"/>
      <c r="U1023" s="14"/>
      <c r="V1023" s="14"/>
      <c r="W1023" s="14"/>
      <c r="X1023" s="14"/>
      <c r="Y1023" s="14"/>
      <c r="Z1023" s="14"/>
      <c r="AA1023" s="14"/>
      <c r="AB1023" s="14"/>
      <c r="AC1023" s="14"/>
      <c r="AD1023" s="14"/>
      <c r="AE1023" s="14"/>
      <c r="AT1023" s="247" t="s">
        <v>185</v>
      </c>
      <c r="AU1023" s="247" t="s">
        <v>85</v>
      </c>
      <c r="AV1023" s="14" t="s">
        <v>85</v>
      </c>
      <c r="AW1023" s="14" t="s">
        <v>35</v>
      </c>
      <c r="AX1023" s="14" t="s">
        <v>75</v>
      </c>
      <c r="AY1023" s="247" t="s">
        <v>175</v>
      </c>
    </row>
    <row r="1024" s="15" customFormat="1">
      <c r="A1024" s="15"/>
      <c r="B1024" s="248"/>
      <c r="C1024" s="249"/>
      <c r="D1024" s="228" t="s">
        <v>185</v>
      </c>
      <c r="E1024" s="250" t="s">
        <v>19</v>
      </c>
      <c r="F1024" s="251" t="s">
        <v>187</v>
      </c>
      <c r="G1024" s="249"/>
      <c r="H1024" s="252">
        <v>4</v>
      </c>
      <c r="I1024" s="253"/>
      <c r="J1024" s="249"/>
      <c r="K1024" s="249"/>
      <c r="L1024" s="254"/>
      <c r="M1024" s="255"/>
      <c r="N1024" s="256"/>
      <c r="O1024" s="256"/>
      <c r="P1024" s="256"/>
      <c r="Q1024" s="256"/>
      <c r="R1024" s="256"/>
      <c r="S1024" s="256"/>
      <c r="T1024" s="257"/>
      <c r="U1024" s="15"/>
      <c r="V1024" s="15"/>
      <c r="W1024" s="15"/>
      <c r="X1024" s="15"/>
      <c r="Y1024" s="15"/>
      <c r="Z1024" s="15"/>
      <c r="AA1024" s="15"/>
      <c r="AB1024" s="15"/>
      <c r="AC1024" s="15"/>
      <c r="AD1024" s="15"/>
      <c r="AE1024" s="15"/>
      <c r="AT1024" s="258" t="s">
        <v>185</v>
      </c>
      <c r="AU1024" s="258" t="s">
        <v>85</v>
      </c>
      <c r="AV1024" s="15" t="s">
        <v>181</v>
      </c>
      <c r="AW1024" s="15" t="s">
        <v>35</v>
      </c>
      <c r="AX1024" s="15" t="s">
        <v>83</v>
      </c>
      <c r="AY1024" s="258" t="s">
        <v>175</v>
      </c>
    </row>
    <row r="1025" s="2" customFormat="1" ht="24.15" customHeight="1">
      <c r="A1025" s="41"/>
      <c r="B1025" s="42"/>
      <c r="C1025" s="208" t="s">
        <v>1107</v>
      </c>
      <c r="D1025" s="208" t="s">
        <v>177</v>
      </c>
      <c r="E1025" s="209" t="s">
        <v>1108</v>
      </c>
      <c r="F1025" s="210" t="s">
        <v>1109</v>
      </c>
      <c r="G1025" s="211" t="s">
        <v>120</v>
      </c>
      <c r="H1025" s="212">
        <v>19.600000000000001</v>
      </c>
      <c r="I1025" s="213"/>
      <c r="J1025" s="214">
        <f>ROUND(I1025*H1025,2)</f>
        <v>0</v>
      </c>
      <c r="K1025" s="210" t="s">
        <v>180</v>
      </c>
      <c r="L1025" s="47"/>
      <c r="M1025" s="215" t="s">
        <v>19</v>
      </c>
      <c r="N1025" s="216" t="s">
        <v>46</v>
      </c>
      <c r="O1025" s="87"/>
      <c r="P1025" s="217">
        <f>O1025*H1025</f>
        <v>0</v>
      </c>
      <c r="Q1025" s="217">
        <v>0</v>
      </c>
      <c r="R1025" s="217">
        <f>Q1025*H1025</f>
        <v>0</v>
      </c>
      <c r="S1025" s="217">
        <v>0</v>
      </c>
      <c r="T1025" s="218">
        <f>S1025*H1025</f>
        <v>0</v>
      </c>
      <c r="U1025" s="41"/>
      <c r="V1025" s="41"/>
      <c r="W1025" s="41"/>
      <c r="X1025" s="41"/>
      <c r="Y1025" s="41"/>
      <c r="Z1025" s="41"/>
      <c r="AA1025" s="41"/>
      <c r="AB1025" s="41"/>
      <c r="AC1025" s="41"/>
      <c r="AD1025" s="41"/>
      <c r="AE1025" s="41"/>
      <c r="AR1025" s="219" t="s">
        <v>278</v>
      </c>
      <c r="AT1025" s="219" t="s">
        <v>177</v>
      </c>
      <c r="AU1025" s="219" t="s">
        <v>85</v>
      </c>
      <c r="AY1025" s="20" t="s">
        <v>175</v>
      </c>
      <c r="BE1025" s="220">
        <f>IF(N1025="základní",J1025,0)</f>
        <v>0</v>
      </c>
      <c r="BF1025" s="220">
        <f>IF(N1025="snížená",J1025,0)</f>
        <v>0</v>
      </c>
      <c r="BG1025" s="220">
        <f>IF(N1025="zákl. přenesená",J1025,0)</f>
        <v>0</v>
      </c>
      <c r="BH1025" s="220">
        <f>IF(N1025="sníž. přenesená",J1025,0)</f>
        <v>0</v>
      </c>
      <c r="BI1025" s="220">
        <f>IF(N1025="nulová",J1025,0)</f>
        <v>0</v>
      </c>
      <c r="BJ1025" s="20" t="s">
        <v>83</v>
      </c>
      <c r="BK1025" s="220">
        <f>ROUND(I1025*H1025,2)</f>
        <v>0</v>
      </c>
      <c r="BL1025" s="20" t="s">
        <v>278</v>
      </c>
      <c r="BM1025" s="219" t="s">
        <v>1110</v>
      </c>
    </row>
    <row r="1026" s="2" customFormat="1">
      <c r="A1026" s="41"/>
      <c r="B1026" s="42"/>
      <c r="C1026" s="43"/>
      <c r="D1026" s="221" t="s">
        <v>183</v>
      </c>
      <c r="E1026" s="43"/>
      <c r="F1026" s="222" t="s">
        <v>1111</v>
      </c>
      <c r="G1026" s="43"/>
      <c r="H1026" s="43"/>
      <c r="I1026" s="223"/>
      <c r="J1026" s="43"/>
      <c r="K1026" s="43"/>
      <c r="L1026" s="47"/>
      <c r="M1026" s="224"/>
      <c r="N1026" s="225"/>
      <c r="O1026" s="87"/>
      <c r="P1026" s="87"/>
      <c r="Q1026" s="87"/>
      <c r="R1026" s="87"/>
      <c r="S1026" s="87"/>
      <c r="T1026" s="88"/>
      <c r="U1026" s="41"/>
      <c r="V1026" s="41"/>
      <c r="W1026" s="41"/>
      <c r="X1026" s="41"/>
      <c r="Y1026" s="41"/>
      <c r="Z1026" s="41"/>
      <c r="AA1026" s="41"/>
      <c r="AB1026" s="41"/>
      <c r="AC1026" s="41"/>
      <c r="AD1026" s="41"/>
      <c r="AE1026" s="41"/>
      <c r="AT1026" s="20" t="s">
        <v>183</v>
      </c>
      <c r="AU1026" s="20" t="s">
        <v>85</v>
      </c>
    </row>
    <row r="1027" s="13" customFormat="1">
      <c r="A1027" s="13"/>
      <c r="B1027" s="226"/>
      <c r="C1027" s="227"/>
      <c r="D1027" s="228" t="s">
        <v>185</v>
      </c>
      <c r="E1027" s="229" t="s">
        <v>19</v>
      </c>
      <c r="F1027" s="230" t="s">
        <v>209</v>
      </c>
      <c r="G1027" s="227"/>
      <c r="H1027" s="229" t="s">
        <v>19</v>
      </c>
      <c r="I1027" s="231"/>
      <c r="J1027" s="227"/>
      <c r="K1027" s="227"/>
      <c r="L1027" s="232"/>
      <c r="M1027" s="233"/>
      <c r="N1027" s="234"/>
      <c r="O1027" s="234"/>
      <c r="P1027" s="234"/>
      <c r="Q1027" s="234"/>
      <c r="R1027" s="234"/>
      <c r="S1027" s="234"/>
      <c r="T1027" s="235"/>
      <c r="U1027" s="13"/>
      <c r="V1027" s="13"/>
      <c r="W1027" s="13"/>
      <c r="X1027" s="13"/>
      <c r="Y1027" s="13"/>
      <c r="Z1027" s="13"/>
      <c r="AA1027" s="13"/>
      <c r="AB1027" s="13"/>
      <c r="AC1027" s="13"/>
      <c r="AD1027" s="13"/>
      <c r="AE1027" s="13"/>
      <c r="AT1027" s="236" t="s">
        <v>185</v>
      </c>
      <c r="AU1027" s="236" t="s">
        <v>85</v>
      </c>
      <c r="AV1027" s="13" t="s">
        <v>83</v>
      </c>
      <c r="AW1027" s="13" t="s">
        <v>35</v>
      </c>
      <c r="AX1027" s="13" t="s">
        <v>75</v>
      </c>
      <c r="AY1027" s="236" t="s">
        <v>175</v>
      </c>
    </row>
    <row r="1028" s="13" customFormat="1">
      <c r="A1028" s="13"/>
      <c r="B1028" s="226"/>
      <c r="C1028" s="227"/>
      <c r="D1028" s="228" t="s">
        <v>185</v>
      </c>
      <c r="E1028" s="229" t="s">
        <v>19</v>
      </c>
      <c r="F1028" s="230" t="s">
        <v>1044</v>
      </c>
      <c r="G1028" s="227"/>
      <c r="H1028" s="229" t="s">
        <v>19</v>
      </c>
      <c r="I1028" s="231"/>
      <c r="J1028" s="227"/>
      <c r="K1028" s="227"/>
      <c r="L1028" s="232"/>
      <c r="M1028" s="233"/>
      <c r="N1028" s="234"/>
      <c r="O1028" s="234"/>
      <c r="P1028" s="234"/>
      <c r="Q1028" s="234"/>
      <c r="R1028" s="234"/>
      <c r="S1028" s="234"/>
      <c r="T1028" s="235"/>
      <c r="U1028" s="13"/>
      <c r="V1028" s="13"/>
      <c r="W1028" s="13"/>
      <c r="X1028" s="13"/>
      <c r="Y1028" s="13"/>
      <c r="Z1028" s="13"/>
      <c r="AA1028" s="13"/>
      <c r="AB1028" s="13"/>
      <c r="AC1028" s="13"/>
      <c r="AD1028" s="13"/>
      <c r="AE1028" s="13"/>
      <c r="AT1028" s="236" t="s">
        <v>185</v>
      </c>
      <c r="AU1028" s="236" t="s">
        <v>85</v>
      </c>
      <c r="AV1028" s="13" t="s">
        <v>83</v>
      </c>
      <c r="AW1028" s="13" t="s">
        <v>35</v>
      </c>
      <c r="AX1028" s="13" t="s">
        <v>75</v>
      </c>
      <c r="AY1028" s="236" t="s">
        <v>175</v>
      </c>
    </row>
    <row r="1029" s="14" customFormat="1">
      <c r="A1029" s="14"/>
      <c r="B1029" s="237"/>
      <c r="C1029" s="238"/>
      <c r="D1029" s="228" t="s">
        <v>185</v>
      </c>
      <c r="E1029" s="239" t="s">
        <v>19</v>
      </c>
      <c r="F1029" s="240" t="s">
        <v>1112</v>
      </c>
      <c r="G1029" s="238"/>
      <c r="H1029" s="241">
        <v>0.90000000000000002</v>
      </c>
      <c r="I1029" s="242"/>
      <c r="J1029" s="238"/>
      <c r="K1029" s="238"/>
      <c r="L1029" s="243"/>
      <c r="M1029" s="244"/>
      <c r="N1029" s="245"/>
      <c r="O1029" s="245"/>
      <c r="P1029" s="245"/>
      <c r="Q1029" s="245"/>
      <c r="R1029" s="245"/>
      <c r="S1029" s="245"/>
      <c r="T1029" s="246"/>
      <c r="U1029" s="14"/>
      <c r="V1029" s="14"/>
      <c r="W1029" s="14"/>
      <c r="X1029" s="14"/>
      <c r="Y1029" s="14"/>
      <c r="Z1029" s="14"/>
      <c r="AA1029" s="14"/>
      <c r="AB1029" s="14"/>
      <c r="AC1029" s="14"/>
      <c r="AD1029" s="14"/>
      <c r="AE1029" s="14"/>
      <c r="AT1029" s="247" t="s">
        <v>185</v>
      </c>
      <c r="AU1029" s="247" t="s">
        <v>85</v>
      </c>
      <c r="AV1029" s="14" t="s">
        <v>85</v>
      </c>
      <c r="AW1029" s="14" t="s">
        <v>35</v>
      </c>
      <c r="AX1029" s="14" t="s">
        <v>75</v>
      </c>
      <c r="AY1029" s="247" t="s">
        <v>175</v>
      </c>
    </row>
    <row r="1030" s="14" customFormat="1">
      <c r="A1030" s="14"/>
      <c r="B1030" s="237"/>
      <c r="C1030" s="238"/>
      <c r="D1030" s="228" t="s">
        <v>185</v>
      </c>
      <c r="E1030" s="239" t="s">
        <v>19</v>
      </c>
      <c r="F1030" s="240" t="s">
        <v>1113</v>
      </c>
      <c r="G1030" s="238"/>
      <c r="H1030" s="241">
        <v>1.44</v>
      </c>
      <c r="I1030" s="242"/>
      <c r="J1030" s="238"/>
      <c r="K1030" s="238"/>
      <c r="L1030" s="243"/>
      <c r="M1030" s="244"/>
      <c r="N1030" s="245"/>
      <c r="O1030" s="245"/>
      <c r="P1030" s="245"/>
      <c r="Q1030" s="245"/>
      <c r="R1030" s="245"/>
      <c r="S1030" s="245"/>
      <c r="T1030" s="246"/>
      <c r="U1030" s="14"/>
      <c r="V1030" s="14"/>
      <c r="W1030" s="14"/>
      <c r="X1030" s="14"/>
      <c r="Y1030" s="14"/>
      <c r="Z1030" s="14"/>
      <c r="AA1030" s="14"/>
      <c r="AB1030" s="14"/>
      <c r="AC1030" s="14"/>
      <c r="AD1030" s="14"/>
      <c r="AE1030" s="14"/>
      <c r="AT1030" s="247" t="s">
        <v>185</v>
      </c>
      <c r="AU1030" s="247" t="s">
        <v>85</v>
      </c>
      <c r="AV1030" s="14" t="s">
        <v>85</v>
      </c>
      <c r="AW1030" s="14" t="s">
        <v>35</v>
      </c>
      <c r="AX1030" s="14" t="s">
        <v>75</v>
      </c>
      <c r="AY1030" s="247" t="s">
        <v>175</v>
      </c>
    </row>
    <row r="1031" s="14" customFormat="1">
      <c r="A1031" s="14"/>
      <c r="B1031" s="237"/>
      <c r="C1031" s="238"/>
      <c r="D1031" s="228" t="s">
        <v>185</v>
      </c>
      <c r="E1031" s="239" t="s">
        <v>19</v>
      </c>
      <c r="F1031" s="240" t="s">
        <v>1113</v>
      </c>
      <c r="G1031" s="238"/>
      <c r="H1031" s="241">
        <v>1.44</v>
      </c>
      <c r="I1031" s="242"/>
      <c r="J1031" s="238"/>
      <c r="K1031" s="238"/>
      <c r="L1031" s="243"/>
      <c r="M1031" s="244"/>
      <c r="N1031" s="245"/>
      <c r="O1031" s="245"/>
      <c r="P1031" s="245"/>
      <c r="Q1031" s="245"/>
      <c r="R1031" s="245"/>
      <c r="S1031" s="245"/>
      <c r="T1031" s="246"/>
      <c r="U1031" s="14"/>
      <c r="V1031" s="14"/>
      <c r="W1031" s="14"/>
      <c r="X1031" s="14"/>
      <c r="Y1031" s="14"/>
      <c r="Z1031" s="14"/>
      <c r="AA1031" s="14"/>
      <c r="AB1031" s="14"/>
      <c r="AC1031" s="14"/>
      <c r="AD1031" s="14"/>
      <c r="AE1031" s="14"/>
      <c r="AT1031" s="247" t="s">
        <v>185</v>
      </c>
      <c r="AU1031" s="247" t="s">
        <v>85</v>
      </c>
      <c r="AV1031" s="14" t="s">
        <v>85</v>
      </c>
      <c r="AW1031" s="14" t="s">
        <v>35</v>
      </c>
      <c r="AX1031" s="14" t="s">
        <v>75</v>
      </c>
      <c r="AY1031" s="247" t="s">
        <v>175</v>
      </c>
    </row>
    <row r="1032" s="14" customFormat="1">
      <c r="A1032" s="14"/>
      <c r="B1032" s="237"/>
      <c r="C1032" s="238"/>
      <c r="D1032" s="228" t="s">
        <v>185</v>
      </c>
      <c r="E1032" s="239" t="s">
        <v>19</v>
      </c>
      <c r="F1032" s="240" t="s">
        <v>1114</v>
      </c>
      <c r="G1032" s="238"/>
      <c r="H1032" s="241">
        <v>0.81000000000000005</v>
      </c>
      <c r="I1032" s="242"/>
      <c r="J1032" s="238"/>
      <c r="K1032" s="238"/>
      <c r="L1032" s="243"/>
      <c r="M1032" s="244"/>
      <c r="N1032" s="245"/>
      <c r="O1032" s="245"/>
      <c r="P1032" s="245"/>
      <c r="Q1032" s="245"/>
      <c r="R1032" s="245"/>
      <c r="S1032" s="245"/>
      <c r="T1032" s="246"/>
      <c r="U1032" s="14"/>
      <c r="V1032" s="14"/>
      <c r="W1032" s="14"/>
      <c r="X1032" s="14"/>
      <c r="Y1032" s="14"/>
      <c r="Z1032" s="14"/>
      <c r="AA1032" s="14"/>
      <c r="AB1032" s="14"/>
      <c r="AC1032" s="14"/>
      <c r="AD1032" s="14"/>
      <c r="AE1032" s="14"/>
      <c r="AT1032" s="247" t="s">
        <v>185</v>
      </c>
      <c r="AU1032" s="247" t="s">
        <v>85</v>
      </c>
      <c r="AV1032" s="14" t="s">
        <v>85</v>
      </c>
      <c r="AW1032" s="14" t="s">
        <v>35</v>
      </c>
      <c r="AX1032" s="14" t="s">
        <v>75</v>
      </c>
      <c r="AY1032" s="247" t="s">
        <v>175</v>
      </c>
    </row>
    <row r="1033" s="14" customFormat="1">
      <c r="A1033" s="14"/>
      <c r="B1033" s="237"/>
      <c r="C1033" s="238"/>
      <c r="D1033" s="228" t="s">
        <v>185</v>
      </c>
      <c r="E1033" s="239" t="s">
        <v>19</v>
      </c>
      <c r="F1033" s="240" t="s">
        <v>1115</v>
      </c>
      <c r="G1033" s="238"/>
      <c r="H1033" s="241">
        <v>1.8</v>
      </c>
      <c r="I1033" s="242"/>
      <c r="J1033" s="238"/>
      <c r="K1033" s="238"/>
      <c r="L1033" s="243"/>
      <c r="M1033" s="244"/>
      <c r="N1033" s="245"/>
      <c r="O1033" s="245"/>
      <c r="P1033" s="245"/>
      <c r="Q1033" s="245"/>
      <c r="R1033" s="245"/>
      <c r="S1033" s="245"/>
      <c r="T1033" s="246"/>
      <c r="U1033" s="14"/>
      <c r="V1033" s="14"/>
      <c r="W1033" s="14"/>
      <c r="X1033" s="14"/>
      <c r="Y1033" s="14"/>
      <c r="Z1033" s="14"/>
      <c r="AA1033" s="14"/>
      <c r="AB1033" s="14"/>
      <c r="AC1033" s="14"/>
      <c r="AD1033" s="14"/>
      <c r="AE1033" s="14"/>
      <c r="AT1033" s="247" t="s">
        <v>185</v>
      </c>
      <c r="AU1033" s="247" t="s">
        <v>85</v>
      </c>
      <c r="AV1033" s="14" t="s">
        <v>85</v>
      </c>
      <c r="AW1033" s="14" t="s">
        <v>35</v>
      </c>
      <c r="AX1033" s="14" t="s">
        <v>75</v>
      </c>
      <c r="AY1033" s="247" t="s">
        <v>175</v>
      </c>
    </row>
    <row r="1034" s="14" customFormat="1">
      <c r="A1034" s="14"/>
      <c r="B1034" s="237"/>
      <c r="C1034" s="238"/>
      <c r="D1034" s="228" t="s">
        <v>185</v>
      </c>
      <c r="E1034" s="239" t="s">
        <v>19</v>
      </c>
      <c r="F1034" s="240" t="s">
        <v>1112</v>
      </c>
      <c r="G1034" s="238"/>
      <c r="H1034" s="241">
        <v>0.90000000000000002</v>
      </c>
      <c r="I1034" s="242"/>
      <c r="J1034" s="238"/>
      <c r="K1034" s="238"/>
      <c r="L1034" s="243"/>
      <c r="M1034" s="244"/>
      <c r="N1034" s="245"/>
      <c r="O1034" s="245"/>
      <c r="P1034" s="245"/>
      <c r="Q1034" s="245"/>
      <c r="R1034" s="245"/>
      <c r="S1034" s="245"/>
      <c r="T1034" s="246"/>
      <c r="U1034" s="14"/>
      <c r="V1034" s="14"/>
      <c r="W1034" s="14"/>
      <c r="X1034" s="14"/>
      <c r="Y1034" s="14"/>
      <c r="Z1034" s="14"/>
      <c r="AA1034" s="14"/>
      <c r="AB1034" s="14"/>
      <c r="AC1034" s="14"/>
      <c r="AD1034" s="14"/>
      <c r="AE1034" s="14"/>
      <c r="AT1034" s="247" t="s">
        <v>185</v>
      </c>
      <c r="AU1034" s="247" t="s">
        <v>85</v>
      </c>
      <c r="AV1034" s="14" t="s">
        <v>85</v>
      </c>
      <c r="AW1034" s="14" t="s">
        <v>35</v>
      </c>
      <c r="AX1034" s="14" t="s">
        <v>75</v>
      </c>
      <c r="AY1034" s="247" t="s">
        <v>175</v>
      </c>
    </row>
    <row r="1035" s="14" customFormat="1">
      <c r="A1035" s="14"/>
      <c r="B1035" s="237"/>
      <c r="C1035" s="238"/>
      <c r="D1035" s="228" t="s">
        <v>185</v>
      </c>
      <c r="E1035" s="239" t="s">
        <v>19</v>
      </c>
      <c r="F1035" s="240" t="s">
        <v>1114</v>
      </c>
      <c r="G1035" s="238"/>
      <c r="H1035" s="241">
        <v>0.81000000000000005</v>
      </c>
      <c r="I1035" s="242"/>
      <c r="J1035" s="238"/>
      <c r="K1035" s="238"/>
      <c r="L1035" s="243"/>
      <c r="M1035" s="244"/>
      <c r="N1035" s="245"/>
      <c r="O1035" s="245"/>
      <c r="P1035" s="245"/>
      <c r="Q1035" s="245"/>
      <c r="R1035" s="245"/>
      <c r="S1035" s="245"/>
      <c r="T1035" s="246"/>
      <c r="U1035" s="14"/>
      <c r="V1035" s="14"/>
      <c r="W1035" s="14"/>
      <c r="X1035" s="14"/>
      <c r="Y1035" s="14"/>
      <c r="Z1035" s="14"/>
      <c r="AA1035" s="14"/>
      <c r="AB1035" s="14"/>
      <c r="AC1035" s="14"/>
      <c r="AD1035" s="14"/>
      <c r="AE1035" s="14"/>
      <c r="AT1035" s="247" t="s">
        <v>185</v>
      </c>
      <c r="AU1035" s="247" t="s">
        <v>85</v>
      </c>
      <c r="AV1035" s="14" t="s">
        <v>85</v>
      </c>
      <c r="AW1035" s="14" t="s">
        <v>35</v>
      </c>
      <c r="AX1035" s="14" t="s">
        <v>75</v>
      </c>
      <c r="AY1035" s="247" t="s">
        <v>175</v>
      </c>
    </row>
    <row r="1036" s="14" customFormat="1">
      <c r="A1036" s="14"/>
      <c r="B1036" s="237"/>
      <c r="C1036" s="238"/>
      <c r="D1036" s="228" t="s">
        <v>185</v>
      </c>
      <c r="E1036" s="239" t="s">
        <v>19</v>
      </c>
      <c r="F1036" s="240" t="s">
        <v>1116</v>
      </c>
      <c r="G1036" s="238"/>
      <c r="H1036" s="241">
        <v>2.1600000000000001</v>
      </c>
      <c r="I1036" s="242"/>
      <c r="J1036" s="238"/>
      <c r="K1036" s="238"/>
      <c r="L1036" s="243"/>
      <c r="M1036" s="244"/>
      <c r="N1036" s="245"/>
      <c r="O1036" s="245"/>
      <c r="P1036" s="245"/>
      <c r="Q1036" s="245"/>
      <c r="R1036" s="245"/>
      <c r="S1036" s="245"/>
      <c r="T1036" s="246"/>
      <c r="U1036" s="14"/>
      <c r="V1036" s="14"/>
      <c r="W1036" s="14"/>
      <c r="X1036" s="14"/>
      <c r="Y1036" s="14"/>
      <c r="Z1036" s="14"/>
      <c r="AA1036" s="14"/>
      <c r="AB1036" s="14"/>
      <c r="AC1036" s="14"/>
      <c r="AD1036" s="14"/>
      <c r="AE1036" s="14"/>
      <c r="AT1036" s="247" t="s">
        <v>185</v>
      </c>
      <c r="AU1036" s="247" t="s">
        <v>85</v>
      </c>
      <c r="AV1036" s="14" t="s">
        <v>85</v>
      </c>
      <c r="AW1036" s="14" t="s">
        <v>35</v>
      </c>
      <c r="AX1036" s="14" t="s">
        <v>75</v>
      </c>
      <c r="AY1036" s="247" t="s">
        <v>175</v>
      </c>
    </row>
    <row r="1037" s="14" customFormat="1">
      <c r="A1037" s="14"/>
      <c r="B1037" s="237"/>
      <c r="C1037" s="238"/>
      <c r="D1037" s="228" t="s">
        <v>185</v>
      </c>
      <c r="E1037" s="239" t="s">
        <v>19</v>
      </c>
      <c r="F1037" s="240" t="s">
        <v>1117</v>
      </c>
      <c r="G1037" s="238"/>
      <c r="H1037" s="241">
        <v>1.6000000000000001</v>
      </c>
      <c r="I1037" s="242"/>
      <c r="J1037" s="238"/>
      <c r="K1037" s="238"/>
      <c r="L1037" s="243"/>
      <c r="M1037" s="244"/>
      <c r="N1037" s="245"/>
      <c r="O1037" s="245"/>
      <c r="P1037" s="245"/>
      <c r="Q1037" s="245"/>
      <c r="R1037" s="245"/>
      <c r="S1037" s="245"/>
      <c r="T1037" s="246"/>
      <c r="U1037" s="14"/>
      <c r="V1037" s="14"/>
      <c r="W1037" s="14"/>
      <c r="X1037" s="14"/>
      <c r="Y1037" s="14"/>
      <c r="Z1037" s="14"/>
      <c r="AA1037" s="14"/>
      <c r="AB1037" s="14"/>
      <c r="AC1037" s="14"/>
      <c r="AD1037" s="14"/>
      <c r="AE1037" s="14"/>
      <c r="AT1037" s="247" t="s">
        <v>185</v>
      </c>
      <c r="AU1037" s="247" t="s">
        <v>85</v>
      </c>
      <c r="AV1037" s="14" t="s">
        <v>85</v>
      </c>
      <c r="AW1037" s="14" t="s">
        <v>35</v>
      </c>
      <c r="AX1037" s="14" t="s">
        <v>75</v>
      </c>
      <c r="AY1037" s="247" t="s">
        <v>175</v>
      </c>
    </row>
    <row r="1038" s="16" customFormat="1">
      <c r="A1038" s="16"/>
      <c r="B1038" s="259"/>
      <c r="C1038" s="260"/>
      <c r="D1038" s="228" t="s">
        <v>185</v>
      </c>
      <c r="E1038" s="261" t="s">
        <v>124</v>
      </c>
      <c r="F1038" s="262" t="s">
        <v>212</v>
      </c>
      <c r="G1038" s="260"/>
      <c r="H1038" s="263">
        <v>11.859999999999999</v>
      </c>
      <c r="I1038" s="264"/>
      <c r="J1038" s="260"/>
      <c r="K1038" s="260"/>
      <c r="L1038" s="265"/>
      <c r="M1038" s="266"/>
      <c r="N1038" s="267"/>
      <c r="O1038" s="267"/>
      <c r="P1038" s="267"/>
      <c r="Q1038" s="267"/>
      <c r="R1038" s="267"/>
      <c r="S1038" s="267"/>
      <c r="T1038" s="268"/>
      <c r="U1038" s="16"/>
      <c r="V1038" s="16"/>
      <c r="W1038" s="16"/>
      <c r="X1038" s="16"/>
      <c r="Y1038" s="16"/>
      <c r="Z1038" s="16"/>
      <c r="AA1038" s="16"/>
      <c r="AB1038" s="16"/>
      <c r="AC1038" s="16"/>
      <c r="AD1038" s="16"/>
      <c r="AE1038" s="16"/>
      <c r="AT1038" s="269" t="s">
        <v>185</v>
      </c>
      <c r="AU1038" s="269" t="s">
        <v>85</v>
      </c>
      <c r="AV1038" s="16" t="s">
        <v>127</v>
      </c>
      <c r="AW1038" s="16" t="s">
        <v>35</v>
      </c>
      <c r="AX1038" s="16" t="s">
        <v>75</v>
      </c>
      <c r="AY1038" s="269" t="s">
        <v>175</v>
      </c>
    </row>
    <row r="1039" s="13" customFormat="1">
      <c r="A1039" s="13"/>
      <c r="B1039" s="226"/>
      <c r="C1039" s="227"/>
      <c r="D1039" s="228" t="s">
        <v>185</v>
      </c>
      <c r="E1039" s="229" t="s">
        <v>19</v>
      </c>
      <c r="F1039" s="230" t="s">
        <v>1045</v>
      </c>
      <c r="G1039" s="227"/>
      <c r="H1039" s="229" t="s">
        <v>19</v>
      </c>
      <c r="I1039" s="231"/>
      <c r="J1039" s="227"/>
      <c r="K1039" s="227"/>
      <c r="L1039" s="232"/>
      <c r="M1039" s="233"/>
      <c r="N1039" s="234"/>
      <c r="O1039" s="234"/>
      <c r="P1039" s="234"/>
      <c r="Q1039" s="234"/>
      <c r="R1039" s="234"/>
      <c r="S1039" s="234"/>
      <c r="T1039" s="235"/>
      <c r="U1039" s="13"/>
      <c r="V1039" s="13"/>
      <c r="W1039" s="13"/>
      <c r="X1039" s="13"/>
      <c r="Y1039" s="13"/>
      <c r="Z1039" s="13"/>
      <c r="AA1039" s="13"/>
      <c r="AB1039" s="13"/>
      <c r="AC1039" s="13"/>
      <c r="AD1039" s="13"/>
      <c r="AE1039" s="13"/>
      <c r="AT1039" s="236" t="s">
        <v>185</v>
      </c>
      <c r="AU1039" s="236" t="s">
        <v>85</v>
      </c>
      <c r="AV1039" s="13" t="s">
        <v>83</v>
      </c>
      <c r="AW1039" s="13" t="s">
        <v>35</v>
      </c>
      <c r="AX1039" s="13" t="s">
        <v>75</v>
      </c>
      <c r="AY1039" s="236" t="s">
        <v>175</v>
      </c>
    </row>
    <row r="1040" s="14" customFormat="1">
      <c r="A1040" s="14"/>
      <c r="B1040" s="237"/>
      <c r="C1040" s="238"/>
      <c r="D1040" s="228" t="s">
        <v>185</v>
      </c>
      <c r="E1040" s="239" t="s">
        <v>19</v>
      </c>
      <c r="F1040" s="240" t="s">
        <v>1118</v>
      </c>
      <c r="G1040" s="238"/>
      <c r="H1040" s="241">
        <v>1.8</v>
      </c>
      <c r="I1040" s="242"/>
      <c r="J1040" s="238"/>
      <c r="K1040" s="238"/>
      <c r="L1040" s="243"/>
      <c r="M1040" s="244"/>
      <c r="N1040" s="245"/>
      <c r="O1040" s="245"/>
      <c r="P1040" s="245"/>
      <c r="Q1040" s="245"/>
      <c r="R1040" s="245"/>
      <c r="S1040" s="245"/>
      <c r="T1040" s="246"/>
      <c r="U1040" s="14"/>
      <c r="V1040" s="14"/>
      <c r="W1040" s="14"/>
      <c r="X1040" s="14"/>
      <c r="Y1040" s="14"/>
      <c r="Z1040" s="14"/>
      <c r="AA1040" s="14"/>
      <c r="AB1040" s="14"/>
      <c r="AC1040" s="14"/>
      <c r="AD1040" s="14"/>
      <c r="AE1040" s="14"/>
      <c r="AT1040" s="247" t="s">
        <v>185</v>
      </c>
      <c r="AU1040" s="247" t="s">
        <v>85</v>
      </c>
      <c r="AV1040" s="14" t="s">
        <v>85</v>
      </c>
      <c r="AW1040" s="14" t="s">
        <v>35</v>
      </c>
      <c r="AX1040" s="14" t="s">
        <v>75</v>
      </c>
      <c r="AY1040" s="247" t="s">
        <v>175</v>
      </c>
    </row>
    <row r="1041" s="14" customFormat="1">
      <c r="A1041" s="14"/>
      <c r="B1041" s="237"/>
      <c r="C1041" s="238"/>
      <c r="D1041" s="228" t="s">
        <v>185</v>
      </c>
      <c r="E1041" s="239" t="s">
        <v>19</v>
      </c>
      <c r="F1041" s="240" t="s">
        <v>1119</v>
      </c>
      <c r="G1041" s="238"/>
      <c r="H1041" s="241">
        <v>0.54000000000000004</v>
      </c>
      <c r="I1041" s="242"/>
      <c r="J1041" s="238"/>
      <c r="K1041" s="238"/>
      <c r="L1041" s="243"/>
      <c r="M1041" s="244"/>
      <c r="N1041" s="245"/>
      <c r="O1041" s="245"/>
      <c r="P1041" s="245"/>
      <c r="Q1041" s="245"/>
      <c r="R1041" s="245"/>
      <c r="S1041" s="245"/>
      <c r="T1041" s="246"/>
      <c r="U1041" s="14"/>
      <c r="V1041" s="14"/>
      <c r="W1041" s="14"/>
      <c r="X1041" s="14"/>
      <c r="Y1041" s="14"/>
      <c r="Z1041" s="14"/>
      <c r="AA1041" s="14"/>
      <c r="AB1041" s="14"/>
      <c r="AC1041" s="14"/>
      <c r="AD1041" s="14"/>
      <c r="AE1041" s="14"/>
      <c r="AT1041" s="247" t="s">
        <v>185</v>
      </c>
      <c r="AU1041" s="247" t="s">
        <v>85</v>
      </c>
      <c r="AV1041" s="14" t="s">
        <v>85</v>
      </c>
      <c r="AW1041" s="14" t="s">
        <v>35</v>
      </c>
      <c r="AX1041" s="14" t="s">
        <v>75</v>
      </c>
      <c r="AY1041" s="247" t="s">
        <v>175</v>
      </c>
    </row>
    <row r="1042" s="14" customFormat="1">
      <c r="A1042" s="14"/>
      <c r="B1042" s="237"/>
      <c r="C1042" s="238"/>
      <c r="D1042" s="228" t="s">
        <v>185</v>
      </c>
      <c r="E1042" s="239" t="s">
        <v>19</v>
      </c>
      <c r="F1042" s="240" t="s">
        <v>1120</v>
      </c>
      <c r="G1042" s="238"/>
      <c r="H1042" s="241">
        <v>1.44</v>
      </c>
      <c r="I1042" s="242"/>
      <c r="J1042" s="238"/>
      <c r="K1042" s="238"/>
      <c r="L1042" s="243"/>
      <c r="M1042" s="244"/>
      <c r="N1042" s="245"/>
      <c r="O1042" s="245"/>
      <c r="P1042" s="245"/>
      <c r="Q1042" s="245"/>
      <c r="R1042" s="245"/>
      <c r="S1042" s="245"/>
      <c r="T1042" s="246"/>
      <c r="U1042" s="14"/>
      <c r="V1042" s="14"/>
      <c r="W1042" s="14"/>
      <c r="X1042" s="14"/>
      <c r="Y1042" s="14"/>
      <c r="Z1042" s="14"/>
      <c r="AA1042" s="14"/>
      <c r="AB1042" s="14"/>
      <c r="AC1042" s="14"/>
      <c r="AD1042" s="14"/>
      <c r="AE1042" s="14"/>
      <c r="AT1042" s="247" t="s">
        <v>185</v>
      </c>
      <c r="AU1042" s="247" t="s">
        <v>85</v>
      </c>
      <c r="AV1042" s="14" t="s">
        <v>85</v>
      </c>
      <c r="AW1042" s="14" t="s">
        <v>35</v>
      </c>
      <c r="AX1042" s="14" t="s">
        <v>75</v>
      </c>
      <c r="AY1042" s="247" t="s">
        <v>175</v>
      </c>
    </row>
    <row r="1043" s="14" customFormat="1">
      <c r="A1043" s="14"/>
      <c r="B1043" s="237"/>
      <c r="C1043" s="238"/>
      <c r="D1043" s="228" t="s">
        <v>185</v>
      </c>
      <c r="E1043" s="239" t="s">
        <v>19</v>
      </c>
      <c r="F1043" s="240" t="s">
        <v>1121</v>
      </c>
      <c r="G1043" s="238"/>
      <c r="H1043" s="241">
        <v>0.95999999999999996</v>
      </c>
      <c r="I1043" s="242"/>
      <c r="J1043" s="238"/>
      <c r="K1043" s="238"/>
      <c r="L1043" s="243"/>
      <c r="M1043" s="244"/>
      <c r="N1043" s="245"/>
      <c r="O1043" s="245"/>
      <c r="P1043" s="245"/>
      <c r="Q1043" s="245"/>
      <c r="R1043" s="245"/>
      <c r="S1043" s="245"/>
      <c r="T1043" s="246"/>
      <c r="U1043" s="14"/>
      <c r="V1043" s="14"/>
      <c r="W1043" s="14"/>
      <c r="X1043" s="14"/>
      <c r="Y1043" s="14"/>
      <c r="Z1043" s="14"/>
      <c r="AA1043" s="14"/>
      <c r="AB1043" s="14"/>
      <c r="AC1043" s="14"/>
      <c r="AD1043" s="14"/>
      <c r="AE1043" s="14"/>
      <c r="AT1043" s="247" t="s">
        <v>185</v>
      </c>
      <c r="AU1043" s="247" t="s">
        <v>85</v>
      </c>
      <c r="AV1043" s="14" t="s">
        <v>85</v>
      </c>
      <c r="AW1043" s="14" t="s">
        <v>35</v>
      </c>
      <c r="AX1043" s="14" t="s">
        <v>75</v>
      </c>
      <c r="AY1043" s="247" t="s">
        <v>175</v>
      </c>
    </row>
    <row r="1044" s="16" customFormat="1">
      <c r="A1044" s="16"/>
      <c r="B1044" s="259"/>
      <c r="C1044" s="260"/>
      <c r="D1044" s="228" t="s">
        <v>185</v>
      </c>
      <c r="E1044" s="261" t="s">
        <v>122</v>
      </c>
      <c r="F1044" s="262" t="s">
        <v>212</v>
      </c>
      <c r="G1044" s="260"/>
      <c r="H1044" s="263">
        <v>4.7400000000000002</v>
      </c>
      <c r="I1044" s="264"/>
      <c r="J1044" s="260"/>
      <c r="K1044" s="260"/>
      <c r="L1044" s="265"/>
      <c r="M1044" s="266"/>
      <c r="N1044" s="267"/>
      <c r="O1044" s="267"/>
      <c r="P1044" s="267"/>
      <c r="Q1044" s="267"/>
      <c r="R1044" s="267"/>
      <c r="S1044" s="267"/>
      <c r="T1044" s="268"/>
      <c r="U1044" s="16"/>
      <c r="V1044" s="16"/>
      <c r="W1044" s="16"/>
      <c r="X1044" s="16"/>
      <c r="Y1044" s="16"/>
      <c r="Z1044" s="16"/>
      <c r="AA1044" s="16"/>
      <c r="AB1044" s="16"/>
      <c r="AC1044" s="16"/>
      <c r="AD1044" s="16"/>
      <c r="AE1044" s="16"/>
      <c r="AT1044" s="269" t="s">
        <v>185</v>
      </c>
      <c r="AU1044" s="269" t="s">
        <v>85</v>
      </c>
      <c r="AV1044" s="16" t="s">
        <v>127</v>
      </c>
      <c r="AW1044" s="16" t="s">
        <v>35</v>
      </c>
      <c r="AX1044" s="16" t="s">
        <v>75</v>
      </c>
      <c r="AY1044" s="269" t="s">
        <v>175</v>
      </c>
    </row>
    <row r="1045" s="13" customFormat="1">
      <c r="A1045" s="13"/>
      <c r="B1045" s="226"/>
      <c r="C1045" s="227"/>
      <c r="D1045" s="228" t="s">
        <v>185</v>
      </c>
      <c r="E1045" s="229" t="s">
        <v>19</v>
      </c>
      <c r="F1045" s="230" t="s">
        <v>1046</v>
      </c>
      <c r="G1045" s="227"/>
      <c r="H1045" s="229" t="s">
        <v>19</v>
      </c>
      <c r="I1045" s="231"/>
      <c r="J1045" s="227"/>
      <c r="K1045" s="227"/>
      <c r="L1045" s="232"/>
      <c r="M1045" s="233"/>
      <c r="N1045" s="234"/>
      <c r="O1045" s="234"/>
      <c r="P1045" s="234"/>
      <c r="Q1045" s="234"/>
      <c r="R1045" s="234"/>
      <c r="S1045" s="234"/>
      <c r="T1045" s="235"/>
      <c r="U1045" s="13"/>
      <c r="V1045" s="13"/>
      <c r="W1045" s="13"/>
      <c r="X1045" s="13"/>
      <c r="Y1045" s="13"/>
      <c r="Z1045" s="13"/>
      <c r="AA1045" s="13"/>
      <c r="AB1045" s="13"/>
      <c r="AC1045" s="13"/>
      <c r="AD1045" s="13"/>
      <c r="AE1045" s="13"/>
      <c r="AT1045" s="236" t="s">
        <v>185</v>
      </c>
      <c r="AU1045" s="236" t="s">
        <v>85</v>
      </c>
      <c r="AV1045" s="13" t="s">
        <v>83</v>
      </c>
      <c r="AW1045" s="13" t="s">
        <v>35</v>
      </c>
      <c r="AX1045" s="13" t="s">
        <v>75</v>
      </c>
      <c r="AY1045" s="236" t="s">
        <v>175</v>
      </c>
    </row>
    <row r="1046" s="14" customFormat="1">
      <c r="A1046" s="14"/>
      <c r="B1046" s="237"/>
      <c r="C1046" s="238"/>
      <c r="D1046" s="228" t="s">
        <v>185</v>
      </c>
      <c r="E1046" s="239" t="s">
        <v>19</v>
      </c>
      <c r="F1046" s="240" t="s">
        <v>1122</v>
      </c>
      <c r="G1046" s="238"/>
      <c r="H1046" s="241">
        <v>0.59999999999999998</v>
      </c>
      <c r="I1046" s="242"/>
      <c r="J1046" s="238"/>
      <c r="K1046" s="238"/>
      <c r="L1046" s="243"/>
      <c r="M1046" s="244"/>
      <c r="N1046" s="245"/>
      <c r="O1046" s="245"/>
      <c r="P1046" s="245"/>
      <c r="Q1046" s="245"/>
      <c r="R1046" s="245"/>
      <c r="S1046" s="245"/>
      <c r="T1046" s="246"/>
      <c r="U1046" s="14"/>
      <c r="V1046" s="14"/>
      <c r="W1046" s="14"/>
      <c r="X1046" s="14"/>
      <c r="Y1046" s="14"/>
      <c r="Z1046" s="14"/>
      <c r="AA1046" s="14"/>
      <c r="AB1046" s="14"/>
      <c r="AC1046" s="14"/>
      <c r="AD1046" s="14"/>
      <c r="AE1046" s="14"/>
      <c r="AT1046" s="247" t="s">
        <v>185</v>
      </c>
      <c r="AU1046" s="247" t="s">
        <v>85</v>
      </c>
      <c r="AV1046" s="14" t="s">
        <v>85</v>
      </c>
      <c r="AW1046" s="14" t="s">
        <v>35</v>
      </c>
      <c r="AX1046" s="14" t="s">
        <v>75</v>
      </c>
      <c r="AY1046" s="247" t="s">
        <v>175</v>
      </c>
    </row>
    <row r="1047" s="14" customFormat="1">
      <c r="A1047" s="14"/>
      <c r="B1047" s="237"/>
      <c r="C1047" s="238"/>
      <c r="D1047" s="228" t="s">
        <v>185</v>
      </c>
      <c r="E1047" s="239" t="s">
        <v>19</v>
      </c>
      <c r="F1047" s="240" t="s">
        <v>1123</v>
      </c>
      <c r="G1047" s="238"/>
      <c r="H1047" s="241">
        <v>0.40000000000000002</v>
      </c>
      <c r="I1047" s="242"/>
      <c r="J1047" s="238"/>
      <c r="K1047" s="238"/>
      <c r="L1047" s="243"/>
      <c r="M1047" s="244"/>
      <c r="N1047" s="245"/>
      <c r="O1047" s="245"/>
      <c r="P1047" s="245"/>
      <c r="Q1047" s="245"/>
      <c r="R1047" s="245"/>
      <c r="S1047" s="245"/>
      <c r="T1047" s="246"/>
      <c r="U1047" s="14"/>
      <c r="V1047" s="14"/>
      <c r="W1047" s="14"/>
      <c r="X1047" s="14"/>
      <c r="Y1047" s="14"/>
      <c r="Z1047" s="14"/>
      <c r="AA1047" s="14"/>
      <c r="AB1047" s="14"/>
      <c r="AC1047" s="14"/>
      <c r="AD1047" s="14"/>
      <c r="AE1047" s="14"/>
      <c r="AT1047" s="247" t="s">
        <v>185</v>
      </c>
      <c r="AU1047" s="247" t="s">
        <v>85</v>
      </c>
      <c r="AV1047" s="14" t="s">
        <v>85</v>
      </c>
      <c r="AW1047" s="14" t="s">
        <v>35</v>
      </c>
      <c r="AX1047" s="14" t="s">
        <v>75</v>
      </c>
      <c r="AY1047" s="247" t="s">
        <v>175</v>
      </c>
    </row>
    <row r="1048" s="14" customFormat="1">
      <c r="A1048" s="14"/>
      <c r="B1048" s="237"/>
      <c r="C1048" s="238"/>
      <c r="D1048" s="228" t="s">
        <v>185</v>
      </c>
      <c r="E1048" s="239" t="s">
        <v>19</v>
      </c>
      <c r="F1048" s="240" t="s">
        <v>1124</v>
      </c>
      <c r="G1048" s="238"/>
      <c r="H1048" s="241">
        <v>2</v>
      </c>
      <c r="I1048" s="242"/>
      <c r="J1048" s="238"/>
      <c r="K1048" s="238"/>
      <c r="L1048" s="243"/>
      <c r="M1048" s="244"/>
      <c r="N1048" s="245"/>
      <c r="O1048" s="245"/>
      <c r="P1048" s="245"/>
      <c r="Q1048" s="245"/>
      <c r="R1048" s="245"/>
      <c r="S1048" s="245"/>
      <c r="T1048" s="246"/>
      <c r="U1048" s="14"/>
      <c r="V1048" s="14"/>
      <c r="W1048" s="14"/>
      <c r="X1048" s="14"/>
      <c r="Y1048" s="14"/>
      <c r="Z1048" s="14"/>
      <c r="AA1048" s="14"/>
      <c r="AB1048" s="14"/>
      <c r="AC1048" s="14"/>
      <c r="AD1048" s="14"/>
      <c r="AE1048" s="14"/>
      <c r="AT1048" s="247" t="s">
        <v>185</v>
      </c>
      <c r="AU1048" s="247" t="s">
        <v>85</v>
      </c>
      <c r="AV1048" s="14" t="s">
        <v>85</v>
      </c>
      <c r="AW1048" s="14" t="s">
        <v>35</v>
      </c>
      <c r="AX1048" s="14" t="s">
        <v>75</v>
      </c>
      <c r="AY1048" s="247" t="s">
        <v>175</v>
      </c>
    </row>
    <row r="1049" s="16" customFormat="1">
      <c r="A1049" s="16"/>
      <c r="B1049" s="259"/>
      <c r="C1049" s="260"/>
      <c r="D1049" s="228" t="s">
        <v>185</v>
      </c>
      <c r="E1049" s="261" t="s">
        <v>126</v>
      </c>
      <c r="F1049" s="262" t="s">
        <v>212</v>
      </c>
      <c r="G1049" s="260"/>
      <c r="H1049" s="263">
        <v>3</v>
      </c>
      <c r="I1049" s="264"/>
      <c r="J1049" s="260"/>
      <c r="K1049" s="260"/>
      <c r="L1049" s="265"/>
      <c r="M1049" s="266"/>
      <c r="N1049" s="267"/>
      <c r="O1049" s="267"/>
      <c r="P1049" s="267"/>
      <c r="Q1049" s="267"/>
      <c r="R1049" s="267"/>
      <c r="S1049" s="267"/>
      <c r="T1049" s="268"/>
      <c r="U1049" s="16"/>
      <c r="V1049" s="16"/>
      <c r="W1049" s="16"/>
      <c r="X1049" s="16"/>
      <c r="Y1049" s="16"/>
      <c r="Z1049" s="16"/>
      <c r="AA1049" s="16"/>
      <c r="AB1049" s="16"/>
      <c r="AC1049" s="16"/>
      <c r="AD1049" s="16"/>
      <c r="AE1049" s="16"/>
      <c r="AT1049" s="269" t="s">
        <v>185</v>
      </c>
      <c r="AU1049" s="269" t="s">
        <v>85</v>
      </c>
      <c r="AV1049" s="16" t="s">
        <v>127</v>
      </c>
      <c r="AW1049" s="16" t="s">
        <v>35</v>
      </c>
      <c r="AX1049" s="16" t="s">
        <v>75</v>
      </c>
      <c r="AY1049" s="269" t="s">
        <v>175</v>
      </c>
    </row>
    <row r="1050" s="15" customFormat="1">
      <c r="A1050" s="15"/>
      <c r="B1050" s="248"/>
      <c r="C1050" s="249"/>
      <c r="D1050" s="228" t="s">
        <v>185</v>
      </c>
      <c r="E1050" s="250" t="s">
        <v>19</v>
      </c>
      <c r="F1050" s="251" t="s">
        <v>187</v>
      </c>
      <c r="G1050" s="249"/>
      <c r="H1050" s="252">
        <v>19.600000000000001</v>
      </c>
      <c r="I1050" s="253"/>
      <c r="J1050" s="249"/>
      <c r="K1050" s="249"/>
      <c r="L1050" s="254"/>
      <c r="M1050" s="255"/>
      <c r="N1050" s="256"/>
      <c r="O1050" s="256"/>
      <c r="P1050" s="256"/>
      <c r="Q1050" s="256"/>
      <c r="R1050" s="256"/>
      <c r="S1050" s="256"/>
      <c r="T1050" s="257"/>
      <c r="U1050" s="15"/>
      <c r="V1050" s="15"/>
      <c r="W1050" s="15"/>
      <c r="X1050" s="15"/>
      <c r="Y1050" s="15"/>
      <c r="Z1050" s="15"/>
      <c r="AA1050" s="15"/>
      <c r="AB1050" s="15"/>
      <c r="AC1050" s="15"/>
      <c r="AD1050" s="15"/>
      <c r="AE1050" s="15"/>
      <c r="AT1050" s="258" t="s">
        <v>185</v>
      </c>
      <c r="AU1050" s="258" t="s">
        <v>85</v>
      </c>
      <c r="AV1050" s="15" t="s">
        <v>181</v>
      </c>
      <c r="AW1050" s="15" t="s">
        <v>35</v>
      </c>
      <c r="AX1050" s="15" t="s">
        <v>83</v>
      </c>
      <c r="AY1050" s="258" t="s">
        <v>175</v>
      </c>
    </row>
    <row r="1051" s="12" customFormat="1" ht="22.8" customHeight="1">
      <c r="A1051" s="12"/>
      <c r="B1051" s="192"/>
      <c r="C1051" s="193"/>
      <c r="D1051" s="194" t="s">
        <v>74</v>
      </c>
      <c r="E1051" s="206" t="s">
        <v>1125</v>
      </c>
      <c r="F1051" s="206" t="s">
        <v>1126</v>
      </c>
      <c r="G1051" s="193"/>
      <c r="H1051" s="193"/>
      <c r="I1051" s="196"/>
      <c r="J1051" s="207">
        <f>BK1051</f>
        <v>0</v>
      </c>
      <c r="K1051" s="193"/>
      <c r="L1051" s="198"/>
      <c r="M1051" s="199"/>
      <c r="N1051" s="200"/>
      <c r="O1051" s="200"/>
      <c r="P1051" s="201">
        <f>SUM(P1052:P1085)</f>
        <v>0</v>
      </c>
      <c r="Q1051" s="200"/>
      <c r="R1051" s="201">
        <f>SUM(R1052:R1085)</f>
        <v>0.128216</v>
      </c>
      <c r="S1051" s="200"/>
      <c r="T1051" s="202">
        <f>SUM(T1052:T1085)</f>
        <v>0.23107640000000002</v>
      </c>
      <c r="U1051" s="12"/>
      <c r="V1051" s="12"/>
      <c r="W1051" s="12"/>
      <c r="X1051" s="12"/>
      <c r="Y1051" s="12"/>
      <c r="Z1051" s="12"/>
      <c r="AA1051" s="12"/>
      <c r="AB1051" s="12"/>
      <c r="AC1051" s="12"/>
      <c r="AD1051" s="12"/>
      <c r="AE1051" s="12"/>
      <c r="AR1051" s="203" t="s">
        <v>85</v>
      </c>
      <c r="AT1051" s="204" t="s">
        <v>74</v>
      </c>
      <c r="AU1051" s="204" t="s">
        <v>83</v>
      </c>
      <c r="AY1051" s="203" t="s">
        <v>175</v>
      </c>
      <c r="BK1051" s="205">
        <f>SUM(BK1052:BK1085)</f>
        <v>0</v>
      </c>
    </row>
    <row r="1052" s="2" customFormat="1" ht="24.15" customHeight="1">
      <c r="A1052" s="41"/>
      <c r="B1052" s="42"/>
      <c r="C1052" s="208" t="s">
        <v>1127</v>
      </c>
      <c r="D1052" s="208" t="s">
        <v>177</v>
      </c>
      <c r="E1052" s="209" t="s">
        <v>1128</v>
      </c>
      <c r="F1052" s="210" t="s">
        <v>1129</v>
      </c>
      <c r="G1052" s="211" t="s">
        <v>297</v>
      </c>
      <c r="H1052" s="212">
        <v>50.640000000000001</v>
      </c>
      <c r="I1052" s="213"/>
      <c r="J1052" s="214">
        <f>ROUND(I1052*H1052,2)</f>
        <v>0</v>
      </c>
      <c r="K1052" s="210" t="s">
        <v>180</v>
      </c>
      <c r="L1052" s="47"/>
      <c r="M1052" s="215" t="s">
        <v>19</v>
      </c>
      <c r="N1052" s="216" t="s">
        <v>46</v>
      </c>
      <c r="O1052" s="87"/>
      <c r="P1052" s="217">
        <f>O1052*H1052</f>
        <v>0</v>
      </c>
      <c r="Q1052" s="217">
        <v>0</v>
      </c>
      <c r="R1052" s="217">
        <f>Q1052*H1052</f>
        <v>0</v>
      </c>
      <c r="S1052" s="217">
        <v>0.00191</v>
      </c>
      <c r="T1052" s="218">
        <f>S1052*H1052</f>
        <v>0.0967224</v>
      </c>
      <c r="U1052" s="41"/>
      <c r="V1052" s="41"/>
      <c r="W1052" s="41"/>
      <c r="X1052" s="41"/>
      <c r="Y1052" s="41"/>
      <c r="Z1052" s="41"/>
      <c r="AA1052" s="41"/>
      <c r="AB1052" s="41"/>
      <c r="AC1052" s="41"/>
      <c r="AD1052" s="41"/>
      <c r="AE1052" s="41"/>
      <c r="AR1052" s="219" t="s">
        <v>278</v>
      </c>
      <c r="AT1052" s="219" t="s">
        <v>177</v>
      </c>
      <c r="AU1052" s="219" t="s">
        <v>85</v>
      </c>
      <c r="AY1052" s="20" t="s">
        <v>175</v>
      </c>
      <c r="BE1052" s="220">
        <f>IF(N1052="základní",J1052,0)</f>
        <v>0</v>
      </c>
      <c r="BF1052" s="220">
        <f>IF(N1052="snížená",J1052,0)</f>
        <v>0</v>
      </c>
      <c r="BG1052" s="220">
        <f>IF(N1052="zákl. přenesená",J1052,0)</f>
        <v>0</v>
      </c>
      <c r="BH1052" s="220">
        <f>IF(N1052="sníž. přenesená",J1052,0)</f>
        <v>0</v>
      </c>
      <c r="BI1052" s="220">
        <f>IF(N1052="nulová",J1052,0)</f>
        <v>0</v>
      </c>
      <c r="BJ1052" s="20" t="s">
        <v>83</v>
      </c>
      <c r="BK1052" s="220">
        <f>ROUND(I1052*H1052,2)</f>
        <v>0</v>
      </c>
      <c r="BL1052" s="20" t="s">
        <v>278</v>
      </c>
      <c r="BM1052" s="219" t="s">
        <v>1130</v>
      </c>
    </row>
    <row r="1053" s="2" customFormat="1">
      <c r="A1053" s="41"/>
      <c r="B1053" s="42"/>
      <c r="C1053" s="43"/>
      <c r="D1053" s="221" t="s">
        <v>183</v>
      </c>
      <c r="E1053" s="43"/>
      <c r="F1053" s="222" t="s">
        <v>1131</v>
      </c>
      <c r="G1053" s="43"/>
      <c r="H1053" s="43"/>
      <c r="I1053" s="223"/>
      <c r="J1053" s="43"/>
      <c r="K1053" s="43"/>
      <c r="L1053" s="47"/>
      <c r="M1053" s="224"/>
      <c r="N1053" s="225"/>
      <c r="O1053" s="87"/>
      <c r="P1053" s="87"/>
      <c r="Q1053" s="87"/>
      <c r="R1053" s="87"/>
      <c r="S1053" s="87"/>
      <c r="T1053" s="88"/>
      <c r="U1053" s="41"/>
      <c r="V1053" s="41"/>
      <c r="W1053" s="41"/>
      <c r="X1053" s="41"/>
      <c r="Y1053" s="41"/>
      <c r="Z1053" s="41"/>
      <c r="AA1053" s="41"/>
      <c r="AB1053" s="41"/>
      <c r="AC1053" s="41"/>
      <c r="AD1053" s="41"/>
      <c r="AE1053" s="41"/>
      <c r="AT1053" s="20" t="s">
        <v>183</v>
      </c>
      <c r="AU1053" s="20" t="s">
        <v>85</v>
      </c>
    </row>
    <row r="1054" s="13" customFormat="1">
      <c r="A1054" s="13"/>
      <c r="B1054" s="226"/>
      <c r="C1054" s="227"/>
      <c r="D1054" s="228" t="s">
        <v>185</v>
      </c>
      <c r="E1054" s="229" t="s">
        <v>19</v>
      </c>
      <c r="F1054" s="230" t="s">
        <v>197</v>
      </c>
      <c r="G1054" s="227"/>
      <c r="H1054" s="229" t="s">
        <v>19</v>
      </c>
      <c r="I1054" s="231"/>
      <c r="J1054" s="227"/>
      <c r="K1054" s="227"/>
      <c r="L1054" s="232"/>
      <c r="M1054" s="233"/>
      <c r="N1054" s="234"/>
      <c r="O1054" s="234"/>
      <c r="P1054" s="234"/>
      <c r="Q1054" s="234"/>
      <c r="R1054" s="234"/>
      <c r="S1054" s="234"/>
      <c r="T1054" s="235"/>
      <c r="U1054" s="13"/>
      <c r="V1054" s="13"/>
      <c r="W1054" s="13"/>
      <c r="X1054" s="13"/>
      <c r="Y1054" s="13"/>
      <c r="Z1054" s="13"/>
      <c r="AA1054" s="13"/>
      <c r="AB1054" s="13"/>
      <c r="AC1054" s="13"/>
      <c r="AD1054" s="13"/>
      <c r="AE1054" s="13"/>
      <c r="AT1054" s="236" t="s">
        <v>185</v>
      </c>
      <c r="AU1054" s="236" t="s">
        <v>85</v>
      </c>
      <c r="AV1054" s="13" t="s">
        <v>83</v>
      </c>
      <c r="AW1054" s="13" t="s">
        <v>35</v>
      </c>
      <c r="AX1054" s="13" t="s">
        <v>75</v>
      </c>
      <c r="AY1054" s="236" t="s">
        <v>175</v>
      </c>
    </row>
    <row r="1055" s="13" customFormat="1">
      <c r="A1055" s="13"/>
      <c r="B1055" s="226"/>
      <c r="C1055" s="227"/>
      <c r="D1055" s="228" t="s">
        <v>185</v>
      </c>
      <c r="E1055" s="229" t="s">
        <v>19</v>
      </c>
      <c r="F1055" s="230" t="s">
        <v>340</v>
      </c>
      <c r="G1055" s="227"/>
      <c r="H1055" s="229" t="s">
        <v>19</v>
      </c>
      <c r="I1055" s="231"/>
      <c r="J1055" s="227"/>
      <c r="K1055" s="227"/>
      <c r="L1055" s="232"/>
      <c r="M1055" s="233"/>
      <c r="N1055" s="234"/>
      <c r="O1055" s="234"/>
      <c r="P1055" s="234"/>
      <c r="Q1055" s="234"/>
      <c r="R1055" s="234"/>
      <c r="S1055" s="234"/>
      <c r="T1055" s="235"/>
      <c r="U1055" s="13"/>
      <c r="V1055" s="13"/>
      <c r="W1055" s="13"/>
      <c r="X1055" s="13"/>
      <c r="Y1055" s="13"/>
      <c r="Z1055" s="13"/>
      <c r="AA1055" s="13"/>
      <c r="AB1055" s="13"/>
      <c r="AC1055" s="13"/>
      <c r="AD1055" s="13"/>
      <c r="AE1055" s="13"/>
      <c r="AT1055" s="236" t="s">
        <v>185</v>
      </c>
      <c r="AU1055" s="236" t="s">
        <v>85</v>
      </c>
      <c r="AV1055" s="13" t="s">
        <v>83</v>
      </c>
      <c r="AW1055" s="13" t="s">
        <v>35</v>
      </c>
      <c r="AX1055" s="13" t="s">
        <v>75</v>
      </c>
      <c r="AY1055" s="236" t="s">
        <v>175</v>
      </c>
    </row>
    <row r="1056" s="13" customFormat="1">
      <c r="A1056" s="13"/>
      <c r="B1056" s="226"/>
      <c r="C1056" s="227"/>
      <c r="D1056" s="228" t="s">
        <v>185</v>
      </c>
      <c r="E1056" s="229" t="s">
        <v>19</v>
      </c>
      <c r="F1056" s="230" t="s">
        <v>1132</v>
      </c>
      <c r="G1056" s="227"/>
      <c r="H1056" s="229" t="s">
        <v>19</v>
      </c>
      <c r="I1056" s="231"/>
      <c r="J1056" s="227"/>
      <c r="K1056" s="227"/>
      <c r="L1056" s="232"/>
      <c r="M1056" s="233"/>
      <c r="N1056" s="234"/>
      <c r="O1056" s="234"/>
      <c r="P1056" s="234"/>
      <c r="Q1056" s="234"/>
      <c r="R1056" s="234"/>
      <c r="S1056" s="234"/>
      <c r="T1056" s="235"/>
      <c r="U1056" s="13"/>
      <c r="V1056" s="13"/>
      <c r="W1056" s="13"/>
      <c r="X1056" s="13"/>
      <c r="Y1056" s="13"/>
      <c r="Z1056" s="13"/>
      <c r="AA1056" s="13"/>
      <c r="AB1056" s="13"/>
      <c r="AC1056" s="13"/>
      <c r="AD1056" s="13"/>
      <c r="AE1056" s="13"/>
      <c r="AT1056" s="236" t="s">
        <v>185</v>
      </c>
      <c r="AU1056" s="236" t="s">
        <v>85</v>
      </c>
      <c r="AV1056" s="13" t="s">
        <v>83</v>
      </c>
      <c r="AW1056" s="13" t="s">
        <v>35</v>
      </c>
      <c r="AX1056" s="13" t="s">
        <v>75</v>
      </c>
      <c r="AY1056" s="236" t="s">
        <v>175</v>
      </c>
    </row>
    <row r="1057" s="14" customFormat="1">
      <c r="A1057" s="14"/>
      <c r="B1057" s="237"/>
      <c r="C1057" s="238"/>
      <c r="D1057" s="228" t="s">
        <v>185</v>
      </c>
      <c r="E1057" s="239" t="s">
        <v>19</v>
      </c>
      <c r="F1057" s="240" t="s">
        <v>1133</v>
      </c>
      <c r="G1057" s="238"/>
      <c r="H1057" s="241">
        <v>25.969999999999999</v>
      </c>
      <c r="I1057" s="242"/>
      <c r="J1057" s="238"/>
      <c r="K1057" s="238"/>
      <c r="L1057" s="243"/>
      <c r="M1057" s="244"/>
      <c r="N1057" s="245"/>
      <c r="O1057" s="245"/>
      <c r="P1057" s="245"/>
      <c r="Q1057" s="245"/>
      <c r="R1057" s="245"/>
      <c r="S1057" s="245"/>
      <c r="T1057" s="246"/>
      <c r="U1057" s="14"/>
      <c r="V1057" s="14"/>
      <c r="W1057" s="14"/>
      <c r="X1057" s="14"/>
      <c r="Y1057" s="14"/>
      <c r="Z1057" s="14"/>
      <c r="AA1057" s="14"/>
      <c r="AB1057" s="14"/>
      <c r="AC1057" s="14"/>
      <c r="AD1057" s="14"/>
      <c r="AE1057" s="14"/>
      <c r="AT1057" s="247" t="s">
        <v>185</v>
      </c>
      <c r="AU1057" s="247" t="s">
        <v>85</v>
      </c>
      <c r="AV1057" s="14" t="s">
        <v>85</v>
      </c>
      <c r="AW1057" s="14" t="s">
        <v>35</v>
      </c>
      <c r="AX1057" s="14" t="s">
        <v>75</v>
      </c>
      <c r="AY1057" s="247" t="s">
        <v>175</v>
      </c>
    </row>
    <row r="1058" s="14" customFormat="1">
      <c r="A1058" s="14"/>
      <c r="B1058" s="237"/>
      <c r="C1058" s="238"/>
      <c r="D1058" s="228" t="s">
        <v>185</v>
      </c>
      <c r="E1058" s="239" t="s">
        <v>19</v>
      </c>
      <c r="F1058" s="240" t="s">
        <v>1134</v>
      </c>
      <c r="G1058" s="238"/>
      <c r="H1058" s="241">
        <v>24.670000000000002</v>
      </c>
      <c r="I1058" s="242"/>
      <c r="J1058" s="238"/>
      <c r="K1058" s="238"/>
      <c r="L1058" s="243"/>
      <c r="M1058" s="244"/>
      <c r="N1058" s="245"/>
      <c r="O1058" s="245"/>
      <c r="P1058" s="245"/>
      <c r="Q1058" s="245"/>
      <c r="R1058" s="245"/>
      <c r="S1058" s="245"/>
      <c r="T1058" s="246"/>
      <c r="U1058" s="14"/>
      <c r="V1058" s="14"/>
      <c r="W1058" s="14"/>
      <c r="X1058" s="14"/>
      <c r="Y1058" s="14"/>
      <c r="Z1058" s="14"/>
      <c r="AA1058" s="14"/>
      <c r="AB1058" s="14"/>
      <c r="AC1058" s="14"/>
      <c r="AD1058" s="14"/>
      <c r="AE1058" s="14"/>
      <c r="AT1058" s="247" t="s">
        <v>185</v>
      </c>
      <c r="AU1058" s="247" t="s">
        <v>85</v>
      </c>
      <c r="AV1058" s="14" t="s">
        <v>85</v>
      </c>
      <c r="AW1058" s="14" t="s">
        <v>35</v>
      </c>
      <c r="AX1058" s="14" t="s">
        <v>75</v>
      </c>
      <c r="AY1058" s="247" t="s">
        <v>175</v>
      </c>
    </row>
    <row r="1059" s="15" customFormat="1">
      <c r="A1059" s="15"/>
      <c r="B1059" s="248"/>
      <c r="C1059" s="249"/>
      <c r="D1059" s="228" t="s">
        <v>185</v>
      </c>
      <c r="E1059" s="250" t="s">
        <v>19</v>
      </c>
      <c r="F1059" s="251" t="s">
        <v>187</v>
      </c>
      <c r="G1059" s="249"/>
      <c r="H1059" s="252">
        <v>50.640000000000001</v>
      </c>
      <c r="I1059" s="253"/>
      <c r="J1059" s="249"/>
      <c r="K1059" s="249"/>
      <c r="L1059" s="254"/>
      <c r="M1059" s="255"/>
      <c r="N1059" s="256"/>
      <c r="O1059" s="256"/>
      <c r="P1059" s="256"/>
      <c r="Q1059" s="256"/>
      <c r="R1059" s="256"/>
      <c r="S1059" s="256"/>
      <c r="T1059" s="257"/>
      <c r="U1059" s="15"/>
      <c r="V1059" s="15"/>
      <c r="W1059" s="15"/>
      <c r="X1059" s="15"/>
      <c r="Y1059" s="15"/>
      <c r="Z1059" s="15"/>
      <c r="AA1059" s="15"/>
      <c r="AB1059" s="15"/>
      <c r="AC1059" s="15"/>
      <c r="AD1059" s="15"/>
      <c r="AE1059" s="15"/>
      <c r="AT1059" s="258" t="s">
        <v>185</v>
      </c>
      <c r="AU1059" s="258" t="s">
        <v>85</v>
      </c>
      <c r="AV1059" s="15" t="s">
        <v>181</v>
      </c>
      <c r="AW1059" s="15" t="s">
        <v>35</v>
      </c>
      <c r="AX1059" s="15" t="s">
        <v>83</v>
      </c>
      <c r="AY1059" s="258" t="s">
        <v>175</v>
      </c>
    </row>
    <row r="1060" s="2" customFormat="1" ht="16.5" customHeight="1">
      <c r="A1060" s="41"/>
      <c r="B1060" s="42"/>
      <c r="C1060" s="208" t="s">
        <v>1135</v>
      </c>
      <c r="D1060" s="208" t="s">
        <v>177</v>
      </c>
      <c r="E1060" s="209" t="s">
        <v>1136</v>
      </c>
      <c r="F1060" s="210" t="s">
        <v>1137</v>
      </c>
      <c r="G1060" s="211" t="s">
        <v>297</v>
      </c>
      <c r="H1060" s="212">
        <v>34.100000000000001</v>
      </c>
      <c r="I1060" s="213"/>
      <c r="J1060" s="214">
        <f>ROUND(I1060*H1060,2)</f>
        <v>0</v>
      </c>
      <c r="K1060" s="210" t="s">
        <v>180</v>
      </c>
      <c r="L1060" s="47"/>
      <c r="M1060" s="215" t="s">
        <v>19</v>
      </c>
      <c r="N1060" s="216" t="s">
        <v>46</v>
      </c>
      <c r="O1060" s="87"/>
      <c r="P1060" s="217">
        <f>O1060*H1060</f>
        <v>0</v>
      </c>
      <c r="Q1060" s="217">
        <v>0</v>
      </c>
      <c r="R1060" s="217">
        <f>Q1060*H1060</f>
        <v>0</v>
      </c>
      <c r="S1060" s="217">
        <v>0.0039399999999999999</v>
      </c>
      <c r="T1060" s="218">
        <f>S1060*H1060</f>
        <v>0.134354</v>
      </c>
      <c r="U1060" s="41"/>
      <c r="V1060" s="41"/>
      <c r="W1060" s="41"/>
      <c r="X1060" s="41"/>
      <c r="Y1060" s="41"/>
      <c r="Z1060" s="41"/>
      <c r="AA1060" s="41"/>
      <c r="AB1060" s="41"/>
      <c r="AC1060" s="41"/>
      <c r="AD1060" s="41"/>
      <c r="AE1060" s="41"/>
      <c r="AR1060" s="219" t="s">
        <v>278</v>
      </c>
      <c r="AT1060" s="219" t="s">
        <v>177</v>
      </c>
      <c r="AU1060" s="219" t="s">
        <v>85</v>
      </c>
      <c r="AY1060" s="20" t="s">
        <v>175</v>
      </c>
      <c r="BE1060" s="220">
        <f>IF(N1060="základní",J1060,0)</f>
        <v>0</v>
      </c>
      <c r="BF1060" s="220">
        <f>IF(N1060="snížená",J1060,0)</f>
        <v>0</v>
      </c>
      <c r="BG1060" s="220">
        <f>IF(N1060="zákl. přenesená",J1060,0)</f>
        <v>0</v>
      </c>
      <c r="BH1060" s="220">
        <f>IF(N1060="sníž. přenesená",J1060,0)</f>
        <v>0</v>
      </c>
      <c r="BI1060" s="220">
        <f>IF(N1060="nulová",J1060,0)</f>
        <v>0</v>
      </c>
      <c r="BJ1060" s="20" t="s">
        <v>83</v>
      </c>
      <c r="BK1060" s="220">
        <f>ROUND(I1060*H1060,2)</f>
        <v>0</v>
      </c>
      <c r="BL1060" s="20" t="s">
        <v>278</v>
      </c>
      <c r="BM1060" s="219" t="s">
        <v>1138</v>
      </c>
    </row>
    <row r="1061" s="2" customFormat="1">
      <c r="A1061" s="41"/>
      <c r="B1061" s="42"/>
      <c r="C1061" s="43"/>
      <c r="D1061" s="221" t="s">
        <v>183</v>
      </c>
      <c r="E1061" s="43"/>
      <c r="F1061" s="222" t="s">
        <v>1139</v>
      </c>
      <c r="G1061" s="43"/>
      <c r="H1061" s="43"/>
      <c r="I1061" s="223"/>
      <c r="J1061" s="43"/>
      <c r="K1061" s="43"/>
      <c r="L1061" s="47"/>
      <c r="M1061" s="224"/>
      <c r="N1061" s="225"/>
      <c r="O1061" s="87"/>
      <c r="P1061" s="87"/>
      <c r="Q1061" s="87"/>
      <c r="R1061" s="87"/>
      <c r="S1061" s="87"/>
      <c r="T1061" s="88"/>
      <c r="U1061" s="41"/>
      <c r="V1061" s="41"/>
      <c r="W1061" s="41"/>
      <c r="X1061" s="41"/>
      <c r="Y1061" s="41"/>
      <c r="Z1061" s="41"/>
      <c r="AA1061" s="41"/>
      <c r="AB1061" s="41"/>
      <c r="AC1061" s="41"/>
      <c r="AD1061" s="41"/>
      <c r="AE1061" s="41"/>
      <c r="AT1061" s="20" t="s">
        <v>183</v>
      </c>
      <c r="AU1061" s="20" t="s">
        <v>85</v>
      </c>
    </row>
    <row r="1062" s="13" customFormat="1">
      <c r="A1062" s="13"/>
      <c r="B1062" s="226"/>
      <c r="C1062" s="227"/>
      <c r="D1062" s="228" t="s">
        <v>185</v>
      </c>
      <c r="E1062" s="229" t="s">
        <v>19</v>
      </c>
      <c r="F1062" s="230" t="s">
        <v>341</v>
      </c>
      <c r="G1062" s="227"/>
      <c r="H1062" s="229" t="s">
        <v>19</v>
      </c>
      <c r="I1062" s="231"/>
      <c r="J1062" s="227"/>
      <c r="K1062" s="227"/>
      <c r="L1062" s="232"/>
      <c r="M1062" s="233"/>
      <c r="N1062" s="234"/>
      <c r="O1062" s="234"/>
      <c r="P1062" s="234"/>
      <c r="Q1062" s="234"/>
      <c r="R1062" s="234"/>
      <c r="S1062" s="234"/>
      <c r="T1062" s="235"/>
      <c r="U1062" s="13"/>
      <c r="V1062" s="13"/>
      <c r="W1062" s="13"/>
      <c r="X1062" s="13"/>
      <c r="Y1062" s="13"/>
      <c r="Z1062" s="13"/>
      <c r="AA1062" s="13"/>
      <c r="AB1062" s="13"/>
      <c r="AC1062" s="13"/>
      <c r="AD1062" s="13"/>
      <c r="AE1062" s="13"/>
      <c r="AT1062" s="236" t="s">
        <v>185</v>
      </c>
      <c r="AU1062" s="236" t="s">
        <v>85</v>
      </c>
      <c r="AV1062" s="13" t="s">
        <v>83</v>
      </c>
      <c r="AW1062" s="13" t="s">
        <v>35</v>
      </c>
      <c r="AX1062" s="13" t="s">
        <v>75</v>
      </c>
      <c r="AY1062" s="236" t="s">
        <v>175</v>
      </c>
    </row>
    <row r="1063" s="13" customFormat="1">
      <c r="A1063" s="13"/>
      <c r="B1063" s="226"/>
      <c r="C1063" s="227"/>
      <c r="D1063" s="228" t="s">
        <v>185</v>
      </c>
      <c r="E1063" s="229" t="s">
        <v>19</v>
      </c>
      <c r="F1063" s="230" t="s">
        <v>209</v>
      </c>
      <c r="G1063" s="227"/>
      <c r="H1063" s="229" t="s">
        <v>19</v>
      </c>
      <c r="I1063" s="231"/>
      <c r="J1063" s="227"/>
      <c r="K1063" s="227"/>
      <c r="L1063" s="232"/>
      <c r="M1063" s="233"/>
      <c r="N1063" s="234"/>
      <c r="O1063" s="234"/>
      <c r="P1063" s="234"/>
      <c r="Q1063" s="234"/>
      <c r="R1063" s="234"/>
      <c r="S1063" s="234"/>
      <c r="T1063" s="235"/>
      <c r="U1063" s="13"/>
      <c r="V1063" s="13"/>
      <c r="W1063" s="13"/>
      <c r="X1063" s="13"/>
      <c r="Y1063" s="13"/>
      <c r="Z1063" s="13"/>
      <c r="AA1063" s="13"/>
      <c r="AB1063" s="13"/>
      <c r="AC1063" s="13"/>
      <c r="AD1063" s="13"/>
      <c r="AE1063" s="13"/>
      <c r="AT1063" s="236" t="s">
        <v>185</v>
      </c>
      <c r="AU1063" s="236" t="s">
        <v>85</v>
      </c>
      <c r="AV1063" s="13" t="s">
        <v>83</v>
      </c>
      <c r="AW1063" s="13" t="s">
        <v>35</v>
      </c>
      <c r="AX1063" s="13" t="s">
        <v>75</v>
      </c>
      <c r="AY1063" s="236" t="s">
        <v>175</v>
      </c>
    </row>
    <row r="1064" s="13" customFormat="1">
      <c r="A1064" s="13"/>
      <c r="B1064" s="226"/>
      <c r="C1064" s="227"/>
      <c r="D1064" s="228" t="s">
        <v>185</v>
      </c>
      <c r="E1064" s="229" t="s">
        <v>19</v>
      </c>
      <c r="F1064" s="230" t="s">
        <v>342</v>
      </c>
      <c r="G1064" s="227"/>
      <c r="H1064" s="229" t="s">
        <v>19</v>
      </c>
      <c r="I1064" s="231"/>
      <c r="J1064" s="227"/>
      <c r="K1064" s="227"/>
      <c r="L1064" s="232"/>
      <c r="M1064" s="233"/>
      <c r="N1064" s="234"/>
      <c r="O1064" s="234"/>
      <c r="P1064" s="234"/>
      <c r="Q1064" s="234"/>
      <c r="R1064" s="234"/>
      <c r="S1064" s="234"/>
      <c r="T1064" s="235"/>
      <c r="U1064" s="13"/>
      <c r="V1064" s="13"/>
      <c r="W1064" s="13"/>
      <c r="X1064" s="13"/>
      <c r="Y1064" s="13"/>
      <c r="Z1064" s="13"/>
      <c r="AA1064" s="13"/>
      <c r="AB1064" s="13"/>
      <c r="AC1064" s="13"/>
      <c r="AD1064" s="13"/>
      <c r="AE1064" s="13"/>
      <c r="AT1064" s="236" t="s">
        <v>185</v>
      </c>
      <c r="AU1064" s="236" t="s">
        <v>85</v>
      </c>
      <c r="AV1064" s="13" t="s">
        <v>83</v>
      </c>
      <c r="AW1064" s="13" t="s">
        <v>35</v>
      </c>
      <c r="AX1064" s="13" t="s">
        <v>75</v>
      </c>
      <c r="AY1064" s="236" t="s">
        <v>175</v>
      </c>
    </row>
    <row r="1065" s="14" customFormat="1">
      <c r="A1065" s="14"/>
      <c r="B1065" s="237"/>
      <c r="C1065" s="238"/>
      <c r="D1065" s="228" t="s">
        <v>185</v>
      </c>
      <c r="E1065" s="239" t="s">
        <v>19</v>
      </c>
      <c r="F1065" s="240" t="s">
        <v>1140</v>
      </c>
      <c r="G1065" s="238"/>
      <c r="H1065" s="241">
        <v>22</v>
      </c>
      <c r="I1065" s="242"/>
      <c r="J1065" s="238"/>
      <c r="K1065" s="238"/>
      <c r="L1065" s="243"/>
      <c r="M1065" s="244"/>
      <c r="N1065" s="245"/>
      <c r="O1065" s="245"/>
      <c r="P1065" s="245"/>
      <c r="Q1065" s="245"/>
      <c r="R1065" s="245"/>
      <c r="S1065" s="245"/>
      <c r="T1065" s="246"/>
      <c r="U1065" s="14"/>
      <c r="V1065" s="14"/>
      <c r="W1065" s="14"/>
      <c r="X1065" s="14"/>
      <c r="Y1065" s="14"/>
      <c r="Z1065" s="14"/>
      <c r="AA1065" s="14"/>
      <c r="AB1065" s="14"/>
      <c r="AC1065" s="14"/>
      <c r="AD1065" s="14"/>
      <c r="AE1065" s="14"/>
      <c r="AT1065" s="247" t="s">
        <v>185</v>
      </c>
      <c r="AU1065" s="247" t="s">
        <v>85</v>
      </c>
      <c r="AV1065" s="14" t="s">
        <v>85</v>
      </c>
      <c r="AW1065" s="14" t="s">
        <v>35</v>
      </c>
      <c r="AX1065" s="14" t="s">
        <v>75</v>
      </c>
      <c r="AY1065" s="247" t="s">
        <v>175</v>
      </c>
    </row>
    <row r="1066" s="13" customFormat="1">
      <c r="A1066" s="13"/>
      <c r="B1066" s="226"/>
      <c r="C1066" s="227"/>
      <c r="D1066" s="228" t="s">
        <v>185</v>
      </c>
      <c r="E1066" s="229" t="s">
        <v>19</v>
      </c>
      <c r="F1066" s="230" t="s">
        <v>344</v>
      </c>
      <c r="G1066" s="227"/>
      <c r="H1066" s="229" t="s">
        <v>19</v>
      </c>
      <c r="I1066" s="231"/>
      <c r="J1066" s="227"/>
      <c r="K1066" s="227"/>
      <c r="L1066" s="232"/>
      <c r="M1066" s="233"/>
      <c r="N1066" s="234"/>
      <c r="O1066" s="234"/>
      <c r="P1066" s="234"/>
      <c r="Q1066" s="234"/>
      <c r="R1066" s="234"/>
      <c r="S1066" s="234"/>
      <c r="T1066" s="235"/>
      <c r="U1066" s="13"/>
      <c r="V1066" s="13"/>
      <c r="W1066" s="13"/>
      <c r="X1066" s="13"/>
      <c r="Y1066" s="13"/>
      <c r="Z1066" s="13"/>
      <c r="AA1066" s="13"/>
      <c r="AB1066" s="13"/>
      <c r="AC1066" s="13"/>
      <c r="AD1066" s="13"/>
      <c r="AE1066" s="13"/>
      <c r="AT1066" s="236" t="s">
        <v>185</v>
      </c>
      <c r="AU1066" s="236" t="s">
        <v>85</v>
      </c>
      <c r="AV1066" s="13" t="s">
        <v>83</v>
      </c>
      <c r="AW1066" s="13" t="s">
        <v>35</v>
      </c>
      <c r="AX1066" s="13" t="s">
        <v>75</v>
      </c>
      <c r="AY1066" s="236" t="s">
        <v>175</v>
      </c>
    </row>
    <row r="1067" s="14" customFormat="1">
      <c r="A1067" s="14"/>
      <c r="B1067" s="237"/>
      <c r="C1067" s="238"/>
      <c r="D1067" s="228" t="s">
        <v>185</v>
      </c>
      <c r="E1067" s="239" t="s">
        <v>19</v>
      </c>
      <c r="F1067" s="240" t="s">
        <v>1141</v>
      </c>
      <c r="G1067" s="238"/>
      <c r="H1067" s="241">
        <v>3.6000000000000001</v>
      </c>
      <c r="I1067" s="242"/>
      <c r="J1067" s="238"/>
      <c r="K1067" s="238"/>
      <c r="L1067" s="243"/>
      <c r="M1067" s="244"/>
      <c r="N1067" s="245"/>
      <c r="O1067" s="245"/>
      <c r="P1067" s="245"/>
      <c r="Q1067" s="245"/>
      <c r="R1067" s="245"/>
      <c r="S1067" s="245"/>
      <c r="T1067" s="246"/>
      <c r="U1067" s="14"/>
      <c r="V1067" s="14"/>
      <c r="W1067" s="14"/>
      <c r="X1067" s="14"/>
      <c r="Y1067" s="14"/>
      <c r="Z1067" s="14"/>
      <c r="AA1067" s="14"/>
      <c r="AB1067" s="14"/>
      <c r="AC1067" s="14"/>
      <c r="AD1067" s="14"/>
      <c r="AE1067" s="14"/>
      <c r="AT1067" s="247" t="s">
        <v>185</v>
      </c>
      <c r="AU1067" s="247" t="s">
        <v>85</v>
      </c>
      <c r="AV1067" s="14" t="s">
        <v>85</v>
      </c>
      <c r="AW1067" s="14" t="s">
        <v>35</v>
      </c>
      <c r="AX1067" s="14" t="s">
        <v>75</v>
      </c>
      <c r="AY1067" s="247" t="s">
        <v>175</v>
      </c>
    </row>
    <row r="1068" s="13" customFormat="1">
      <c r="A1068" s="13"/>
      <c r="B1068" s="226"/>
      <c r="C1068" s="227"/>
      <c r="D1068" s="228" t="s">
        <v>185</v>
      </c>
      <c r="E1068" s="229" t="s">
        <v>19</v>
      </c>
      <c r="F1068" s="230" t="s">
        <v>344</v>
      </c>
      <c r="G1068" s="227"/>
      <c r="H1068" s="229" t="s">
        <v>19</v>
      </c>
      <c r="I1068" s="231"/>
      <c r="J1068" s="227"/>
      <c r="K1068" s="227"/>
      <c r="L1068" s="232"/>
      <c r="M1068" s="233"/>
      <c r="N1068" s="234"/>
      <c r="O1068" s="234"/>
      <c r="P1068" s="234"/>
      <c r="Q1068" s="234"/>
      <c r="R1068" s="234"/>
      <c r="S1068" s="234"/>
      <c r="T1068" s="235"/>
      <c r="U1068" s="13"/>
      <c r="V1068" s="13"/>
      <c r="W1068" s="13"/>
      <c r="X1068" s="13"/>
      <c r="Y1068" s="13"/>
      <c r="Z1068" s="13"/>
      <c r="AA1068" s="13"/>
      <c r="AB1068" s="13"/>
      <c r="AC1068" s="13"/>
      <c r="AD1068" s="13"/>
      <c r="AE1068" s="13"/>
      <c r="AT1068" s="236" t="s">
        <v>185</v>
      </c>
      <c r="AU1068" s="236" t="s">
        <v>85</v>
      </c>
      <c r="AV1068" s="13" t="s">
        <v>83</v>
      </c>
      <c r="AW1068" s="13" t="s">
        <v>35</v>
      </c>
      <c r="AX1068" s="13" t="s">
        <v>75</v>
      </c>
      <c r="AY1068" s="236" t="s">
        <v>175</v>
      </c>
    </row>
    <row r="1069" s="14" customFormat="1">
      <c r="A1069" s="14"/>
      <c r="B1069" s="237"/>
      <c r="C1069" s="238"/>
      <c r="D1069" s="228" t="s">
        <v>185</v>
      </c>
      <c r="E1069" s="239" t="s">
        <v>19</v>
      </c>
      <c r="F1069" s="240" t="s">
        <v>1142</v>
      </c>
      <c r="G1069" s="238"/>
      <c r="H1069" s="241">
        <v>8.5</v>
      </c>
      <c r="I1069" s="242"/>
      <c r="J1069" s="238"/>
      <c r="K1069" s="238"/>
      <c r="L1069" s="243"/>
      <c r="M1069" s="244"/>
      <c r="N1069" s="245"/>
      <c r="O1069" s="245"/>
      <c r="P1069" s="245"/>
      <c r="Q1069" s="245"/>
      <c r="R1069" s="245"/>
      <c r="S1069" s="245"/>
      <c r="T1069" s="246"/>
      <c r="U1069" s="14"/>
      <c r="V1069" s="14"/>
      <c r="W1069" s="14"/>
      <c r="X1069" s="14"/>
      <c r="Y1069" s="14"/>
      <c r="Z1069" s="14"/>
      <c r="AA1069" s="14"/>
      <c r="AB1069" s="14"/>
      <c r="AC1069" s="14"/>
      <c r="AD1069" s="14"/>
      <c r="AE1069" s="14"/>
      <c r="AT1069" s="247" t="s">
        <v>185</v>
      </c>
      <c r="AU1069" s="247" t="s">
        <v>85</v>
      </c>
      <c r="AV1069" s="14" t="s">
        <v>85</v>
      </c>
      <c r="AW1069" s="14" t="s">
        <v>35</v>
      </c>
      <c r="AX1069" s="14" t="s">
        <v>75</v>
      </c>
      <c r="AY1069" s="247" t="s">
        <v>175</v>
      </c>
    </row>
    <row r="1070" s="15" customFormat="1">
      <c r="A1070" s="15"/>
      <c r="B1070" s="248"/>
      <c r="C1070" s="249"/>
      <c r="D1070" s="228" t="s">
        <v>185</v>
      </c>
      <c r="E1070" s="250" t="s">
        <v>19</v>
      </c>
      <c r="F1070" s="251" t="s">
        <v>187</v>
      </c>
      <c r="G1070" s="249"/>
      <c r="H1070" s="252">
        <v>34.100000000000001</v>
      </c>
      <c r="I1070" s="253"/>
      <c r="J1070" s="249"/>
      <c r="K1070" s="249"/>
      <c r="L1070" s="254"/>
      <c r="M1070" s="255"/>
      <c r="N1070" s="256"/>
      <c r="O1070" s="256"/>
      <c r="P1070" s="256"/>
      <c r="Q1070" s="256"/>
      <c r="R1070" s="256"/>
      <c r="S1070" s="256"/>
      <c r="T1070" s="257"/>
      <c r="U1070" s="15"/>
      <c r="V1070" s="15"/>
      <c r="W1070" s="15"/>
      <c r="X1070" s="15"/>
      <c r="Y1070" s="15"/>
      <c r="Z1070" s="15"/>
      <c r="AA1070" s="15"/>
      <c r="AB1070" s="15"/>
      <c r="AC1070" s="15"/>
      <c r="AD1070" s="15"/>
      <c r="AE1070" s="15"/>
      <c r="AT1070" s="258" t="s">
        <v>185</v>
      </c>
      <c r="AU1070" s="258" t="s">
        <v>85</v>
      </c>
      <c r="AV1070" s="15" t="s">
        <v>181</v>
      </c>
      <c r="AW1070" s="15" t="s">
        <v>35</v>
      </c>
      <c r="AX1070" s="15" t="s">
        <v>83</v>
      </c>
      <c r="AY1070" s="258" t="s">
        <v>175</v>
      </c>
    </row>
    <row r="1071" s="2" customFormat="1" ht="33" customHeight="1">
      <c r="A1071" s="41"/>
      <c r="B1071" s="42"/>
      <c r="C1071" s="208" t="s">
        <v>1143</v>
      </c>
      <c r="D1071" s="208" t="s">
        <v>177</v>
      </c>
      <c r="E1071" s="209" t="s">
        <v>1144</v>
      </c>
      <c r="F1071" s="210" t="s">
        <v>1145</v>
      </c>
      <c r="G1071" s="211" t="s">
        <v>297</v>
      </c>
      <c r="H1071" s="212">
        <v>34.100000000000001</v>
      </c>
      <c r="I1071" s="213"/>
      <c r="J1071" s="214">
        <f>ROUND(I1071*H1071,2)</f>
        <v>0</v>
      </c>
      <c r="K1071" s="210" t="s">
        <v>180</v>
      </c>
      <c r="L1071" s="47"/>
      <c r="M1071" s="215" t="s">
        <v>19</v>
      </c>
      <c r="N1071" s="216" t="s">
        <v>46</v>
      </c>
      <c r="O1071" s="87"/>
      <c r="P1071" s="217">
        <f>O1071*H1071</f>
        <v>0</v>
      </c>
      <c r="Q1071" s="217">
        <v>0.0037599999999999999</v>
      </c>
      <c r="R1071" s="217">
        <f>Q1071*H1071</f>
        <v>0.128216</v>
      </c>
      <c r="S1071" s="217">
        <v>0</v>
      </c>
      <c r="T1071" s="218">
        <f>S1071*H1071</f>
        <v>0</v>
      </c>
      <c r="U1071" s="41"/>
      <c r="V1071" s="41"/>
      <c r="W1071" s="41"/>
      <c r="X1071" s="41"/>
      <c r="Y1071" s="41"/>
      <c r="Z1071" s="41"/>
      <c r="AA1071" s="41"/>
      <c r="AB1071" s="41"/>
      <c r="AC1071" s="41"/>
      <c r="AD1071" s="41"/>
      <c r="AE1071" s="41"/>
      <c r="AR1071" s="219" t="s">
        <v>278</v>
      </c>
      <c r="AT1071" s="219" t="s">
        <v>177</v>
      </c>
      <c r="AU1071" s="219" t="s">
        <v>85</v>
      </c>
      <c r="AY1071" s="20" t="s">
        <v>175</v>
      </c>
      <c r="BE1071" s="220">
        <f>IF(N1071="základní",J1071,0)</f>
        <v>0</v>
      </c>
      <c r="BF1071" s="220">
        <f>IF(N1071="snížená",J1071,0)</f>
        <v>0</v>
      </c>
      <c r="BG1071" s="220">
        <f>IF(N1071="zákl. přenesená",J1071,0)</f>
        <v>0</v>
      </c>
      <c r="BH1071" s="220">
        <f>IF(N1071="sníž. přenesená",J1071,0)</f>
        <v>0</v>
      </c>
      <c r="BI1071" s="220">
        <f>IF(N1071="nulová",J1071,0)</f>
        <v>0</v>
      </c>
      <c r="BJ1071" s="20" t="s">
        <v>83</v>
      </c>
      <c r="BK1071" s="220">
        <f>ROUND(I1071*H1071,2)</f>
        <v>0</v>
      </c>
      <c r="BL1071" s="20" t="s">
        <v>278</v>
      </c>
      <c r="BM1071" s="219" t="s">
        <v>1146</v>
      </c>
    </row>
    <row r="1072" s="2" customFormat="1">
      <c r="A1072" s="41"/>
      <c r="B1072" s="42"/>
      <c r="C1072" s="43"/>
      <c r="D1072" s="221" t="s">
        <v>183</v>
      </c>
      <c r="E1072" s="43"/>
      <c r="F1072" s="222" t="s">
        <v>1147</v>
      </c>
      <c r="G1072" s="43"/>
      <c r="H1072" s="43"/>
      <c r="I1072" s="223"/>
      <c r="J1072" s="43"/>
      <c r="K1072" s="43"/>
      <c r="L1072" s="47"/>
      <c r="M1072" s="224"/>
      <c r="N1072" s="225"/>
      <c r="O1072" s="87"/>
      <c r="P1072" s="87"/>
      <c r="Q1072" s="87"/>
      <c r="R1072" s="87"/>
      <c r="S1072" s="87"/>
      <c r="T1072" s="88"/>
      <c r="U1072" s="41"/>
      <c r="V1072" s="41"/>
      <c r="W1072" s="41"/>
      <c r="X1072" s="41"/>
      <c r="Y1072" s="41"/>
      <c r="Z1072" s="41"/>
      <c r="AA1072" s="41"/>
      <c r="AB1072" s="41"/>
      <c r="AC1072" s="41"/>
      <c r="AD1072" s="41"/>
      <c r="AE1072" s="41"/>
      <c r="AT1072" s="20" t="s">
        <v>183</v>
      </c>
      <c r="AU1072" s="20" t="s">
        <v>85</v>
      </c>
    </row>
    <row r="1073" s="13" customFormat="1">
      <c r="A1073" s="13"/>
      <c r="B1073" s="226"/>
      <c r="C1073" s="227"/>
      <c r="D1073" s="228" t="s">
        <v>185</v>
      </c>
      <c r="E1073" s="229" t="s">
        <v>19</v>
      </c>
      <c r="F1073" s="230" t="s">
        <v>341</v>
      </c>
      <c r="G1073" s="227"/>
      <c r="H1073" s="229" t="s">
        <v>19</v>
      </c>
      <c r="I1073" s="231"/>
      <c r="J1073" s="227"/>
      <c r="K1073" s="227"/>
      <c r="L1073" s="232"/>
      <c r="M1073" s="233"/>
      <c r="N1073" s="234"/>
      <c r="O1073" s="234"/>
      <c r="P1073" s="234"/>
      <c r="Q1073" s="234"/>
      <c r="R1073" s="234"/>
      <c r="S1073" s="234"/>
      <c r="T1073" s="235"/>
      <c r="U1073" s="13"/>
      <c r="V1073" s="13"/>
      <c r="W1073" s="13"/>
      <c r="X1073" s="13"/>
      <c r="Y1073" s="13"/>
      <c r="Z1073" s="13"/>
      <c r="AA1073" s="13"/>
      <c r="AB1073" s="13"/>
      <c r="AC1073" s="13"/>
      <c r="AD1073" s="13"/>
      <c r="AE1073" s="13"/>
      <c r="AT1073" s="236" t="s">
        <v>185</v>
      </c>
      <c r="AU1073" s="236" t="s">
        <v>85</v>
      </c>
      <c r="AV1073" s="13" t="s">
        <v>83</v>
      </c>
      <c r="AW1073" s="13" t="s">
        <v>35</v>
      </c>
      <c r="AX1073" s="13" t="s">
        <v>75</v>
      </c>
      <c r="AY1073" s="236" t="s">
        <v>175</v>
      </c>
    </row>
    <row r="1074" s="13" customFormat="1">
      <c r="A1074" s="13"/>
      <c r="B1074" s="226"/>
      <c r="C1074" s="227"/>
      <c r="D1074" s="228" t="s">
        <v>185</v>
      </c>
      <c r="E1074" s="229" t="s">
        <v>19</v>
      </c>
      <c r="F1074" s="230" t="s">
        <v>209</v>
      </c>
      <c r="G1074" s="227"/>
      <c r="H1074" s="229" t="s">
        <v>19</v>
      </c>
      <c r="I1074" s="231"/>
      <c r="J1074" s="227"/>
      <c r="K1074" s="227"/>
      <c r="L1074" s="232"/>
      <c r="M1074" s="233"/>
      <c r="N1074" s="234"/>
      <c r="O1074" s="234"/>
      <c r="P1074" s="234"/>
      <c r="Q1074" s="234"/>
      <c r="R1074" s="234"/>
      <c r="S1074" s="234"/>
      <c r="T1074" s="235"/>
      <c r="U1074" s="13"/>
      <c r="V1074" s="13"/>
      <c r="W1074" s="13"/>
      <c r="X1074" s="13"/>
      <c r="Y1074" s="13"/>
      <c r="Z1074" s="13"/>
      <c r="AA1074" s="13"/>
      <c r="AB1074" s="13"/>
      <c r="AC1074" s="13"/>
      <c r="AD1074" s="13"/>
      <c r="AE1074" s="13"/>
      <c r="AT1074" s="236" t="s">
        <v>185</v>
      </c>
      <c r="AU1074" s="236" t="s">
        <v>85</v>
      </c>
      <c r="AV1074" s="13" t="s">
        <v>83</v>
      </c>
      <c r="AW1074" s="13" t="s">
        <v>35</v>
      </c>
      <c r="AX1074" s="13" t="s">
        <v>75</v>
      </c>
      <c r="AY1074" s="236" t="s">
        <v>175</v>
      </c>
    </row>
    <row r="1075" s="13" customFormat="1">
      <c r="A1075" s="13"/>
      <c r="B1075" s="226"/>
      <c r="C1075" s="227"/>
      <c r="D1075" s="228" t="s">
        <v>185</v>
      </c>
      <c r="E1075" s="229" t="s">
        <v>19</v>
      </c>
      <c r="F1075" s="230" t="s">
        <v>342</v>
      </c>
      <c r="G1075" s="227"/>
      <c r="H1075" s="229" t="s">
        <v>19</v>
      </c>
      <c r="I1075" s="231"/>
      <c r="J1075" s="227"/>
      <c r="K1075" s="227"/>
      <c r="L1075" s="232"/>
      <c r="M1075" s="233"/>
      <c r="N1075" s="234"/>
      <c r="O1075" s="234"/>
      <c r="P1075" s="234"/>
      <c r="Q1075" s="234"/>
      <c r="R1075" s="234"/>
      <c r="S1075" s="234"/>
      <c r="T1075" s="235"/>
      <c r="U1075" s="13"/>
      <c r="V1075" s="13"/>
      <c r="W1075" s="13"/>
      <c r="X1075" s="13"/>
      <c r="Y1075" s="13"/>
      <c r="Z1075" s="13"/>
      <c r="AA1075" s="13"/>
      <c r="AB1075" s="13"/>
      <c r="AC1075" s="13"/>
      <c r="AD1075" s="13"/>
      <c r="AE1075" s="13"/>
      <c r="AT1075" s="236" t="s">
        <v>185</v>
      </c>
      <c r="AU1075" s="236" t="s">
        <v>85</v>
      </c>
      <c r="AV1075" s="13" t="s">
        <v>83</v>
      </c>
      <c r="AW1075" s="13" t="s">
        <v>35</v>
      </c>
      <c r="AX1075" s="13" t="s">
        <v>75</v>
      </c>
      <c r="AY1075" s="236" t="s">
        <v>175</v>
      </c>
    </row>
    <row r="1076" s="14" customFormat="1">
      <c r="A1076" s="14"/>
      <c r="B1076" s="237"/>
      <c r="C1076" s="238"/>
      <c r="D1076" s="228" t="s">
        <v>185</v>
      </c>
      <c r="E1076" s="239" t="s">
        <v>19</v>
      </c>
      <c r="F1076" s="240" t="s">
        <v>1140</v>
      </c>
      <c r="G1076" s="238"/>
      <c r="H1076" s="241">
        <v>22</v>
      </c>
      <c r="I1076" s="242"/>
      <c r="J1076" s="238"/>
      <c r="K1076" s="238"/>
      <c r="L1076" s="243"/>
      <c r="M1076" s="244"/>
      <c r="N1076" s="245"/>
      <c r="O1076" s="245"/>
      <c r="P1076" s="245"/>
      <c r="Q1076" s="245"/>
      <c r="R1076" s="245"/>
      <c r="S1076" s="245"/>
      <c r="T1076" s="246"/>
      <c r="U1076" s="14"/>
      <c r="V1076" s="14"/>
      <c r="W1076" s="14"/>
      <c r="X1076" s="14"/>
      <c r="Y1076" s="14"/>
      <c r="Z1076" s="14"/>
      <c r="AA1076" s="14"/>
      <c r="AB1076" s="14"/>
      <c r="AC1076" s="14"/>
      <c r="AD1076" s="14"/>
      <c r="AE1076" s="14"/>
      <c r="AT1076" s="247" t="s">
        <v>185</v>
      </c>
      <c r="AU1076" s="247" t="s">
        <v>85</v>
      </c>
      <c r="AV1076" s="14" t="s">
        <v>85</v>
      </c>
      <c r="AW1076" s="14" t="s">
        <v>35</v>
      </c>
      <c r="AX1076" s="14" t="s">
        <v>75</v>
      </c>
      <c r="AY1076" s="247" t="s">
        <v>175</v>
      </c>
    </row>
    <row r="1077" s="13" customFormat="1">
      <c r="A1077" s="13"/>
      <c r="B1077" s="226"/>
      <c r="C1077" s="227"/>
      <c r="D1077" s="228" t="s">
        <v>185</v>
      </c>
      <c r="E1077" s="229" t="s">
        <v>19</v>
      </c>
      <c r="F1077" s="230" t="s">
        <v>344</v>
      </c>
      <c r="G1077" s="227"/>
      <c r="H1077" s="229" t="s">
        <v>19</v>
      </c>
      <c r="I1077" s="231"/>
      <c r="J1077" s="227"/>
      <c r="K1077" s="227"/>
      <c r="L1077" s="232"/>
      <c r="M1077" s="233"/>
      <c r="N1077" s="234"/>
      <c r="O1077" s="234"/>
      <c r="P1077" s="234"/>
      <c r="Q1077" s="234"/>
      <c r="R1077" s="234"/>
      <c r="S1077" s="234"/>
      <c r="T1077" s="235"/>
      <c r="U1077" s="13"/>
      <c r="V1077" s="13"/>
      <c r="W1077" s="13"/>
      <c r="X1077" s="13"/>
      <c r="Y1077" s="13"/>
      <c r="Z1077" s="13"/>
      <c r="AA1077" s="13"/>
      <c r="AB1077" s="13"/>
      <c r="AC1077" s="13"/>
      <c r="AD1077" s="13"/>
      <c r="AE1077" s="13"/>
      <c r="AT1077" s="236" t="s">
        <v>185</v>
      </c>
      <c r="AU1077" s="236" t="s">
        <v>85</v>
      </c>
      <c r="AV1077" s="13" t="s">
        <v>83</v>
      </c>
      <c r="AW1077" s="13" t="s">
        <v>35</v>
      </c>
      <c r="AX1077" s="13" t="s">
        <v>75</v>
      </c>
      <c r="AY1077" s="236" t="s">
        <v>175</v>
      </c>
    </row>
    <row r="1078" s="14" customFormat="1">
      <c r="A1078" s="14"/>
      <c r="B1078" s="237"/>
      <c r="C1078" s="238"/>
      <c r="D1078" s="228" t="s">
        <v>185</v>
      </c>
      <c r="E1078" s="239" t="s">
        <v>19</v>
      </c>
      <c r="F1078" s="240" t="s">
        <v>1141</v>
      </c>
      <c r="G1078" s="238"/>
      <c r="H1078" s="241">
        <v>3.6000000000000001</v>
      </c>
      <c r="I1078" s="242"/>
      <c r="J1078" s="238"/>
      <c r="K1078" s="238"/>
      <c r="L1078" s="243"/>
      <c r="M1078" s="244"/>
      <c r="N1078" s="245"/>
      <c r="O1078" s="245"/>
      <c r="P1078" s="245"/>
      <c r="Q1078" s="245"/>
      <c r="R1078" s="245"/>
      <c r="S1078" s="245"/>
      <c r="T1078" s="246"/>
      <c r="U1078" s="14"/>
      <c r="V1078" s="14"/>
      <c r="W1078" s="14"/>
      <c r="X1078" s="14"/>
      <c r="Y1078" s="14"/>
      <c r="Z1078" s="14"/>
      <c r="AA1078" s="14"/>
      <c r="AB1078" s="14"/>
      <c r="AC1078" s="14"/>
      <c r="AD1078" s="14"/>
      <c r="AE1078" s="14"/>
      <c r="AT1078" s="247" t="s">
        <v>185</v>
      </c>
      <c r="AU1078" s="247" t="s">
        <v>85</v>
      </c>
      <c r="AV1078" s="14" t="s">
        <v>85</v>
      </c>
      <c r="AW1078" s="14" t="s">
        <v>35</v>
      </c>
      <c r="AX1078" s="14" t="s">
        <v>75</v>
      </c>
      <c r="AY1078" s="247" t="s">
        <v>175</v>
      </c>
    </row>
    <row r="1079" s="13" customFormat="1">
      <c r="A1079" s="13"/>
      <c r="B1079" s="226"/>
      <c r="C1079" s="227"/>
      <c r="D1079" s="228" t="s">
        <v>185</v>
      </c>
      <c r="E1079" s="229" t="s">
        <v>19</v>
      </c>
      <c r="F1079" s="230" t="s">
        <v>344</v>
      </c>
      <c r="G1079" s="227"/>
      <c r="H1079" s="229" t="s">
        <v>19</v>
      </c>
      <c r="I1079" s="231"/>
      <c r="J1079" s="227"/>
      <c r="K1079" s="227"/>
      <c r="L1079" s="232"/>
      <c r="M1079" s="233"/>
      <c r="N1079" s="234"/>
      <c r="O1079" s="234"/>
      <c r="P1079" s="234"/>
      <c r="Q1079" s="234"/>
      <c r="R1079" s="234"/>
      <c r="S1079" s="234"/>
      <c r="T1079" s="235"/>
      <c r="U1079" s="13"/>
      <c r="V1079" s="13"/>
      <c r="W1079" s="13"/>
      <c r="X1079" s="13"/>
      <c r="Y1079" s="13"/>
      <c r="Z1079" s="13"/>
      <c r="AA1079" s="13"/>
      <c r="AB1079" s="13"/>
      <c r="AC1079" s="13"/>
      <c r="AD1079" s="13"/>
      <c r="AE1079" s="13"/>
      <c r="AT1079" s="236" t="s">
        <v>185</v>
      </c>
      <c r="AU1079" s="236" t="s">
        <v>85</v>
      </c>
      <c r="AV1079" s="13" t="s">
        <v>83</v>
      </c>
      <c r="AW1079" s="13" t="s">
        <v>35</v>
      </c>
      <c r="AX1079" s="13" t="s">
        <v>75</v>
      </c>
      <c r="AY1079" s="236" t="s">
        <v>175</v>
      </c>
    </row>
    <row r="1080" s="14" customFormat="1">
      <c r="A1080" s="14"/>
      <c r="B1080" s="237"/>
      <c r="C1080" s="238"/>
      <c r="D1080" s="228" t="s">
        <v>185</v>
      </c>
      <c r="E1080" s="239" t="s">
        <v>19</v>
      </c>
      <c r="F1080" s="240" t="s">
        <v>1142</v>
      </c>
      <c r="G1080" s="238"/>
      <c r="H1080" s="241">
        <v>8.5</v>
      </c>
      <c r="I1080" s="242"/>
      <c r="J1080" s="238"/>
      <c r="K1080" s="238"/>
      <c r="L1080" s="243"/>
      <c r="M1080" s="244"/>
      <c r="N1080" s="245"/>
      <c r="O1080" s="245"/>
      <c r="P1080" s="245"/>
      <c r="Q1080" s="245"/>
      <c r="R1080" s="245"/>
      <c r="S1080" s="245"/>
      <c r="T1080" s="246"/>
      <c r="U1080" s="14"/>
      <c r="V1080" s="14"/>
      <c r="W1080" s="14"/>
      <c r="X1080" s="14"/>
      <c r="Y1080" s="14"/>
      <c r="Z1080" s="14"/>
      <c r="AA1080" s="14"/>
      <c r="AB1080" s="14"/>
      <c r="AC1080" s="14"/>
      <c r="AD1080" s="14"/>
      <c r="AE1080" s="14"/>
      <c r="AT1080" s="247" t="s">
        <v>185</v>
      </c>
      <c r="AU1080" s="247" t="s">
        <v>85</v>
      </c>
      <c r="AV1080" s="14" t="s">
        <v>85</v>
      </c>
      <c r="AW1080" s="14" t="s">
        <v>35</v>
      </c>
      <c r="AX1080" s="14" t="s">
        <v>75</v>
      </c>
      <c r="AY1080" s="247" t="s">
        <v>175</v>
      </c>
    </row>
    <row r="1081" s="15" customFormat="1">
      <c r="A1081" s="15"/>
      <c r="B1081" s="248"/>
      <c r="C1081" s="249"/>
      <c r="D1081" s="228" t="s">
        <v>185</v>
      </c>
      <c r="E1081" s="250" t="s">
        <v>19</v>
      </c>
      <c r="F1081" s="251" t="s">
        <v>187</v>
      </c>
      <c r="G1081" s="249"/>
      <c r="H1081" s="252">
        <v>34.100000000000001</v>
      </c>
      <c r="I1081" s="253"/>
      <c r="J1081" s="249"/>
      <c r="K1081" s="249"/>
      <c r="L1081" s="254"/>
      <c r="M1081" s="255"/>
      <c r="N1081" s="256"/>
      <c r="O1081" s="256"/>
      <c r="P1081" s="256"/>
      <c r="Q1081" s="256"/>
      <c r="R1081" s="256"/>
      <c r="S1081" s="256"/>
      <c r="T1081" s="257"/>
      <c r="U1081" s="15"/>
      <c r="V1081" s="15"/>
      <c r="W1081" s="15"/>
      <c r="X1081" s="15"/>
      <c r="Y1081" s="15"/>
      <c r="Z1081" s="15"/>
      <c r="AA1081" s="15"/>
      <c r="AB1081" s="15"/>
      <c r="AC1081" s="15"/>
      <c r="AD1081" s="15"/>
      <c r="AE1081" s="15"/>
      <c r="AT1081" s="258" t="s">
        <v>185</v>
      </c>
      <c r="AU1081" s="258" t="s">
        <v>85</v>
      </c>
      <c r="AV1081" s="15" t="s">
        <v>181</v>
      </c>
      <c r="AW1081" s="15" t="s">
        <v>35</v>
      </c>
      <c r="AX1081" s="15" t="s">
        <v>83</v>
      </c>
      <c r="AY1081" s="258" t="s">
        <v>175</v>
      </c>
    </row>
    <row r="1082" s="2" customFormat="1" ht="55.5" customHeight="1">
      <c r="A1082" s="41"/>
      <c r="B1082" s="42"/>
      <c r="C1082" s="208" t="s">
        <v>1148</v>
      </c>
      <c r="D1082" s="208" t="s">
        <v>177</v>
      </c>
      <c r="E1082" s="209" t="s">
        <v>1149</v>
      </c>
      <c r="F1082" s="210" t="s">
        <v>1150</v>
      </c>
      <c r="G1082" s="211" t="s">
        <v>1001</v>
      </c>
      <c r="H1082" s="280"/>
      <c r="I1082" s="213"/>
      <c r="J1082" s="214">
        <f>ROUND(I1082*H1082,2)</f>
        <v>0</v>
      </c>
      <c r="K1082" s="210" t="s">
        <v>180</v>
      </c>
      <c r="L1082" s="47"/>
      <c r="M1082" s="215" t="s">
        <v>19</v>
      </c>
      <c r="N1082" s="216" t="s">
        <v>46</v>
      </c>
      <c r="O1082" s="87"/>
      <c r="P1082" s="217">
        <f>O1082*H1082</f>
        <v>0</v>
      </c>
      <c r="Q1082" s="217">
        <v>0</v>
      </c>
      <c r="R1082" s="217">
        <f>Q1082*H1082</f>
        <v>0</v>
      </c>
      <c r="S1082" s="217">
        <v>0</v>
      </c>
      <c r="T1082" s="218">
        <f>S1082*H1082</f>
        <v>0</v>
      </c>
      <c r="U1082" s="41"/>
      <c r="V1082" s="41"/>
      <c r="W1082" s="41"/>
      <c r="X1082" s="41"/>
      <c r="Y1082" s="41"/>
      <c r="Z1082" s="41"/>
      <c r="AA1082" s="41"/>
      <c r="AB1082" s="41"/>
      <c r="AC1082" s="41"/>
      <c r="AD1082" s="41"/>
      <c r="AE1082" s="41"/>
      <c r="AR1082" s="219" t="s">
        <v>278</v>
      </c>
      <c r="AT1082" s="219" t="s">
        <v>177</v>
      </c>
      <c r="AU1082" s="219" t="s">
        <v>85</v>
      </c>
      <c r="AY1082" s="20" t="s">
        <v>175</v>
      </c>
      <c r="BE1082" s="220">
        <f>IF(N1082="základní",J1082,0)</f>
        <v>0</v>
      </c>
      <c r="BF1082" s="220">
        <f>IF(N1082="snížená",J1082,0)</f>
        <v>0</v>
      </c>
      <c r="BG1082" s="220">
        <f>IF(N1082="zákl. přenesená",J1082,0)</f>
        <v>0</v>
      </c>
      <c r="BH1082" s="220">
        <f>IF(N1082="sníž. přenesená",J1082,0)</f>
        <v>0</v>
      </c>
      <c r="BI1082" s="220">
        <f>IF(N1082="nulová",J1082,0)</f>
        <v>0</v>
      </c>
      <c r="BJ1082" s="20" t="s">
        <v>83</v>
      </c>
      <c r="BK1082" s="220">
        <f>ROUND(I1082*H1082,2)</f>
        <v>0</v>
      </c>
      <c r="BL1082" s="20" t="s">
        <v>278</v>
      </c>
      <c r="BM1082" s="219" t="s">
        <v>1151</v>
      </c>
    </row>
    <row r="1083" s="2" customFormat="1">
      <c r="A1083" s="41"/>
      <c r="B1083" s="42"/>
      <c r="C1083" s="43"/>
      <c r="D1083" s="221" t="s">
        <v>183</v>
      </c>
      <c r="E1083" s="43"/>
      <c r="F1083" s="222" t="s">
        <v>1152</v>
      </c>
      <c r="G1083" s="43"/>
      <c r="H1083" s="43"/>
      <c r="I1083" s="223"/>
      <c r="J1083" s="43"/>
      <c r="K1083" s="43"/>
      <c r="L1083" s="47"/>
      <c r="M1083" s="224"/>
      <c r="N1083" s="225"/>
      <c r="O1083" s="87"/>
      <c r="P1083" s="87"/>
      <c r="Q1083" s="87"/>
      <c r="R1083" s="87"/>
      <c r="S1083" s="87"/>
      <c r="T1083" s="88"/>
      <c r="U1083" s="41"/>
      <c r="V1083" s="41"/>
      <c r="W1083" s="41"/>
      <c r="X1083" s="41"/>
      <c r="Y1083" s="41"/>
      <c r="Z1083" s="41"/>
      <c r="AA1083" s="41"/>
      <c r="AB1083" s="41"/>
      <c r="AC1083" s="41"/>
      <c r="AD1083" s="41"/>
      <c r="AE1083" s="41"/>
      <c r="AT1083" s="20" t="s">
        <v>183</v>
      </c>
      <c r="AU1083" s="20" t="s">
        <v>85</v>
      </c>
    </row>
    <row r="1084" s="2" customFormat="1" ht="66.75" customHeight="1">
      <c r="A1084" s="41"/>
      <c r="B1084" s="42"/>
      <c r="C1084" s="208" t="s">
        <v>1153</v>
      </c>
      <c r="D1084" s="208" t="s">
        <v>177</v>
      </c>
      <c r="E1084" s="209" t="s">
        <v>1154</v>
      </c>
      <c r="F1084" s="210" t="s">
        <v>1155</v>
      </c>
      <c r="G1084" s="211" t="s">
        <v>1001</v>
      </c>
      <c r="H1084" s="280"/>
      <c r="I1084" s="213"/>
      <c r="J1084" s="214">
        <f>ROUND(I1084*H1084,2)</f>
        <v>0</v>
      </c>
      <c r="K1084" s="210" t="s">
        <v>180</v>
      </c>
      <c r="L1084" s="47"/>
      <c r="M1084" s="215" t="s">
        <v>19</v>
      </c>
      <c r="N1084" s="216" t="s">
        <v>46</v>
      </c>
      <c r="O1084" s="87"/>
      <c r="P1084" s="217">
        <f>O1084*H1084</f>
        <v>0</v>
      </c>
      <c r="Q1084" s="217">
        <v>0</v>
      </c>
      <c r="R1084" s="217">
        <f>Q1084*H1084</f>
        <v>0</v>
      </c>
      <c r="S1084" s="217">
        <v>0</v>
      </c>
      <c r="T1084" s="218">
        <f>S1084*H1084</f>
        <v>0</v>
      </c>
      <c r="U1084" s="41"/>
      <c r="V1084" s="41"/>
      <c r="W1084" s="41"/>
      <c r="X1084" s="41"/>
      <c r="Y1084" s="41"/>
      <c r="Z1084" s="41"/>
      <c r="AA1084" s="41"/>
      <c r="AB1084" s="41"/>
      <c r="AC1084" s="41"/>
      <c r="AD1084" s="41"/>
      <c r="AE1084" s="41"/>
      <c r="AR1084" s="219" t="s">
        <v>278</v>
      </c>
      <c r="AT1084" s="219" t="s">
        <v>177</v>
      </c>
      <c r="AU1084" s="219" t="s">
        <v>85</v>
      </c>
      <c r="AY1084" s="20" t="s">
        <v>175</v>
      </c>
      <c r="BE1084" s="220">
        <f>IF(N1084="základní",J1084,0)</f>
        <v>0</v>
      </c>
      <c r="BF1084" s="220">
        <f>IF(N1084="snížená",J1084,0)</f>
        <v>0</v>
      </c>
      <c r="BG1084" s="220">
        <f>IF(N1084="zákl. přenesená",J1084,0)</f>
        <v>0</v>
      </c>
      <c r="BH1084" s="220">
        <f>IF(N1084="sníž. přenesená",J1084,0)</f>
        <v>0</v>
      </c>
      <c r="BI1084" s="220">
        <f>IF(N1084="nulová",J1084,0)</f>
        <v>0</v>
      </c>
      <c r="BJ1084" s="20" t="s">
        <v>83</v>
      </c>
      <c r="BK1084" s="220">
        <f>ROUND(I1084*H1084,2)</f>
        <v>0</v>
      </c>
      <c r="BL1084" s="20" t="s">
        <v>278</v>
      </c>
      <c r="BM1084" s="219" t="s">
        <v>1156</v>
      </c>
    </row>
    <row r="1085" s="2" customFormat="1">
      <c r="A1085" s="41"/>
      <c r="B1085" s="42"/>
      <c r="C1085" s="43"/>
      <c r="D1085" s="221" t="s">
        <v>183</v>
      </c>
      <c r="E1085" s="43"/>
      <c r="F1085" s="222" t="s">
        <v>1157</v>
      </c>
      <c r="G1085" s="43"/>
      <c r="H1085" s="43"/>
      <c r="I1085" s="223"/>
      <c r="J1085" s="43"/>
      <c r="K1085" s="43"/>
      <c r="L1085" s="47"/>
      <c r="M1085" s="224"/>
      <c r="N1085" s="225"/>
      <c r="O1085" s="87"/>
      <c r="P1085" s="87"/>
      <c r="Q1085" s="87"/>
      <c r="R1085" s="87"/>
      <c r="S1085" s="87"/>
      <c r="T1085" s="88"/>
      <c r="U1085" s="41"/>
      <c r="V1085" s="41"/>
      <c r="W1085" s="41"/>
      <c r="X1085" s="41"/>
      <c r="Y1085" s="41"/>
      <c r="Z1085" s="41"/>
      <c r="AA1085" s="41"/>
      <c r="AB1085" s="41"/>
      <c r="AC1085" s="41"/>
      <c r="AD1085" s="41"/>
      <c r="AE1085" s="41"/>
      <c r="AT1085" s="20" t="s">
        <v>183</v>
      </c>
      <c r="AU1085" s="20" t="s">
        <v>85</v>
      </c>
    </row>
    <row r="1086" s="12" customFormat="1" ht="22.8" customHeight="1">
      <c r="A1086" s="12"/>
      <c r="B1086" s="192"/>
      <c r="C1086" s="193"/>
      <c r="D1086" s="194" t="s">
        <v>74</v>
      </c>
      <c r="E1086" s="206" t="s">
        <v>1158</v>
      </c>
      <c r="F1086" s="206" t="s">
        <v>1159</v>
      </c>
      <c r="G1086" s="193"/>
      <c r="H1086" s="193"/>
      <c r="I1086" s="196"/>
      <c r="J1086" s="207">
        <f>BK1086</f>
        <v>0</v>
      </c>
      <c r="K1086" s="193"/>
      <c r="L1086" s="198"/>
      <c r="M1086" s="199"/>
      <c r="N1086" s="200"/>
      <c r="O1086" s="200"/>
      <c r="P1086" s="201">
        <f>SUM(P1087:P1100)</f>
        <v>0</v>
      </c>
      <c r="Q1086" s="200"/>
      <c r="R1086" s="201">
        <f>SUM(R1087:R1100)</f>
        <v>0</v>
      </c>
      <c r="S1086" s="200"/>
      <c r="T1086" s="202">
        <f>SUM(T1087:T1100)</f>
        <v>0</v>
      </c>
      <c r="U1086" s="12"/>
      <c r="V1086" s="12"/>
      <c r="W1086" s="12"/>
      <c r="X1086" s="12"/>
      <c r="Y1086" s="12"/>
      <c r="Z1086" s="12"/>
      <c r="AA1086" s="12"/>
      <c r="AB1086" s="12"/>
      <c r="AC1086" s="12"/>
      <c r="AD1086" s="12"/>
      <c r="AE1086" s="12"/>
      <c r="AR1086" s="203" t="s">
        <v>85</v>
      </c>
      <c r="AT1086" s="204" t="s">
        <v>74</v>
      </c>
      <c r="AU1086" s="204" t="s">
        <v>83</v>
      </c>
      <c r="AY1086" s="203" t="s">
        <v>175</v>
      </c>
      <c r="BK1086" s="205">
        <f>SUM(BK1087:BK1100)</f>
        <v>0</v>
      </c>
    </row>
    <row r="1087" s="2" customFormat="1" ht="21.75" customHeight="1">
      <c r="A1087" s="41"/>
      <c r="B1087" s="42"/>
      <c r="C1087" s="208" t="s">
        <v>1160</v>
      </c>
      <c r="D1087" s="208" t="s">
        <v>177</v>
      </c>
      <c r="E1087" s="209" t="s">
        <v>1161</v>
      </c>
      <c r="F1087" s="210" t="s">
        <v>1162</v>
      </c>
      <c r="G1087" s="211" t="s">
        <v>120</v>
      </c>
      <c r="H1087" s="212">
        <v>5.5800000000000001</v>
      </c>
      <c r="I1087" s="213"/>
      <c r="J1087" s="214">
        <f>ROUND(I1087*H1087,2)</f>
        <v>0</v>
      </c>
      <c r="K1087" s="210" t="s">
        <v>180</v>
      </c>
      <c r="L1087" s="47"/>
      <c r="M1087" s="215" t="s">
        <v>19</v>
      </c>
      <c r="N1087" s="216" t="s">
        <v>46</v>
      </c>
      <c r="O1087" s="87"/>
      <c r="P1087" s="217">
        <f>O1087*H1087</f>
        <v>0</v>
      </c>
      <c r="Q1087" s="217">
        <v>0</v>
      </c>
      <c r="R1087" s="217">
        <f>Q1087*H1087</f>
        <v>0</v>
      </c>
      <c r="S1087" s="217">
        <v>0</v>
      </c>
      <c r="T1087" s="218">
        <f>S1087*H1087</f>
        <v>0</v>
      </c>
      <c r="U1087" s="41"/>
      <c r="V1087" s="41"/>
      <c r="W1087" s="41"/>
      <c r="X1087" s="41"/>
      <c r="Y1087" s="41"/>
      <c r="Z1087" s="41"/>
      <c r="AA1087" s="41"/>
      <c r="AB1087" s="41"/>
      <c r="AC1087" s="41"/>
      <c r="AD1087" s="41"/>
      <c r="AE1087" s="41"/>
      <c r="AR1087" s="219" t="s">
        <v>278</v>
      </c>
      <c r="AT1087" s="219" t="s">
        <v>177</v>
      </c>
      <c r="AU1087" s="219" t="s">
        <v>85</v>
      </c>
      <c r="AY1087" s="20" t="s">
        <v>175</v>
      </c>
      <c r="BE1087" s="220">
        <f>IF(N1087="základní",J1087,0)</f>
        <v>0</v>
      </c>
      <c r="BF1087" s="220">
        <f>IF(N1087="snížená",J1087,0)</f>
        <v>0</v>
      </c>
      <c r="BG1087" s="220">
        <f>IF(N1087="zákl. přenesená",J1087,0)</f>
        <v>0</v>
      </c>
      <c r="BH1087" s="220">
        <f>IF(N1087="sníž. přenesená",J1087,0)</f>
        <v>0</v>
      </c>
      <c r="BI1087" s="220">
        <f>IF(N1087="nulová",J1087,0)</f>
        <v>0</v>
      </c>
      <c r="BJ1087" s="20" t="s">
        <v>83</v>
      </c>
      <c r="BK1087" s="220">
        <f>ROUND(I1087*H1087,2)</f>
        <v>0</v>
      </c>
      <c r="BL1087" s="20" t="s">
        <v>278</v>
      </c>
      <c r="BM1087" s="219" t="s">
        <v>1163</v>
      </c>
    </row>
    <row r="1088" s="2" customFormat="1">
      <c r="A1088" s="41"/>
      <c r="B1088" s="42"/>
      <c r="C1088" s="43"/>
      <c r="D1088" s="221" t="s">
        <v>183</v>
      </c>
      <c r="E1088" s="43"/>
      <c r="F1088" s="222" t="s">
        <v>1164</v>
      </c>
      <c r="G1088" s="43"/>
      <c r="H1088" s="43"/>
      <c r="I1088" s="223"/>
      <c r="J1088" s="43"/>
      <c r="K1088" s="43"/>
      <c r="L1088" s="47"/>
      <c r="M1088" s="224"/>
      <c r="N1088" s="225"/>
      <c r="O1088" s="87"/>
      <c r="P1088" s="87"/>
      <c r="Q1088" s="87"/>
      <c r="R1088" s="87"/>
      <c r="S1088" s="87"/>
      <c r="T1088" s="88"/>
      <c r="U1088" s="41"/>
      <c r="V1088" s="41"/>
      <c r="W1088" s="41"/>
      <c r="X1088" s="41"/>
      <c r="Y1088" s="41"/>
      <c r="Z1088" s="41"/>
      <c r="AA1088" s="41"/>
      <c r="AB1088" s="41"/>
      <c r="AC1088" s="41"/>
      <c r="AD1088" s="41"/>
      <c r="AE1088" s="41"/>
      <c r="AT1088" s="20" t="s">
        <v>183</v>
      </c>
      <c r="AU1088" s="20" t="s">
        <v>85</v>
      </c>
    </row>
    <row r="1089" s="13" customFormat="1">
      <c r="A1089" s="13"/>
      <c r="B1089" s="226"/>
      <c r="C1089" s="227"/>
      <c r="D1089" s="228" t="s">
        <v>185</v>
      </c>
      <c r="E1089" s="229" t="s">
        <v>19</v>
      </c>
      <c r="F1089" s="230" t="s">
        <v>341</v>
      </c>
      <c r="G1089" s="227"/>
      <c r="H1089" s="229" t="s">
        <v>19</v>
      </c>
      <c r="I1089" s="231"/>
      <c r="J1089" s="227"/>
      <c r="K1089" s="227"/>
      <c r="L1089" s="232"/>
      <c r="M1089" s="233"/>
      <c r="N1089" s="234"/>
      <c r="O1089" s="234"/>
      <c r="P1089" s="234"/>
      <c r="Q1089" s="234"/>
      <c r="R1089" s="234"/>
      <c r="S1089" s="234"/>
      <c r="T1089" s="235"/>
      <c r="U1089" s="13"/>
      <c r="V1089" s="13"/>
      <c r="W1089" s="13"/>
      <c r="X1089" s="13"/>
      <c r="Y1089" s="13"/>
      <c r="Z1089" s="13"/>
      <c r="AA1089" s="13"/>
      <c r="AB1089" s="13"/>
      <c r="AC1089" s="13"/>
      <c r="AD1089" s="13"/>
      <c r="AE1089" s="13"/>
      <c r="AT1089" s="236" t="s">
        <v>185</v>
      </c>
      <c r="AU1089" s="236" t="s">
        <v>85</v>
      </c>
      <c r="AV1089" s="13" t="s">
        <v>83</v>
      </c>
      <c r="AW1089" s="13" t="s">
        <v>35</v>
      </c>
      <c r="AX1089" s="13" t="s">
        <v>75</v>
      </c>
      <c r="AY1089" s="236" t="s">
        <v>175</v>
      </c>
    </row>
    <row r="1090" s="13" customFormat="1">
      <c r="A1090" s="13"/>
      <c r="B1090" s="226"/>
      <c r="C1090" s="227"/>
      <c r="D1090" s="228" t="s">
        <v>185</v>
      </c>
      <c r="E1090" s="229" t="s">
        <v>19</v>
      </c>
      <c r="F1090" s="230" t="s">
        <v>1165</v>
      </c>
      <c r="G1090" s="227"/>
      <c r="H1090" s="229" t="s">
        <v>19</v>
      </c>
      <c r="I1090" s="231"/>
      <c r="J1090" s="227"/>
      <c r="K1090" s="227"/>
      <c r="L1090" s="232"/>
      <c r="M1090" s="233"/>
      <c r="N1090" s="234"/>
      <c r="O1090" s="234"/>
      <c r="P1090" s="234"/>
      <c r="Q1090" s="234"/>
      <c r="R1090" s="234"/>
      <c r="S1090" s="234"/>
      <c r="T1090" s="235"/>
      <c r="U1090" s="13"/>
      <c r="V1090" s="13"/>
      <c r="W1090" s="13"/>
      <c r="X1090" s="13"/>
      <c r="Y1090" s="13"/>
      <c r="Z1090" s="13"/>
      <c r="AA1090" s="13"/>
      <c r="AB1090" s="13"/>
      <c r="AC1090" s="13"/>
      <c r="AD1090" s="13"/>
      <c r="AE1090" s="13"/>
      <c r="AT1090" s="236" t="s">
        <v>185</v>
      </c>
      <c r="AU1090" s="236" t="s">
        <v>85</v>
      </c>
      <c r="AV1090" s="13" t="s">
        <v>83</v>
      </c>
      <c r="AW1090" s="13" t="s">
        <v>35</v>
      </c>
      <c r="AX1090" s="13" t="s">
        <v>75</v>
      </c>
      <c r="AY1090" s="236" t="s">
        <v>175</v>
      </c>
    </row>
    <row r="1091" s="13" customFormat="1">
      <c r="A1091" s="13"/>
      <c r="B1091" s="226"/>
      <c r="C1091" s="227"/>
      <c r="D1091" s="228" t="s">
        <v>185</v>
      </c>
      <c r="E1091" s="229" t="s">
        <v>19</v>
      </c>
      <c r="F1091" s="230" t="s">
        <v>1166</v>
      </c>
      <c r="G1091" s="227"/>
      <c r="H1091" s="229" t="s">
        <v>19</v>
      </c>
      <c r="I1091" s="231"/>
      <c r="J1091" s="227"/>
      <c r="K1091" s="227"/>
      <c r="L1091" s="232"/>
      <c r="M1091" s="233"/>
      <c r="N1091" s="234"/>
      <c r="O1091" s="234"/>
      <c r="P1091" s="234"/>
      <c r="Q1091" s="234"/>
      <c r="R1091" s="234"/>
      <c r="S1091" s="234"/>
      <c r="T1091" s="235"/>
      <c r="U1091" s="13"/>
      <c r="V1091" s="13"/>
      <c r="W1091" s="13"/>
      <c r="X1091" s="13"/>
      <c r="Y1091" s="13"/>
      <c r="Z1091" s="13"/>
      <c r="AA1091" s="13"/>
      <c r="AB1091" s="13"/>
      <c r="AC1091" s="13"/>
      <c r="AD1091" s="13"/>
      <c r="AE1091" s="13"/>
      <c r="AT1091" s="236" t="s">
        <v>185</v>
      </c>
      <c r="AU1091" s="236" t="s">
        <v>85</v>
      </c>
      <c r="AV1091" s="13" t="s">
        <v>83</v>
      </c>
      <c r="AW1091" s="13" t="s">
        <v>35</v>
      </c>
      <c r="AX1091" s="13" t="s">
        <v>75</v>
      </c>
      <c r="AY1091" s="236" t="s">
        <v>175</v>
      </c>
    </row>
    <row r="1092" s="14" customFormat="1">
      <c r="A1092" s="14"/>
      <c r="B1092" s="237"/>
      <c r="C1092" s="238"/>
      <c r="D1092" s="228" t="s">
        <v>185</v>
      </c>
      <c r="E1092" s="239" t="s">
        <v>19</v>
      </c>
      <c r="F1092" s="240" t="s">
        <v>1167</v>
      </c>
      <c r="G1092" s="238"/>
      <c r="H1092" s="241">
        <v>5.5800000000000001</v>
      </c>
      <c r="I1092" s="242"/>
      <c r="J1092" s="238"/>
      <c r="K1092" s="238"/>
      <c r="L1092" s="243"/>
      <c r="M1092" s="244"/>
      <c r="N1092" s="245"/>
      <c r="O1092" s="245"/>
      <c r="P1092" s="245"/>
      <c r="Q1092" s="245"/>
      <c r="R1092" s="245"/>
      <c r="S1092" s="245"/>
      <c r="T1092" s="246"/>
      <c r="U1092" s="14"/>
      <c r="V1092" s="14"/>
      <c r="W1092" s="14"/>
      <c r="X1092" s="14"/>
      <c r="Y1092" s="14"/>
      <c r="Z1092" s="14"/>
      <c r="AA1092" s="14"/>
      <c r="AB1092" s="14"/>
      <c r="AC1092" s="14"/>
      <c r="AD1092" s="14"/>
      <c r="AE1092" s="14"/>
      <c r="AT1092" s="247" t="s">
        <v>185</v>
      </c>
      <c r="AU1092" s="247" t="s">
        <v>85</v>
      </c>
      <c r="AV1092" s="14" t="s">
        <v>85</v>
      </c>
      <c r="AW1092" s="14" t="s">
        <v>35</v>
      </c>
      <c r="AX1092" s="14" t="s">
        <v>75</v>
      </c>
      <c r="AY1092" s="247" t="s">
        <v>175</v>
      </c>
    </row>
    <row r="1093" s="15" customFormat="1">
      <c r="A1093" s="15"/>
      <c r="B1093" s="248"/>
      <c r="C1093" s="249"/>
      <c r="D1093" s="228" t="s">
        <v>185</v>
      </c>
      <c r="E1093" s="250" t="s">
        <v>19</v>
      </c>
      <c r="F1093" s="251" t="s">
        <v>187</v>
      </c>
      <c r="G1093" s="249"/>
      <c r="H1093" s="252">
        <v>5.5800000000000001</v>
      </c>
      <c r="I1093" s="253"/>
      <c r="J1093" s="249"/>
      <c r="K1093" s="249"/>
      <c r="L1093" s="254"/>
      <c r="M1093" s="255"/>
      <c r="N1093" s="256"/>
      <c r="O1093" s="256"/>
      <c r="P1093" s="256"/>
      <c r="Q1093" s="256"/>
      <c r="R1093" s="256"/>
      <c r="S1093" s="256"/>
      <c r="T1093" s="257"/>
      <c r="U1093" s="15"/>
      <c r="V1093" s="15"/>
      <c r="W1093" s="15"/>
      <c r="X1093" s="15"/>
      <c r="Y1093" s="15"/>
      <c r="Z1093" s="15"/>
      <c r="AA1093" s="15"/>
      <c r="AB1093" s="15"/>
      <c r="AC1093" s="15"/>
      <c r="AD1093" s="15"/>
      <c r="AE1093" s="15"/>
      <c r="AT1093" s="258" t="s">
        <v>185</v>
      </c>
      <c r="AU1093" s="258" t="s">
        <v>85</v>
      </c>
      <c r="AV1093" s="15" t="s">
        <v>181</v>
      </c>
      <c r="AW1093" s="15" t="s">
        <v>35</v>
      </c>
      <c r="AX1093" s="15" t="s">
        <v>83</v>
      </c>
      <c r="AY1093" s="258" t="s">
        <v>175</v>
      </c>
    </row>
    <row r="1094" s="2" customFormat="1" ht="37.8" customHeight="1">
      <c r="A1094" s="41"/>
      <c r="B1094" s="42"/>
      <c r="C1094" s="208" t="s">
        <v>1168</v>
      </c>
      <c r="D1094" s="208" t="s">
        <v>177</v>
      </c>
      <c r="E1094" s="209" t="s">
        <v>1169</v>
      </c>
      <c r="F1094" s="210" t="s">
        <v>1170</v>
      </c>
      <c r="G1094" s="211" t="s">
        <v>120</v>
      </c>
      <c r="H1094" s="212">
        <v>5.5800000000000001</v>
      </c>
      <c r="I1094" s="213"/>
      <c r="J1094" s="214">
        <f>ROUND(I1094*H1094,2)</f>
        <v>0</v>
      </c>
      <c r="K1094" s="210" t="s">
        <v>180</v>
      </c>
      <c r="L1094" s="47"/>
      <c r="M1094" s="215" t="s">
        <v>19</v>
      </c>
      <c r="N1094" s="216" t="s">
        <v>46</v>
      </c>
      <c r="O1094" s="87"/>
      <c r="P1094" s="217">
        <f>O1094*H1094</f>
        <v>0</v>
      </c>
      <c r="Q1094" s="217">
        <v>0</v>
      </c>
      <c r="R1094" s="217">
        <f>Q1094*H1094</f>
        <v>0</v>
      </c>
      <c r="S1094" s="217">
        <v>0</v>
      </c>
      <c r="T1094" s="218">
        <f>S1094*H1094</f>
        <v>0</v>
      </c>
      <c r="U1094" s="41"/>
      <c r="V1094" s="41"/>
      <c r="W1094" s="41"/>
      <c r="X1094" s="41"/>
      <c r="Y1094" s="41"/>
      <c r="Z1094" s="41"/>
      <c r="AA1094" s="41"/>
      <c r="AB1094" s="41"/>
      <c r="AC1094" s="41"/>
      <c r="AD1094" s="41"/>
      <c r="AE1094" s="41"/>
      <c r="AR1094" s="219" t="s">
        <v>278</v>
      </c>
      <c r="AT1094" s="219" t="s">
        <v>177</v>
      </c>
      <c r="AU1094" s="219" t="s">
        <v>85</v>
      </c>
      <c r="AY1094" s="20" t="s">
        <v>175</v>
      </c>
      <c r="BE1094" s="220">
        <f>IF(N1094="základní",J1094,0)</f>
        <v>0</v>
      </c>
      <c r="BF1094" s="220">
        <f>IF(N1094="snížená",J1094,0)</f>
        <v>0</v>
      </c>
      <c r="BG1094" s="220">
        <f>IF(N1094="zákl. přenesená",J1094,0)</f>
        <v>0</v>
      </c>
      <c r="BH1094" s="220">
        <f>IF(N1094="sníž. přenesená",J1094,0)</f>
        <v>0</v>
      </c>
      <c r="BI1094" s="220">
        <f>IF(N1094="nulová",J1094,0)</f>
        <v>0</v>
      </c>
      <c r="BJ1094" s="20" t="s">
        <v>83</v>
      </c>
      <c r="BK1094" s="220">
        <f>ROUND(I1094*H1094,2)</f>
        <v>0</v>
      </c>
      <c r="BL1094" s="20" t="s">
        <v>278</v>
      </c>
      <c r="BM1094" s="219" t="s">
        <v>1171</v>
      </c>
    </row>
    <row r="1095" s="2" customFormat="1">
      <c r="A1095" s="41"/>
      <c r="B1095" s="42"/>
      <c r="C1095" s="43"/>
      <c r="D1095" s="221" t="s">
        <v>183</v>
      </c>
      <c r="E1095" s="43"/>
      <c r="F1095" s="222" t="s">
        <v>1172</v>
      </c>
      <c r="G1095" s="43"/>
      <c r="H1095" s="43"/>
      <c r="I1095" s="223"/>
      <c r="J1095" s="43"/>
      <c r="K1095" s="43"/>
      <c r="L1095" s="47"/>
      <c r="M1095" s="224"/>
      <c r="N1095" s="225"/>
      <c r="O1095" s="87"/>
      <c r="P1095" s="87"/>
      <c r="Q1095" s="87"/>
      <c r="R1095" s="87"/>
      <c r="S1095" s="87"/>
      <c r="T1095" s="88"/>
      <c r="U1095" s="41"/>
      <c r="V1095" s="41"/>
      <c r="W1095" s="41"/>
      <c r="X1095" s="41"/>
      <c r="Y1095" s="41"/>
      <c r="Z1095" s="41"/>
      <c r="AA1095" s="41"/>
      <c r="AB1095" s="41"/>
      <c r="AC1095" s="41"/>
      <c r="AD1095" s="41"/>
      <c r="AE1095" s="41"/>
      <c r="AT1095" s="20" t="s">
        <v>183</v>
      </c>
      <c r="AU1095" s="20" t="s">
        <v>85</v>
      </c>
    </row>
    <row r="1096" s="13" customFormat="1">
      <c r="A1096" s="13"/>
      <c r="B1096" s="226"/>
      <c r="C1096" s="227"/>
      <c r="D1096" s="228" t="s">
        <v>185</v>
      </c>
      <c r="E1096" s="229" t="s">
        <v>19</v>
      </c>
      <c r="F1096" s="230" t="s">
        <v>341</v>
      </c>
      <c r="G1096" s="227"/>
      <c r="H1096" s="229" t="s">
        <v>19</v>
      </c>
      <c r="I1096" s="231"/>
      <c r="J1096" s="227"/>
      <c r="K1096" s="227"/>
      <c r="L1096" s="232"/>
      <c r="M1096" s="233"/>
      <c r="N1096" s="234"/>
      <c r="O1096" s="234"/>
      <c r="P1096" s="234"/>
      <c r="Q1096" s="234"/>
      <c r="R1096" s="234"/>
      <c r="S1096" s="234"/>
      <c r="T1096" s="235"/>
      <c r="U1096" s="13"/>
      <c r="V1096" s="13"/>
      <c r="W1096" s="13"/>
      <c r="X1096" s="13"/>
      <c r="Y1096" s="13"/>
      <c r="Z1096" s="13"/>
      <c r="AA1096" s="13"/>
      <c r="AB1096" s="13"/>
      <c r="AC1096" s="13"/>
      <c r="AD1096" s="13"/>
      <c r="AE1096" s="13"/>
      <c r="AT1096" s="236" t="s">
        <v>185</v>
      </c>
      <c r="AU1096" s="236" t="s">
        <v>85</v>
      </c>
      <c r="AV1096" s="13" t="s">
        <v>83</v>
      </c>
      <c r="AW1096" s="13" t="s">
        <v>35</v>
      </c>
      <c r="AX1096" s="13" t="s">
        <v>75</v>
      </c>
      <c r="AY1096" s="236" t="s">
        <v>175</v>
      </c>
    </row>
    <row r="1097" s="13" customFormat="1">
      <c r="A1097" s="13"/>
      <c r="B1097" s="226"/>
      <c r="C1097" s="227"/>
      <c r="D1097" s="228" t="s">
        <v>185</v>
      </c>
      <c r="E1097" s="229" t="s">
        <v>19</v>
      </c>
      <c r="F1097" s="230" t="s">
        <v>1165</v>
      </c>
      <c r="G1097" s="227"/>
      <c r="H1097" s="229" t="s">
        <v>19</v>
      </c>
      <c r="I1097" s="231"/>
      <c r="J1097" s="227"/>
      <c r="K1097" s="227"/>
      <c r="L1097" s="232"/>
      <c r="M1097" s="233"/>
      <c r="N1097" s="234"/>
      <c r="O1097" s="234"/>
      <c r="P1097" s="234"/>
      <c r="Q1097" s="234"/>
      <c r="R1097" s="234"/>
      <c r="S1097" s="234"/>
      <c r="T1097" s="235"/>
      <c r="U1097" s="13"/>
      <c r="V1097" s="13"/>
      <c r="W1097" s="13"/>
      <c r="X1097" s="13"/>
      <c r="Y1097" s="13"/>
      <c r="Z1097" s="13"/>
      <c r="AA1097" s="13"/>
      <c r="AB1097" s="13"/>
      <c r="AC1097" s="13"/>
      <c r="AD1097" s="13"/>
      <c r="AE1097" s="13"/>
      <c r="AT1097" s="236" t="s">
        <v>185</v>
      </c>
      <c r="AU1097" s="236" t="s">
        <v>85</v>
      </c>
      <c r="AV1097" s="13" t="s">
        <v>83</v>
      </c>
      <c r="AW1097" s="13" t="s">
        <v>35</v>
      </c>
      <c r="AX1097" s="13" t="s">
        <v>75</v>
      </c>
      <c r="AY1097" s="236" t="s">
        <v>175</v>
      </c>
    </row>
    <row r="1098" s="13" customFormat="1">
      <c r="A1098" s="13"/>
      <c r="B1098" s="226"/>
      <c r="C1098" s="227"/>
      <c r="D1098" s="228" t="s">
        <v>185</v>
      </c>
      <c r="E1098" s="229" t="s">
        <v>19</v>
      </c>
      <c r="F1098" s="230" t="s">
        <v>1173</v>
      </c>
      <c r="G1098" s="227"/>
      <c r="H1098" s="229" t="s">
        <v>19</v>
      </c>
      <c r="I1098" s="231"/>
      <c r="J1098" s="227"/>
      <c r="K1098" s="227"/>
      <c r="L1098" s="232"/>
      <c r="M1098" s="233"/>
      <c r="N1098" s="234"/>
      <c r="O1098" s="234"/>
      <c r="P1098" s="234"/>
      <c r="Q1098" s="234"/>
      <c r="R1098" s="234"/>
      <c r="S1098" s="234"/>
      <c r="T1098" s="235"/>
      <c r="U1098" s="13"/>
      <c r="V1098" s="13"/>
      <c r="W1098" s="13"/>
      <c r="X1098" s="13"/>
      <c r="Y1098" s="13"/>
      <c r="Z1098" s="13"/>
      <c r="AA1098" s="13"/>
      <c r="AB1098" s="13"/>
      <c r="AC1098" s="13"/>
      <c r="AD1098" s="13"/>
      <c r="AE1098" s="13"/>
      <c r="AT1098" s="236" t="s">
        <v>185</v>
      </c>
      <c r="AU1098" s="236" t="s">
        <v>85</v>
      </c>
      <c r="AV1098" s="13" t="s">
        <v>83</v>
      </c>
      <c r="AW1098" s="13" t="s">
        <v>35</v>
      </c>
      <c r="AX1098" s="13" t="s">
        <v>75</v>
      </c>
      <c r="AY1098" s="236" t="s">
        <v>175</v>
      </c>
    </row>
    <row r="1099" s="14" customFormat="1">
      <c r="A1099" s="14"/>
      <c r="B1099" s="237"/>
      <c r="C1099" s="238"/>
      <c r="D1099" s="228" t="s">
        <v>185</v>
      </c>
      <c r="E1099" s="239" t="s">
        <v>19</v>
      </c>
      <c r="F1099" s="240" t="s">
        <v>1167</v>
      </c>
      <c r="G1099" s="238"/>
      <c r="H1099" s="241">
        <v>5.5800000000000001</v>
      </c>
      <c r="I1099" s="242"/>
      <c r="J1099" s="238"/>
      <c r="K1099" s="238"/>
      <c r="L1099" s="243"/>
      <c r="M1099" s="244"/>
      <c r="N1099" s="245"/>
      <c r="O1099" s="245"/>
      <c r="P1099" s="245"/>
      <c r="Q1099" s="245"/>
      <c r="R1099" s="245"/>
      <c r="S1099" s="245"/>
      <c r="T1099" s="246"/>
      <c r="U1099" s="14"/>
      <c r="V1099" s="14"/>
      <c r="W1099" s="14"/>
      <c r="X1099" s="14"/>
      <c r="Y1099" s="14"/>
      <c r="Z1099" s="14"/>
      <c r="AA1099" s="14"/>
      <c r="AB1099" s="14"/>
      <c r="AC1099" s="14"/>
      <c r="AD1099" s="14"/>
      <c r="AE1099" s="14"/>
      <c r="AT1099" s="247" t="s">
        <v>185</v>
      </c>
      <c r="AU1099" s="247" t="s">
        <v>85</v>
      </c>
      <c r="AV1099" s="14" t="s">
        <v>85</v>
      </c>
      <c r="AW1099" s="14" t="s">
        <v>35</v>
      </c>
      <c r="AX1099" s="14" t="s">
        <v>75</v>
      </c>
      <c r="AY1099" s="247" t="s">
        <v>175</v>
      </c>
    </row>
    <row r="1100" s="15" customFormat="1">
      <c r="A1100" s="15"/>
      <c r="B1100" s="248"/>
      <c r="C1100" s="249"/>
      <c r="D1100" s="228" t="s">
        <v>185</v>
      </c>
      <c r="E1100" s="250" t="s">
        <v>19</v>
      </c>
      <c r="F1100" s="251" t="s">
        <v>187</v>
      </c>
      <c r="G1100" s="249"/>
      <c r="H1100" s="252">
        <v>5.5800000000000001</v>
      </c>
      <c r="I1100" s="253"/>
      <c r="J1100" s="249"/>
      <c r="K1100" s="249"/>
      <c r="L1100" s="254"/>
      <c r="M1100" s="255"/>
      <c r="N1100" s="256"/>
      <c r="O1100" s="256"/>
      <c r="P1100" s="256"/>
      <c r="Q1100" s="256"/>
      <c r="R1100" s="256"/>
      <c r="S1100" s="256"/>
      <c r="T1100" s="257"/>
      <c r="U1100" s="15"/>
      <c r="V1100" s="15"/>
      <c r="W1100" s="15"/>
      <c r="X1100" s="15"/>
      <c r="Y1100" s="15"/>
      <c r="Z1100" s="15"/>
      <c r="AA1100" s="15"/>
      <c r="AB1100" s="15"/>
      <c r="AC1100" s="15"/>
      <c r="AD1100" s="15"/>
      <c r="AE1100" s="15"/>
      <c r="AT1100" s="258" t="s">
        <v>185</v>
      </c>
      <c r="AU1100" s="258" t="s">
        <v>85</v>
      </c>
      <c r="AV1100" s="15" t="s">
        <v>181</v>
      </c>
      <c r="AW1100" s="15" t="s">
        <v>35</v>
      </c>
      <c r="AX1100" s="15" t="s">
        <v>83</v>
      </c>
      <c r="AY1100" s="258" t="s">
        <v>175</v>
      </c>
    </row>
    <row r="1101" s="12" customFormat="1" ht="22.8" customHeight="1">
      <c r="A1101" s="12"/>
      <c r="B1101" s="192"/>
      <c r="C1101" s="193"/>
      <c r="D1101" s="194" t="s">
        <v>74</v>
      </c>
      <c r="E1101" s="206" t="s">
        <v>1174</v>
      </c>
      <c r="F1101" s="206" t="s">
        <v>1175</v>
      </c>
      <c r="G1101" s="193"/>
      <c r="H1101" s="193"/>
      <c r="I1101" s="196"/>
      <c r="J1101" s="207">
        <f>BK1101</f>
        <v>0</v>
      </c>
      <c r="K1101" s="193"/>
      <c r="L1101" s="198"/>
      <c r="M1101" s="199"/>
      <c r="N1101" s="200"/>
      <c r="O1101" s="200"/>
      <c r="P1101" s="201">
        <f>SUM(P1102:P1129)</f>
        <v>0</v>
      </c>
      <c r="Q1101" s="200"/>
      <c r="R1101" s="201">
        <f>SUM(R1102:R1129)</f>
        <v>0</v>
      </c>
      <c r="S1101" s="200"/>
      <c r="T1101" s="202">
        <f>SUM(T1102:T1129)</f>
        <v>1.2725</v>
      </c>
      <c r="U1101" s="12"/>
      <c r="V1101" s="12"/>
      <c r="W1101" s="12"/>
      <c r="X1101" s="12"/>
      <c r="Y1101" s="12"/>
      <c r="Z1101" s="12"/>
      <c r="AA1101" s="12"/>
      <c r="AB1101" s="12"/>
      <c r="AC1101" s="12"/>
      <c r="AD1101" s="12"/>
      <c r="AE1101" s="12"/>
      <c r="AR1101" s="203" t="s">
        <v>85</v>
      </c>
      <c r="AT1101" s="204" t="s">
        <v>74</v>
      </c>
      <c r="AU1101" s="204" t="s">
        <v>83</v>
      </c>
      <c r="AY1101" s="203" t="s">
        <v>175</v>
      </c>
      <c r="BK1101" s="205">
        <f>SUM(BK1102:BK1129)</f>
        <v>0</v>
      </c>
    </row>
    <row r="1102" s="2" customFormat="1" ht="123" customHeight="1">
      <c r="A1102" s="41"/>
      <c r="B1102" s="42"/>
      <c r="C1102" s="208" t="s">
        <v>1176</v>
      </c>
      <c r="D1102" s="208" t="s">
        <v>177</v>
      </c>
      <c r="E1102" s="209" t="s">
        <v>1177</v>
      </c>
      <c r="F1102" s="210" t="s">
        <v>1178</v>
      </c>
      <c r="G1102" s="211" t="s">
        <v>297</v>
      </c>
      <c r="H1102" s="212">
        <v>50.899999999999999</v>
      </c>
      <c r="I1102" s="213"/>
      <c r="J1102" s="214">
        <f>ROUND(I1102*H1102,2)</f>
        <v>0</v>
      </c>
      <c r="K1102" s="210" t="s">
        <v>19</v>
      </c>
      <c r="L1102" s="47"/>
      <c r="M1102" s="215" t="s">
        <v>19</v>
      </c>
      <c r="N1102" s="216" t="s">
        <v>46</v>
      </c>
      <c r="O1102" s="87"/>
      <c r="P1102" s="217">
        <f>O1102*H1102</f>
        <v>0</v>
      </c>
      <c r="Q1102" s="217">
        <v>0</v>
      </c>
      <c r="R1102" s="217">
        <f>Q1102*H1102</f>
        <v>0</v>
      </c>
      <c r="S1102" s="217">
        <v>0</v>
      </c>
      <c r="T1102" s="218">
        <f>S1102*H1102</f>
        <v>0</v>
      </c>
      <c r="U1102" s="41"/>
      <c r="V1102" s="41"/>
      <c r="W1102" s="41"/>
      <c r="X1102" s="41"/>
      <c r="Y1102" s="41"/>
      <c r="Z1102" s="41"/>
      <c r="AA1102" s="41"/>
      <c r="AB1102" s="41"/>
      <c r="AC1102" s="41"/>
      <c r="AD1102" s="41"/>
      <c r="AE1102" s="41"/>
      <c r="AR1102" s="219" t="s">
        <v>278</v>
      </c>
      <c r="AT1102" s="219" t="s">
        <v>177</v>
      </c>
      <c r="AU1102" s="219" t="s">
        <v>85</v>
      </c>
      <c r="AY1102" s="20" t="s">
        <v>175</v>
      </c>
      <c r="BE1102" s="220">
        <f>IF(N1102="základní",J1102,0)</f>
        <v>0</v>
      </c>
      <c r="BF1102" s="220">
        <f>IF(N1102="snížená",J1102,0)</f>
        <v>0</v>
      </c>
      <c r="BG1102" s="220">
        <f>IF(N1102="zákl. přenesená",J1102,0)</f>
        <v>0</v>
      </c>
      <c r="BH1102" s="220">
        <f>IF(N1102="sníž. přenesená",J1102,0)</f>
        <v>0</v>
      </c>
      <c r="BI1102" s="220">
        <f>IF(N1102="nulová",J1102,0)</f>
        <v>0</v>
      </c>
      <c r="BJ1102" s="20" t="s">
        <v>83</v>
      </c>
      <c r="BK1102" s="220">
        <f>ROUND(I1102*H1102,2)</f>
        <v>0</v>
      </c>
      <c r="BL1102" s="20" t="s">
        <v>278</v>
      </c>
      <c r="BM1102" s="219" t="s">
        <v>1179</v>
      </c>
    </row>
    <row r="1103" s="13" customFormat="1">
      <c r="A1103" s="13"/>
      <c r="B1103" s="226"/>
      <c r="C1103" s="227"/>
      <c r="D1103" s="228" t="s">
        <v>185</v>
      </c>
      <c r="E1103" s="229" t="s">
        <v>19</v>
      </c>
      <c r="F1103" s="230" t="s">
        <v>341</v>
      </c>
      <c r="G1103" s="227"/>
      <c r="H1103" s="229" t="s">
        <v>19</v>
      </c>
      <c r="I1103" s="231"/>
      <c r="J1103" s="227"/>
      <c r="K1103" s="227"/>
      <c r="L1103" s="232"/>
      <c r="M1103" s="233"/>
      <c r="N1103" s="234"/>
      <c r="O1103" s="234"/>
      <c r="P1103" s="234"/>
      <c r="Q1103" s="234"/>
      <c r="R1103" s="234"/>
      <c r="S1103" s="234"/>
      <c r="T1103" s="235"/>
      <c r="U1103" s="13"/>
      <c r="V1103" s="13"/>
      <c r="W1103" s="13"/>
      <c r="X1103" s="13"/>
      <c r="Y1103" s="13"/>
      <c r="Z1103" s="13"/>
      <c r="AA1103" s="13"/>
      <c r="AB1103" s="13"/>
      <c r="AC1103" s="13"/>
      <c r="AD1103" s="13"/>
      <c r="AE1103" s="13"/>
      <c r="AT1103" s="236" t="s">
        <v>185</v>
      </c>
      <c r="AU1103" s="236" t="s">
        <v>85</v>
      </c>
      <c r="AV1103" s="13" t="s">
        <v>83</v>
      </c>
      <c r="AW1103" s="13" t="s">
        <v>35</v>
      </c>
      <c r="AX1103" s="13" t="s">
        <v>75</v>
      </c>
      <c r="AY1103" s="236" t="s">
        <v>175</v>
      </c>
    </row>
    <row r="1104" s="13" customFormat="1">
      <c r="A1104" s="13"/>
      <c r="B1104" s="226"/>
      <c r="C1104" s="227"/>
      <c r="D1104" s="228" t="s">
        <v>185</v>
      </c>
      <c r="E1104" s="229" t="s">
        <v>19</v>
      </c>
      <c r="F1104" s="230" t="s">
        <v>1180</v>
      </c>
      <c r="G1104" s="227"/>
      <c r="H1104" s="229" t="s">
        <v>19</v>
      </c>
      <c r="I1104" s="231"/>
      <c r="J1104" s="227"/>
      <c r="K1104" s="227"/>
      <c r="L1104" s="232"/>
      <c r="M1104" s="233"/>
      <c r="N1104" s="234"/>
      <c r="O1104" s="234"/>
      <c r="P1104" s="234"/>
      <c r="Q1104" s="234"/>
      <c r="R1104" s="234"/>
      <c r="S1104" s="234"/>
      <c r="T1104" s="235"/>
      <c r="U1104" s="13"/>
      <c r="V1104" s="13"/>
      <c r="W1104" s="13"/>
      <c r="X1104" s="13"/>
      <c r="Y1104" s="13"/>
      <c r="Z1104" s="13"/>
      <c r="AA1104" s="13"/>
      <c r="AB1104" s="13"/>
      <c r="AC1104" s="13"/>
      <c r="AD1104" s="13"/>
      <c r="AE1104" s="13"/>
      <c r="AT1104" s="236" t="s">
        <v>185</v>
      </c>
      <c r="AU1104" s="236" t="s">
        <v>85</v>
      </c>
      <c r="AV1104" s="13" t="s">
        <v>83</v>
      </c>
      <c r="AW1104" s="13" t="s">
        <v>35</v>
      </c>
      <c r="AX1104" s="13" t="s">
        <v>75</v>
      </c>
      <c r="AY1104" s="236" t="s">
        <v>175</v>
      </c>
    </row>
    <row r="1105" s="13" customFormat="1">
      <c r="A1105" s="13"/>
      <c r="B1105" s="226"/>
      <c r="C1105" s="227"/>
      <c r="D1105" s="228" t="s">
        <v>185</v>
      </c>
      <c r="E1105" s="229" t="s">
        <v>19</v>
      </c>
      <c r="F1105" s="230" t="s">
        <v>1181</v>
      </c>
      <c r="G1105" s="227"/>
      <c r="H1105" s="229" t="s">
        <v>19</v>
      </c>
      <c r="I1105" s="231"/>
      <c r="J1105" s="227"/>
      <c r="K1105" s="227"/>
      <c r="L1105" s="232"/>
      <c r="M1105" s="233"/>
      <c r="N1105" s="234"/>
      <c r="O1105" s="234"/>
      <c r="P1105" s="234"/>
      <c r="Q1105" s="234"/>
      <c r="R1105" s="234"/>
      <c r="S1105" s="234"/>
      <c r="T1105" s="235"/>
      <c r="U1105" s="13"/>
      <c r="V1105" s="13"/>
      <c r="W1105" s="13"/>
      <c r="X1105" s="13"/>
      <c r="Y1105" s="13"/>
      <c r="Z1105" s="13"/>
      <c r="AA1105" s="13"/>
      <c r="AB1105" s="13"/>
      <c r="AC1105" s="13"/>
      <c r="AD1105" s="13"/>
      <c r="AE1105" s="13"/>
      <c r="AT1105" s="236" t="s">
        <v>185</v>
      </c>
      <c r="AU1105" s="236" t="s">
        <v>85</v>
      </c>
      <c r="AV1105" s="13" t="s">
        <v>83</v>
      </c>
      <c r="AW1105" s="13" t="s">
        <v>35</v>
      </c>
      <c r="AX1105" s="13" t="s">
        <v>75</v>
      </c>
      <c r="AY1105" s="236" t="s">
        <v>175</v>
      </c>
    </row>
    <row r="1106" s="13" customFormat="1">
      <c r="A1106" s="13"/>
      <c r="B1106" s="226"/>
      <c r="C1106" s="227"/>
      <c r="D1106" s="228" t="s">
        <v>185</v>
      </c>
      <c r="E1106" s="229" t="s">
        <v>19</v>
      </c>
      <c r="F1106" s="230" t="s">
        <v>1182</v>
      </c>
      <c r="G1106" s="227"/>
      <c r="H1106" s="229" t="s">
        <v>19</v>
      </c>
      <c r="I1106" s="231"/>
      <c r="J1106" s="227"/>
      <c r="K1106" s="227"/>
      <c r="L1106" s="232"/>
      <c r="M1106" s="233"/>
      <c r="N1106" s="234"/>
      <c r="O1106" s="234"/>
      <c r="P1106" s="234"/>
      <c r="Q1106" s="234"/>
      <c r="R1106" s="234"/>
      <c r="S1106" s="234"/>
      <c r="T1106" s="235"/>
      <c r="U1106" s="13"/>
      <c r="V1106" s="13"/>
      <c r="W1106" s="13"/>
      <c r="X1106" s="13"/>
      <c r="Y1106" s="13"/>
      <c r="Z1106" s="13"/>
      <c r="AA1106" s="13"/>
      <c r="AB1106" s="13"/>
      <c r="AC1106" s="13"/>
      <c r="AD1106" s="13"/>
      <c r="AE1106" s="13"/>
      <c r="AT1106" s="236" t="s">
        <v>185</v>
      </c>
      <c r="AU1106" s="236" t="s">
        <v>85</v>
      </c>
      <c r="AV1106" s="13" t="s">
        <v>83</v>
      </c>
      <c r="AW1106" s="13" t="s">
        <v>35</v>
      </c>
      <c r="AX1106" s="13" t="s">
        <v>75</v>
      </c>
      <c r="AY1106" s="236" t="s">
        <v>175</v>
      </c>
    </row>
    <row r="1107" s="14" customFormat="1">
      <c r="A1107" s="14"/>
      <c r="B1107" s="237"/>
      <c r="C1107" s="238"/>
      <c r="D1107" s="228" t="s">
        <v>185</v>
      </c>
      <c r="E1107" s="239" t="s">
        <v>19</v>
      </c>
      <c r="F1107" s="240" t="s">
        <v>1183</v>
      </c>
      <c r="G1107" s="238"/>
      <c r="H1107" s="241">
        <v>26.039999999999999</v>
      </c>
      <c r="I1107" s="242"/>
      <c r="J1107" s="238"/>
      <c r="K1107" s="238"/>
      <c r="L1107" s="243"/>
      <c r="M1107" s="244"/>
      <c r="N1107" s="245"/>
      <c r="O1107" s="245"/>
      <c r="P1107" s="245"/>
      <c r="Q1107" s="245"/>
      <c r="R1107" s="245"/>
      <c r="S1107" s="245"/>
      <c r="T1107" s="246"/>
      <c r="U1107" s="14"/>
      <c r="V1107" s="14"/>
      <c r="W1107" s="14"/>
      <c r="X1107" s="14"/>
      <c r="Y1107" s="14"/>
      <c r="Z1107" s="14"/>
      <c r="AA1107" s="14"/>
      <c r="AB1107" s="14"/>
      <c r="AC1107" s="14"/>
      <c r="AD1107" s="14"/>
      <c r="AE1107" s="14"/>
      <c r="AT1107" s="247" t="s">
        <v>185</v>
      </c>
      <c r="AU1107" s="247" t="s">
        <v>85</v>
      </c>
      <c r="AV1107" s="14" t="s">
        <v>85</v>
      </c>
      <c r="AW1107" s="14" t="s">
        <v>35</v>
      </c>
      <c r="AX1107" s="14" t="s">
        <v>75</v>
      </c>
      <c r="AY1107" s="247" t="s">
        <v>175</v>
      </c>
    </row>
    <row r="1108" s="14" customFormat="1">
      <c r="A1108" s="14"/>
      <c r="B1108" s="237"/>
      <c r="C1108" s="238"/>
      <c r="D1108" s="228" t="s">
        <v>185</v>
      </c>
      <c r="E1108" s="239" t="s">
        <v>19</v>
      </c>
      <c r="F1108" s="240" t="s">
        <v>1184</v>
      </c>
      <c r="G1108" s="238"/>
      <c r="H1108" s="241">
        <v>24.859999999999999</v>
      </c>
      <c r="I1108" s="242"/>
      <c r="J1108" s="238"/>
      <c r="K1108" s="238"/>
      <c r="L1108" s="243"/>
      <c r="M1108" s="244"/>
      <c r="N1108" s="245"/>
      <c r="O1108" s="245"/>
      <c r="P1108" s="245"/>
      <c r="Q1108" s="245"/>
      <c r="R1108" s="245"/>
      <c r="S1108" s="245"/>
      <c r="T1108" s="246"/>
      <c r="U1108" s="14"/>
      <c r="V1108" s="14"/>
      <c r="W1108" s="14"/>
      <c r="X1108" s="14"/>
      <c r="Y1108" s="14"/>
      <c r="Z1108" s="14"/>
      <c r="AA1108" s="14"/>
      <c r="AB1108" s="14"/>
      <c r="AC1108" s="14"/>
      <c r="AD1108" s="14"/>
      <c r="AE1108" s="14"/>
      <c r="AT1108" s="247" t="s">
        <v>185</v>
      </c>
      <c r="AU1108" s="247" t="s">
        <v>85</v>
      </c>
      <c r="AV1108" s="14" t="s">
        <v>85</v>
      </c>
      <c r="AW1108" s="14" t="s">
        <v>35</v>
      </c>
      <c r="AX1108" s="14" t="s">
        <v>75</v>
      </c>
      <c r="AY1108" s="247" t="s">
        <v>175</v>
      </c>
    </row>
    <row r="1109" s="15" customFormat="1">
      <c r="A1109" s="15"/>
      <c r="B1109" s="248"/>
      <c r="C1109" s="249"/>
      <c r="D1109" s="228" t="s">
        <v>185</v>
      </c>
      <c r="E1109" s="250" t="s">
        <v>19</v>
      </c>
      <c r="F1109" s="251" t="s">
        <v>187</v>
      </c>
      <c r="G1109" s="249"/>
      <c r="H1109" s="252">
        <v>50.899999999999999</v>
      </c>
      <c r="I1109" s="253"/>
      <c r="J1109" s="249"/>
      <c r="K1109" s="249"/>
      <c r="L1109" s="254"/>
      <c r="M1109" s="255"/>
      <c r="N1109" s="256"/>
      <c r="O1109" s="256"/>
      <c r="P1109" s="256"/>
      <c r="Q1109" s="256"/>
      <c r="R1109" s="256"/>
      <c r="S1109" s="256"/>
      <c r="T1109" s="257"/>
      <c r="U1109" s="15"/>
      <c r="V1109" s="15"/>
      <c r="W1109" s="15"/>
      <c r="X1109" s="15"/>
      <c r="Y1109" s="15"/>
      <c r="Z1109" s="15"/>
      <c r="AA1109" s="15"/>
      <c r="AB1109" s="15"/>
      <c r="AC1109" s="15"/>
      <c r="AD1109" s="15"/>
      <c r="AE1109" s="15"/>
      <c r="AT1109" s="258" t="s">
        <v>185</v>
      </c>
      <c r="AU1109" s="258" t="s">
        <v>85</v>
      </c>
      <c r="AV1109" s="15" t="s">
        <v>181</v>
      </c>
      <c r="AW1109" s="15" t="s">
        <v>35</v>
      </c>
      <c r="AX1109" s="15" t="s">
        <v>83</v>
      </c>
      <c r="AY1109" s="258" t="s">
        <v>175</v>
      </c>
    </row>
    <row r="1110" s="2" customFormat="1" ht="33" customHeight="1">
      <c r="A1110" s="41"/>
      <c r="B1110" s="42"/>
      <c r="C1110" s="208" t="s">
        <v>1185</v>
      </c>
      <c r="D1110" s="208" t="s">
        <v>177</v>
      </c>
      <c r="E1110" s="209" t="s">
        <v>1186</v>
      </c>
      <c r="F1110" s="210" t="s">
        <v>1187</v>
      </c>
      <c r="G1110" s="211" t="s">
        <v>297</v>
      </c>
      <c r="H1110" s="212">
        <v>43.460000000000001</v>
      </c>
      <c r="I1110" s="213"/>
      <c r="J1110" s="214">
        <f>ROUND(I1110*H1110,2)</f>
        <v>0</v>
      </c>
      <c r="K1110" s="210" t="s">
        <v>180</v>
      </c>
      <c r="L1110" s="47"/>
      <c r="M1110" s="215" t="s">
        <v>19</v>
      </c>
      <c r="N1110" s="216" t="s">
        <v>46</v>
      </c>
      <c r="O1110" s="87"/>
      <c r="P1110" s="217">
        <f>O1110*H1110</f>
        <v>0</v>
      </c>
      <c r="Q1110" s="217">
        <v>0</v>
      </c>
      <c r="R1110" s="217">
        <f>Q1110*H1110</f>
        <v>0</v>
      </c>
      <c r="S1110" s="217">
        <v>0.025000000000000001</v>
      </c>
      <c r="T1110" s="218">
        <f>S1110*H1110</f>
        <v>1.0865</v>
      </c>
      <c r="U1110" s="41"/>
      <c r="V1110" s="41"/>
      <c r="W1110" s="41"/>
      <c r="X1110" s="41"/>
      <c r="Y1110" s="41"/>
      <c r="Z1110" s="41"/>
      <c r="AA1110" s="41"/>
      <c r="AB1110" s="41"/>
      <c r="AC1110" s="41"/>
      <c r="AD1110" s="41"/>
      <c r="AE1110" s="41"/>
      <c r="AR1110" s="219" t="s">
        <v>278</v>
      </c>
      <c r="AT1110" s="219" t="s">
        <v>177</v>
      </c>
      <c r="AU1110" s="219" t="s">
        <v>85</v>
      </c>
      <c r="AY1110" s="20" t="s">
        <v>175</v>
      </c>
      <c r="BE1110" s="220">
        <f>IF(N1110="základní",J1110,0)</f>
        <v>0</v>
      </c>
      <c r="BF1110" s="220">
        <f>IF(N1110="snížená",J1110,0)</f>
        <v>0</v>
      </c>
      <c r="BG1110" s="220">
        <f>IF(N1110="zákl. přenesená",J1110,0)</f>
        <v>0</v>
      </c>
      <c r="BH1110" s="220">
        <f>IF(N1110="sníž. přenesená",J1110,0)</f>
        <v>0</v>
      </c>
      <c r="BI1110" s="220">
        <f>IF(N1110="nulová",J1110,0)</f>
        <v>0</v>
      </c>
      <c r="BJ1110" s="20" t="s">
        <v>83</v>
      </c>
      <c r="BK1110" s="220">
        <f>ROUND(I1110*H1110,2)</f>
        <v>0</v>
      </c>
      <c r="BL1110" s="20" t="s">
        <v>278</v>
      </c>
      <c r="BM1110" s="219" t="s">
        <v>1188</v>
      </c>
    </row>
    <row r="1111" s="2" customFormat="1">
      <c r="A1111" s="41"/>
      <c r="B1111" s="42"/>
      <c r="C1111" s="43"/>
      <c r="D1111" s="221" t="s">
        <v>183</v>
      </c>
      <c r="E1111" s="43"/>
      <c r="F1111" s="222" t="s">
        <v>1189</v>
      </c>
      <c r="G1111" s="43"/>
      <c r="H1111" s="43"/>
      <c r="I1111" s="223"/>
      <c r="J1111" s="43"/>
      <c r="K1111" s="43"/>
      <c r="L1111" s="47"/>
      <c r="M1111" s="224"/>
      <c r="N1111" s="225"/>
      <c r="O1111" s="87"/>
      <c r="P1111" s="87"/>
      <c r="Q1111" s="87"/>
      <c r="R1111" s="87"/>
      <c r="S1111" s="87"/>
      <c r="T1111" s="88"/>
      <c r="U1111" s="41"/>
      <c r="V1111" s="41"/>
      <c r="W1111" s="41"/>
      <c r="X1111" s="41"/>
      <c r="Y1111" s="41"/>
      <c r="Z1111" s="41"/>
      <c r="AA1111" s="41"/>
      <c r="AB1111" s="41"/>
      <c r="AC1111" s="41"/>
      <c r="AD1111" s="41"/>
      <c r="AE1111" s="41"/>
      <c r="AT1111" s="20" t="s">
        <v>183</v>
      </c>
      <c r="AU1111" s="20" t="s">
        <v>85</v>
      </c>
    </row>
    <row r="1112" s="13" customFormat="1">
      <c r="A1112" s="13"/>
      <c r="B1112" s="226"/>
      <c r="C1112" s="227"/>
      <c r="D1112" s="228" t="s">
        <v>185</v>
      </c>
      <c r="E1112" s="229" t="s">
        <v>19</v>
      </c>
      <c r="F1112" s="230" t="s">
        <v>1182</v>
      </c>
      <c r="G1112" s="227"/>
      <c r="H1112" s="229" t="s">
        <v>19</v>
      </c>
      <c r="I1112" s="231"/>
      <c r="J1112" s="227"/>
      <c r="K1112" s="227"/>
      <c r="L1112" s="232"/>
      <c r="M1112" s="233"/>
      <c r="N1112" s="234"/>
      <c r="O1112" s="234"/>
      <c r="P1112" s="234"/>
      <c r="Q1112" s="234"/>
      <c r="R1112" s="234"/>
      <c r="S1112" s="234"/>
      <c r="T1112" s="235"/>
      <c r="U1112" s="13"/>
      <c r="V1112" s="13"/>
      <c r="W1112" s="13"/>
      <c r="X1112" s="13"/>
      <c r="Y1112" s="13"/>
      <c r="Z1112" s="13"/>
      <c r="AA1112" s="13"/>
      <c r="AB1112" s="13"/>
      <c r="AC1112" s="13"/>
      <c r="AD1112" s="13"/>
      <c r="AE1112" s="13"/>
      <c r="AT1112" s="236" t="s">
        <v>185</v>
      </c>
      <c r="AU1112" s="236" t="s">
        <v>85</v>
      </c>
      <c r="AV1112" s="13" t="s">
        <v>83</v>
      </c>
      <c r="AW1112" s="13" t="s">
        <v>35</v>
      </c>
      <c r="AX1112" s="13" t="s">
        <v>75</v>
      </c>
      <c r="AY1112" s="236" t="s">
        <v>175</v>
      </c>
    </row>
    <row r="1113" s="14" customFormat="1">
      <c r="A1113" s="14"/>
      <c r="B1113" s="237"/>
      <c r="C1113" s="238"/>
      <c r="D1113" s="228" t="s">
        <v>185</v>
      </c>
      <c r="E1113" s="239" t="s">
        <v>19</v>
      </c>
      <c r="F1113" s="240" t="s">
        <v>1190</v>
      </c>
      <c r="G1113" s="238"/>
      <c r="H1113" s="241">
        <v>22.32</v>
      </c>
      <c r="I1113" s="242"/>
      <c r="J1113" s="238"/>
      <c r="K1113" s="238"/>
      <c r="L1113" s="243"/>
      <c r="M1113" s="244"/>
      <c r="N1113" s="245"/>
      <c r="O1113" s="245"/>
      <c r="P1113" s="245"/>
      <c r="Q1113" s="245"/>
      <c r="R1113" s="245"/>
      <c r="S1113" s="245"/>
      <c r="T1113" s="246"/>
      <c r="U1113" s="14"/>
      <c r="V1113" s="14"/>
      <c r="W1113" s="14"/>
      <c r="X1113" s="14"/>
      <c r="Y1113" s="14"/>
      <c r="Z1113" s="14"/>
      <c r="AA1113" s="14"/>
      <c r="AB1113" s="14"/>
      <c r="AC1113" s="14"/>
      <c r="AD1113" s="14"/>
      <c r="AE1113" s="14"/>
      <c r="AT1113" s="247" t="s">
        <v>185</v>
      </c>
      <c r="AU1113" s="247" t="s">
        <v>85</v>
      </c>
      <c r="AV1113" s="14" t="s">
        <v>85</v>
      </c>
      <c r="AW1113" s="14" t="s">
        <v>35</v>
      </c>
      <c r="AX1113" s="14" t="s">
        <v>75</v>
      </c>
      <c r="AY1113" s="247" t="s">
        <v>175</v>
      </c>
    </row>
    <row r="1114" s="14" customFormat="1">
      <c r="A1114" s="14"/>
      <c r="B1114" s="237"/>
      <c r="C1114" s="238"/>
      <c r="D1114" s="228" t="s">
        <v>185</v>
      </c>
      <c r="E1114" s="239" t="s">
        <v>19</v>
      </c>
      <c r="F1114" s="240" t="s">
        <v>1191</v>
      </c>
      <c r="G1114" s="238"/>
      <c r="H1114" s="241">
        <v>21.140000000000001</v>
      </c>
      <c r="I1114" s="242"/>
      <c r="J1114" s="238"/>
      <c r="K1114" s="238"/>
      <c r="L1114" s="243"/>
      <c r="M1114" s="244"/>
      <c r="N1114" s="245"/>
      <c r="O1114" s="245"/>
      <c r="P1114" s="245"/>
      <c r="Q1114" s="245"/>
      <c r="R1114" s="245"/>
      <c r="S1114" s="245"/>
      <c r="T1114" s="246"/>
      <c r="U1114" s="14"/>
      <c r="V1114" s="14"/>
      <c r="W1114" s="14"/>
      <c r="X1114" s="14"/>
      <c r="Y1114" s="14"/>
      <c r="Z1114" s="14"/>
      <c r="AA1114" s="14"/>
      <c r="AB1114" s="14"/>
      <c r="AC1114" s="14"/>
      <c r="AD1114" s="14"/>
      <c r="AE1114" s="14"/>
      <c r="AT1114" s="247" t="s">
        <v>185</v>
      </c>
      <c r="AU1114" s="247" t="s">
        <v>85</v>
      </c>
      <c r="AV1114" s="14" t="s">
        <v>85</v>
      </c>
      <c r="AW1114" s="14" t="s">
        <v>35</v>
      </c>
      <c r="AX1114" s="14" t="s">
        <v>75</v>
      </c>
      <c r="AY1114" s="247" t="s">
        <v>175</v>
      </c>
    </row>
    <row r="1115" s="15" customFormat="1">
      <c r="A1115" s="15"/>
      <c r="B1115" s="248"/>
      <c r="C1115" s="249"/>
      <c r="D1115" s="228" t="s">
        <v>185</v>
      </c>
      <c r="E1115" s="250" t="s">
        <v>19</v>
      </c>
      <c r="F1115" s="251" t="s">
        <v>187</v>
      </c>
      <c r="G1115" s="249"/>
      <c r="H1115" s="252">
        <v>43.460000000000001</v>
      </c>
      <c r="I1115" s="253"/>
      <c r="J1115" s="249"/>
      <c r="K1115" s="249"/>
      <c r="L1115" s="254"/>
      <c r="M1115" s="255"/>
      <c r="N1115" s="256"/>
      <c r="O1115" s="256"/>
      <c r="P1115" s="256"/>
      <c r="Q1115" s="256"/>
      <c r="R1115" s="256"/>
      <c r="S1115" s="256"/>
      <c r="T1115" s="257"/>
      <c r="U1115" s="15"/>
      <c r="V1115" s="15"/>
      <c r="W1115" s="15"/>
      <c r="X1115" s="15"/>
      <c r="Y1115" s="15"/>
      <c r="Z1115" s="15"/>
      <c r="AA1115" s="15"/>
      <c r="AB1115" s="15"/>
      <c r="AC1115" s="15"/>
      <c r="AD1115" s="15"/>
      <c r="AE1115" s="15"/>
      <c r="AT1115" s="258" t="s">
        <v>185</v>
      </c>
      <c r="AU1115" s="258" t="s">
        <v>85</v>
      </c>
      <c r="AV1115" s="15" t="s">
        <v>181</v>
      </c>
      <c r="AW1115" s="15" t="s">
        <v>35</v>
      </c>
      <c r="AX1115" s="15" t="s">
        <v>83</v>
      </c>
      <c r="AY1115" s="258" t="s">
        <v>175</v>
      </c>
    </row>
    <row r="1116" s="2" customFormat="1" ht="33" customHeight="1">
      <c r="A1116" s="41"/>
      <c r="B1116" s="42"/>
      <c r="C1116" s="208" t="s">
        <v>1192</v>
      </c>
      <c r="D1116" s="208" t="s">
        <v>177</v>
      </c>
      <c r="E1116" s="209" t="s">
        <v>1193</v>
      </c>
      <c r="F1116" s="210" t="s">
        <v>1194</v>
      </c>
      <c r="G1116" s="211" t="s">
        <v>297</v>
      </c>
      <c r="H1116" s="212">
        <v>7.4400000000000004</v>
      </c>
      <c r="I1116" s="213"/>
      <c r="J1116" s="214">
        <f>ROUND(I1116*H1116,2)</f>
        <v>0</v>
      </c>
      <c r="K1116" s="210" t="s">
        <v>180</v>
      </c>
      <c r="L1116" s="47"/>
      <c r="M1116" s="215" t="s">
        <v>19</v>
      </c>
      <c r="N1116" s="216" t="s">
        <v>46</v>
      </c>
      <c r="O1116" s="87"/>
      <c r="P1116" s="217">
        <f>O1116*H1116</f>
        <v>0</v>
      </c>
      <c r="Q1116" s="217">
        <v>0</v>
      </c>
      <c r="R1116" s="217">
        <f>Q1116*H1116</f>
        <v>0</v>
      </c>
      <c r="S1116" s="217">
        <v>0.025000000000000001</v>
      </c>
      <c r="T1116" s="218">
        <f>S1116*H1116</f>
        <v>0.18600000000000003</v>
      </c>
      <c r="U1116" s="41"/>
      <c r="V1116" s="41"/>
      <c r="W1116" s="41"/>
      <c r="X1116" s="41"/>
      <c r="Y1116" s="41"/>
      <c r="Z1116" s="41"/>
      <c r="AA1116" s="41"/>
      <c r="AB1116" s="41"/>
      <c r="AC1116" s="41"/>
      <c r="AD1116" s="41"/>
      <c r="AE1116" s="41"/>
      <c r="AR1116" s="219" t="s">
        <v>278</v>
      </c>
      <c r="AT1116" s="219" t="s">
        <v>177</v>
      </c>
      <c r="AU1116" s="219" t="s">
        <v>85</v>
      </c>
      <c r="AY1116" s="20" t="s">
        <v>175</v>
      </c>
      <c r="BE1116" s="220">
        <f>IF(N1116="základní",J1116,0)</f>
        <v>0</v>
      </c>
      <c r="BF1116" s="220">
        <f>IF(N1116="snížená",J1116,0)</f>
        <v>0</v>
      </c>
      <c r="BG1116" s="220">
        <f>IF(N1116="zákl. přenesená",J1116,0)</f>
        <v>0</v>
      </c>
      <c r="BH1116" s="220">
        <f>IF(N1116="sníž. přenesená",J1116,0)</f>
        <v>0</v>
      </c>
      <c r="BI1116" s="220">
        <f>IF(N1116="nulová",J1116,0)</f>
        <v>0</v>
      </c>
      <c r="BJ1116" s="20" t="s">
        <v>83</v>
      </c>
      <c r="BK1116" s="220">
        <f>ROUND(I1116*H1116,2)</f>
        <v>0</v>
      </c>
      <c r="BL1116" s="20" t="s">
        <v>278</v>
      </c>
      <c r="BM1116" s="219" t="s">
        <v>1195</v>
      </c>
    </row>
    <row r="1117" s="2" customFormat="1">
      <c r="A1117" s="41"/>
      <c r="B1117" s="42"/>
      <c r="C1117" s="43"/>
      <c r="D1117" s="221" t="s">
        <v>183</v>
      </c>
      <c r="E1117" s="43"/>
      <c r="F1117" s="222" t="s">
        <v>1196</v>
      </c>
      <c r="G1117" s="43"/>
      <c r="H1117" s="43"/>
      <c r="I1117" s="223"/>
      <c r="J1117" s="43"/>
      <c r="K1117" s="43"/>
      <c r="L1117" s="47"/>
      <c r="M1117" s="224"/>
      <c r="N1117" s="225"/>
      <c r="O1117" s="87"/>
      <c r="P1117" s="87"/>
      <c r="Q1117" s="87"/>
      <c r="R1117" s="87"/>
      <c r="S1117" s="87"/>
      <c r="T1117" s="88"/>
      <c r="U1117" s="41"/>
      <c r="V1117" s="41"/>
      <c r="W1117" s="41"/>
      <c r="X1117" s="41"/>
      <c r="Y1117" s="41"/>
      <c r="Z1117" s="41"/>
      <c r="AA1117" s="41"/>
      <c r="AB1117" s="41"/>
      <c r="AC1117" s="41"/>
      <c r="AD1117" s="41"/>
      <c r="AE1117" s="41"/>
      <c r="AT1117" s="20" t="s">
        <v>183</v>
      </c>
      <c r="AU1117" s="20" t="s">
        <v>85</v>
      </c>
    </row>
    <row r="1118" s="13" customFormat="1">
      <c r="A1118" s="13"/>
      <c r="B1118" s="226"/>
      <c r="C1118" s="227"/>
      <c r="D1118" s="228" t="s">
        <v>185</v>
      </c>
      <c r="E1118" s="229" t="s">
        <v>19</v>
      </c>
      <c r="F1118" s="230" t="s">
        <v>1182</v>
      </c>
      <c r="G1118" s="227"/>
      <c r="H1118" s="229" t="s">
        <v>19</v>
      </c>
      <c r="I1118" s="231"/>
      <c r="J1118" s="227"/>
      <c r="K1118" s="227"/>
      <c r="L1118" s="232"/>
      <c r="M1118" s="233"/>
      <c r="N1118" s="234"/>
      <c r="O1118" s="234"/>
      <c r="P1118" s="234"/>
      <c r="Q1118" s="234"/>
      <c r="R1118" s="234"/>
      <c r="S1118" s="234"/>
      <c r="T1118" s="235"/>
      <c r="U1118" s="13"/>
      <c r="V1118" s="13"/>
      <c r="W1118" s="13"/>
      <c r="X1118" s="13"/>
      <c r="Y1118" s="13"/>
      <c r="Z1118" s="13"/>
      <c r="AA1118" s="13"/>
      <c r="AB1118" s="13"/>
      <c r="AC1118" s="13"/>
      <c r="AD1118" s="13"/>
      <c r="AE1118" s="13"/>
      <c r="AT1118" s="236" t="s">
        <v>185</v>
      </c>
      <c r="AU1118" s="236" t="s">
        <v>85</v>
      </c>
      <c r="AV1118" s="13" t="s">
        <v>83</v>
      </c>
      <c r="AW1118" s="13" t="s">
        <v>35</v>
      </c>
      <c r="AX1118" s="13" t="s">
        <v>75</v>
      </c>
      <c r="AY1118" s="236" t="s">
        <v>175</v>
      </c>
    </row>
    <row r="1119" s="14" customFormat="1">
      <c r="A1119" s="14"/>
      <c r="B1119" s="237"/>
      <c r="C1119" s="238"/>
      <c r="D1119" s="228" t="s">
        <v>185</v>
      </c>
      <c r="E1119" s="239" t="s">
        <v>19</v>
      </c>
      <c r="F1119" s="240" t="s">
        <v>1197</v>
      </c>
      <c r="G1119" s="238"/>
      <c r="H1119" s="241">
        <v>3.7200000000000002</v>
      </c>
      <c r="I1119" s="242"/>
      <c r="J1119" s="238"/>
      <c r="K1119" s="238"/>
      <c r="L1119" s="243"/>
      <c r="M1119" s="244"/>
      <c r="N1119" s="245"/>
      <c r="O1119" s="245"/>
      <c r="P1119" s="245"/>
      <c r="Q1119" s="245"/>
      <c r="R1119" s="245"/>
      <c r="S1119" s="245"/>
      <c r="T1119" s="246"/>
      <c r="U1119" s="14"/>
      <c r="V1119" s="14"/>
      <c r="W1119" s="14"/>
      <c r="X1119" s="14"/>
      <c r="Y1119" s="14"/>
      <c r="Z1119" s="14"/>
      <c r="AA1119" s="14"/>
      <c r="AB1119" s="14"/>
      <c r="AC1119" s="14"/>
      <c r="AD1119" s="14"/>
      <c r="AE1119" s="14"/>
      <c r="AT1119" s="247" t="s">
        <v>185</v>
      </c>
      <c r="AU1119" s="247" t="s">
        <v>85</v>
      </c>
      <c r="AV1119" s="14" t="s">
        <v>85</v>
      </c>
      <c r="AW1119" s="14" t="s">
        <v>35</v>
      </c>
      <c r="AX1119" s="14" t="s">
        <v>75</v>
      </c>
      <c r="AY1119" s="247" t="s">
        <v>175</v>
      </c>
    </row>
    <row r="1120" s="14" customFormat="1">
      <c r="A1120" s="14"/>
      <c r="B1120" s="237"/>
      <c r="C1120" s="238"/>
      <c r="D1120" s="228" t="s">
        <v>185</v>
      </c>
      <c r="E1120" s="239" t="s">
        <v>19</v>
      </c>
      <c r="F1120" s="240" t="s">
        <v>1198</v>
      </c>
      <c r="G1120" s="238"/>
      <c r="H1120" s="241">
        <v>3.7200000000000002</v>
      </c>
      <c r="I1120" s="242"/>
      <c r="J1120" s="238"/>
      <c r="K1120" s="238"/>
      <c r="L1120" s="243"/>
      <c r="M1120" s="244"/>
      <c r="N1120" s="245"/>
      <c r="O1120" s="245"/>
      <c r="P1120" s="245"/>
      <c r="Q1120" s="245"/>
      <c r="R1120" s="245"/>
      <c r="S1120" s="245"/>
      <c r="T1120" s="246"/>
      <c r="U1120" s="14"/>
      <c r="V1120" s="14"/>
      <c r="W1120" s="14"/>
      <c r="X1120" s="14"/>
      <c r="Y1120" s="14"/>
      <c r="Z1120" s="14"/>
      <c r="AA1120" s="14"/>
      <c r="AB1120" s="14"/>
      <c r="AC1120" s="14"/>
      <c r="AD1120" s="14"/>
      <c r="AE1120" s="14"/>
      <c r="AT1120" s="247" t="s">
        <v>185</v>
      </c>
      <c r="AU1120" s="247" t="s">
        <v>85</v>
      </c>
      <c r="AV1120" s="14" t="s">
        <v>85</v>
      </c>
      <c r="AW1120" s="14" t="s">
        <v>35</v>
      </c>
      <c r="AX1120" s="14" t="s">
        <v>75</v>
      </c>
      <c r="AY1120" s="247" t="s">
        <v>175</v>
      </c>
    </row>
    <row r="1121" s="15" customFormat="1">
      <c r="A1121" s="15"/>
      <c r="B1121" s="248"/>
      <c r="C1121" s="249"/>
      <c r="D1121" s="228" t="s">
        <v>185</v>
      </c>
      <c r="E1121" s="250" t="s">
        <v>19</v>
      </c>
      <c r="F1121" s="251" t="s">
        <v>187</v>
      </c>
      <c r="G1121" s="249"/>
      <c r="H1121" s="252">
        <v>7.4400000000000004</v>
      </c>
      <c r="I1121" s="253"/>
      <c r="J1121" s="249"/>
      <c r="K1121" s="249"/>
      <c r="L1121" s="254"/>
      <c r="M1121" s="255"/>
      <c r="N1121" s="256"/>
      <c r="O1121" s="256"/>
      <c r="P1121" s="256"/>
      <c r="Q1121" s="256"/>
      <c r="R1121" s="256"/>
      <c r="S1121" s="256"/>
      <c r="T1121" s="257"/>
      <c r="U1121" s="15"/>
      <c r="V1121" s="15"/>
      <c r="W1121" s="15"/>
      <c r="X1121" s="15"/>
      <c r="Y1121" s="15"/>
      <c r="Z1121" s="15"/>
      <c r="AA1121" s="15"/>
      <c r="AB1121" s="15"/>
      <c r="AC1121" s="15"/>
      <c r="AD1121" s="15"/>
      <c r="AE1121" s="15"/>
      <c r="AT1121" s="258" t="s">
        <v>185</v>
      </c>
      <c r="AU1121" s="258" t="s">
        <v>85</v>
      </c>
      <c r="AV1121" s="15" t="s">
        <v>181</v>
      </c>
      <c r="AW1121" s="15" t="s">
        <v>35</v>
      </c>
      <c r="AX1121" s="15" t="s">
        <v>83</v>
      </c>
      <c r="AY1121" s="258" t="s">
        <v>175</v>
      </c>
    </row>
    <row r="1122" s="2" customFormat="1" ht="145.5" customHeight="1">
      <c r="A1122" s="41"/>
      <c r="B1122" s="42"/>
      <c r="C1122" s="208" t="s">
        <v>1199</v>
      </c>
      <c r="D1122" s="208" t="s">
        <v>177</v>
      </c>
      <c r="E1122" s="209" t="s">
        <v>1200</v>
      </c>
      <c r="F1122" s="210" t="s">
        <v>1201</v>
      </c>
      <c r="G1122" s="211" t="s">
        <v>1014</v>
      </c>
      <c r="H1122" s="212">
        <v>61</v>
      </c>
      <c r="I1122" s="213"/>
      <c r="J1122" s="214">
        <f>ROUND(I1122*H1122,2)</f>
        <v>0</v>
      </c>
      <c r="K1122" s="210" t="s">
        <v>19</v>
      </c>
      <c r="L1122" s="47"/>
      <c r="M1122" s="215" t="s">
        <v>19</v>
      </c>
      <c r="N1122" s="216" t="s">
        <v>46</v>
      </c>
      <c r="O1122" s="87"/>
      <c r="P1122" s="217">
        <f>O1122*H1122</f>
        <v>0</v>
      </c>
      <c r="Q1122" s="217">
        <v>0</v>
      </c>
      <c r="R1122" s="217">
        <f>Q1122*H1122</f>
        <v>0</v>
      </c>
      <c r="S1122" s="217">
        <v>0</v>
      </c>
      <c r="T1122" s="218">
        <f>S1122*H1122</f>
        <v>0</v>
      </c>
      <c r="U1122" s="41"/>
      <c r="V1122" s="41"/>
      <c r="W1122" s="41"/>
      <c r="X1122" s="41"/>
      <c r="Y1122" s="41"/>
      <c r="Z1122" s="41"/>
      <c r="AA1122" s="41"/>
      <c r="AB1122" s="41"/>
      <c r="AC1122" s="41"/>
      <c r="AD1122" s="41"/>
      <c r="AE1122" s="41"/>
      <c r="AR1122" s="219" t="s">
        <v>278</v>
      </c>
      <c r="AT1122" s="219" t="s">
        <v>177</v>
      </c>
      <c r="AU1122" s="219" t="s">
        <v>85</v>
      </c>
      <c r="AY1122" s="20" t="s">
        <v>175</v>
      </c>
      <c r="BE1122" s="220">
        <f>IF(N1122="základní",J1122,0)</f>
        <v>0</v>
      </c>
      <c r="BF1122" s="220">
        <f>IF(N1122="snížená",J1122,0)</f>
        <v>0</v>
      </c>
      <c r="BG1122" s="220">
        <f>IF(N1122="zákl. přenesená",J1122,0)</f>
        <v>0</v>
      </c>
      <c r="BH1122" s="220">
        <f>IF(N1122="sníž. přenesená",J1122,0)</f>
        <v>0</v>
      </c>
      <c r="BI1122" s="220">
        <f>IF(N1122="nulová",J1122,0)</f>
        <v>0</v>
      </c>
      <c r="BJ1122" s="20" t="s">
        <v>83</v>
      </c>
      <c r="BK1122" s="220">
        <f>ROUND(I1122*H1122,2)</f>
        <v>0</v>
      </c>
      <c r="BL1122" s="20" t="s">
        <v>278</v>
      </c>
      <c r="BM1122" s="219" t="s">
        <v>1202</v>
      </c>
    </row>
    <row r="1123" s="13" customFormat="1">
      <c r="A1123" s="13"/>
      <c r="B1123" s="226"/>
      <c r="C1123" s="227"/>
      <c r="D1123" s="228" t="s">
        <v>185</v>
      </c>
      <c r="E1123" s="229" t="s">
        <v>19</v>
      </c>
      <c r="F1123" s="230" t="s">
        <v>1203</v>
      </c>
      <c r="G1123" s="227"/>
      <c r="H1123" s="229" t="s">
        <v>19</v>
      </c>
      <c r="I1123" s="231"/>
      <c r="J1123" s="227"/>
      <c r="K1123" s="227"/>
      <c r="L1123" s="232"/>
      <c r="M1123" s="233"/>
      <c r="N1123" s="234"/>
      <c r="O1123" s="234"/>
      <c r="P1123" s="234"/>
      <c r="Q1123" s="234"/>
      <c r="R1123" s="234"/>
      <c r="S1123" s="234"/>
      <c r="T1123" s="235"/>
      <c r="U1123" s="13"/>
      <c r="V1123" s="13"/>
      <c r="W1123" s="13"/>
      <c r="X1123" s="13"/>
      <c r="Y1123" s="13"/>
      <c r="Z1123" s="13"/>
      <c r="AA1123" s="13"/>
      <c r="AB1123" s="13"/>
      <c r="AC1123" s="13"/>
      <c r="AD1123" s="13"/>
      <c r="AE1123" s="13"/>
      <c r="AT1123" s="236" t="s">
        <v>185</v>
      </c>
      <c r="AU1123" s="236" t="s">
        <v>85</v>
      </c>
      <c r="AV1123" s="13" t="s">
        <v>83</v>
      </c>
      <c r="AW1123" s="13" t="s">
        <v>35</v>
      </c>
      <c r="AX1123" s="13" t="s">
        <v>75</v>
      </c>
      <c r="AY1123" s="236" t="s">
        <v>175</v>
      </c>
    </row>
    <row r="1124" s="14" customFormat="1">
      <c r="A1124" s="14"/>
      <c r="B1124" s="237"/>
      <c r="C1124" s="238"/>
      <c r="D1124" s="228" t="s">
        <v>185</v>
      </c>
      <c r="E1124" s="239" t="s">
        <v>19</v>
      </c>
      <c r="F1124" s="240" t="s">
        <v>623</v>
      </c>
      <c r="G1124" s="238"/>
      <c r="H1124" s="241">
        <v>61</v>
      </c>
      <c r="I1124" s="242"/>
      <c r="J1124" s="238"/>
      <c r="K1124" s="238"/>
      <c r="L1124" s="243"/>
      <c r="M1124" s="244"/>
      <c r="N1124" s="245"/>
      <c r="O1124" s="245"/>
      <c r="P1124" s="245"/>
      <c r="Q1124" s="245"/>
      <c r="R1124" s="245"/>
      <c r="S1124" s="245"/>
      <c r="T1124" s="246"/>
      <c r="U1124" s="14"/>
      <c r="V1124" s="14"/>
      <c r="W1124" s="14"/>
      <c r="X1124" s="14"/>
      <c r="Y1124" s="14"/>
      <c r="Z1124" s="14"/>
      <c r="AA1124" s="14"/>
      <c r="AB1124" s="14"/>
      <c r="AC1124" s="14"/>
      <c r="AD1124" s="14"/>
      <c r="AE1124" s="14"/>
      <c r="AT1124" s="247" t="s">
        <v>185</v>
      </c>
      <c r="AU1124" s="247" t="s">
        <v>85</v>
      </c>
      <c r="AV1124" s="14" t="s">
        <v>85</v>
      </c>
      <c r="AW1124" s="14" t="s">
        <v>35</v>
      </c>
      <c r="AX1124" s="14" t="s">
        <v>75</v>
      </c>
      <c r="AY1124" s="247" t="s">
        <v>175</v>
      </c>
    </row>
    <row r="1125" s="15" customFormat="1">
      <c r="A1125" s="15"/>
      <c r="B1125" s="248"/>
      <c r="C1125" s="249"/>
      <c r="D1125" s="228" t="s">
        <v>185</v>
      </c>
      <c r="E1125" s="250" t="s">
        <v>19</v>
      </c>
      <c r="F1125" s="251" t="s">
        <v>187</v>
      </c>
      <c r="G1125" s="249"/>
      <c r="H1125" s="252">
        <v>61</v>
      </c>
      <c r="I1125" s="253"/>
      <c r="J1125" s="249"/>
      <c r="K1125" s="249"/>
      <c r="L1125" s="254"/>
      <c r="M1125" s="255"/>
      <c r="N1125" s="256"/>
      <c r="O1125" s="256"/>
      <c r="P1125" s="256"/>
      <c r="Q1125" s="256"/>
      <c r="R1125" s="256"/>
      <c r="S1125" s="256"/>
      <c r="T1125" s="257"/>
      <c r="U1125" s="15"/>
      <c r="V1125" s="15"/>
      <c r="W1125" s="15"/>
      <c r="X1125" s="15"/>
      <c r="Y1125" s="15"/>
      <c r="Z1125" s="15"/>
      <c r="AA1125" s="15"/>
      <c r="AB1125" s="15"/>
      <c r="AC1125" s="15"/>
      <c r="AD1125" s="15"/>
      <c r="AE1125" s="15"/>
      <c r="AT1125" s="258" t="s">
        <v>185</v>
      </c>
      <c r="AU1125" s="258" t="s">
        <v>85</v>
      </c>
      <c r="AV1125" s="15" t="s">
        <v>181</v>
      </c>
      <c r="AW1125" s="15" t="s">
        <v>35</v>
      </c>
      <c r="AX1125" s="15" t="s">
        <v>83</v>
      </c>
      <c r="AY1125" s="258" t="s">
        <v>175</v>
      </c>
    </row>
    <row r="1126" s="2" customFormat="1" ht="55.5" customHeight="1">
      <c r="A1126" s="41"/>
      <c r="B1126" s="42"/>
      <c r="C1126" s="208" t="s">
        <v>1204</v>
      </c>
      <c r="D1126" s="208" t="s">
        <v>177</v>
      </c>
      <c r="E1126" s="209" t="s">
        <v>1205</v>
      </c>
      <c r="F1126" s="210" t="s">
        <v>1206</v>
      </c>
      <c r="G1126" s="211" t="s">
        <v>1001</v>
      </c>
      <c r="H1126" s="280"/>
      <c r="I1126" s="213"/>
      <c r="J1126" s="214">
        <f>ROUND(I1126*H1126,2)</f>
        <v>0</v>
      </c>
      <c r="K1126" s="210" t="s">
        <v>180</v>
      </c>
      <c r="L1126" s="47"/>
      <c r="M1126" s="215" t="s">
        <v>19</v>
      </c>
      <c r="N1126" s="216" t="s">
        <v>46</v>
      </c>
      <c r="O1126" s="87"/>
      <c r="P1126" s="217">
        <f>O1126*H1126</f>
        <v>0</v>
      </c>
      <c r="Q1126" s="217">
        <v>0</v>
      </c>
      <c r="R1126" s="217">
        <f>Q1126*H1126</f>
        <v>0</v>
      </c>
      <c r="S1126" s="217">
        <v>0</v>
      </c>
      <c r="T1126" s="218">
        <f>S1126*H1126</f>
        <v>0</v>
      </c>
      <c r="U1126" s="41"/>
      <c r="V1126" s="41"/>
      <c r="W1126" s="41"/>
      <c r="X1126" s="41"/>
      <c r="Y1126" s="41"/>
      <c r="Z1126" s="41"/>
      <c r="AA1126" s="41"/>
      <c r="AB1126" s="41"/>
      <c r="AC1126" s="41"/>
      <c r="AD1126" s="41"/>
      <c r="AE1126" s="41"/>
      <c r="AR1126" s="219" t="s">
        <v>278</v>
      </c>
      <c r="AT1126" s="219" t="s">
        <v>177</v>
      </c>
      <c r="AU1126" s="219" t="s">
        <v>85</v>
      </c>
      <c r="AY1126" s="20" t="s">
        <v>175</v>
      </c>
      <c r="BE1126" s="220">
        <f>IF(N1126="základní",J1126,0)</f>
        <v>0</v>
      </c>
      <c r="BF1126" s="220">
        <f>IF(N1126="snížená",J1126,0)</f>
        <v>0</v>
      </c>
      <c r="BG1126" s="220">
        <f>IF(N1126="zákl. přenesená",J1126,0)</f>
        <v>0</v>
      </c>
      <c r="BH1126" s="220">
        <f>IF(N1126="sníž. přenesená",J1126,0)</f>
        <v>0</v>
      </c>
      <c r="BI1126" s="220">
        <f>IF(N1126="nulová",J1126,0)</f>
        <v>0</v>
      </c>
      <c r="BJ1126" s="20" t="s">
        <v>83</v>
      </c>
      <c r="BK1126" s="220">
        <f>ROUND(I1126*H1126,2)</f>
        <v>0</v>
      </c>
      <c r="BL1126" s="20" t="s">
        <v>278</v>
      </c>
      <c r="BM1126" s="219" t="s">
        <v>1207</v>
      </c>
    </row>
    <row r="1127" s="2" customFormat="1">
      <c r="A1127" s="41"/>
      <c r="B1127" s="42"/>
      <c r="C1127" s="43"/>
      <c r="D1127" s="221" t="s">
        <v>183</v>
      </c>
      <c r="E1127" s="43"/>
      <c r="F1127" s="222" t="s">
        <v>1208</v>
      </c>
      <c r="G1127" s="43"/>
      <c r="H1127" s="43"/>
      <c r="I1127" s="223"/>
      <c r="J1127" s="43"/>
      <c r="K1127" s="43"/>
      <c r="L1127" s="47"/>
      <c r="M1127" s="224"/>
      <c r="N1127" s="225"/>
      <c r="O1127" s="87"/>
      <c r="P1127" s="87"/>
      <c r="Q1127" s="87"/>
      <c r="R1127" s="87"/>
      <c r="S1127" s="87"/>
      <c r="T1127" s="88"/>
      <c r="U1127" s="41"/>
      <c r="V1127" s="41"/>
      <c r="W1127" s="41"/>
      <c r="X1127" s="41"/>
      <c r="Y1127" s="41"/>
      <c r="Z1127" s="41"/>
      <c r="AA1127" s="41"/>
      <c r="AB1127" s="41"/>
      <c r="AC1127" s="41"/>
      <c r="AD1127" s="41"/>
      <c r="AE1127" s="41"/>
      <c r="AT1127" s="20" t="s">
        <v>183</v>
      </c>
      <c r="AU1127" s="20" t="s">
        <v>85</v>
      </c>
    </row>
    <row r="1128" s="2" customFormat="1" ht="66.75" customHeight="1">
      <c r="A1128" s="41"/>
      <c r="B1128" s="42"/>
      <c r="C1128" s="208" t="s">
        <v>1209</v>
      </c>
      <c r="D1128" s="208" t="s">
        <v>177</v>
      </c>
      <c r="E1128" s="209" t="s">
        <v>1210</v>
      </c>
      <c r="F1128" s="210" t="s">
        <v>1211</v>
      </c>
      <c r="G1128" s="211" t="s">
        <v>1001</v>
      </c>
      <c r="H1128" s="280"/>
      <c r="I1128" s="213"/>
      <c r="J1128" s="214">
        <f>ROUND(I1128*H1128,2)</f>
        <v>0</v>
      </c>
      <c r="K1128" s="210" t="s">
        <v>180</v>
      </c>
      <c r="L1128" s="47"/>
      <c r="M1128" s="215" t="s">
        <v>19</v>
      </c>
      <c r="N1128" s="216" t="s">
        <v>46</v>
      </c>
      <c r="O1128" s="87"/>
      <c r="P1128" s="217">
        <f>O1128*H1128</f>
        <v>0</v>
      </c>
      <c r="Q1128" s="217">
        <v>0</v>
      </c>
      <c r="R1128" s="217">
        <f>Q1128*H1128</f>
        <v>0</v>
      </c>
      <c r="S1128" s="217">
        <v>0</v>
      </c>
      <c r="T1128" s="218">
        <f>S1128*H1128</f>
        <v>0</v>
      </c>
      <c r="U1128" s="41"/>
      <c r="V1128" s="41"/>
      <c r="W1128" s="41"/>
      <c r="X1128" s="41"/>
      <c r="Y1128" s="41"/>
      <c r="Z1128" s="41"/>
      <c r="AA1128" s="41"/>
      <c r="AB1128" s="41"/>
      <c r="AC1128" s="41"/>
      <c r="AD1128" s="41"/>
      <c r="AE1128" s="41"/>
      <c r="AR1128" s="219" t="s">
        <v>278</v>
      </c>
      <c r="AT1128" s="219" t="s">
        <v>177</v>
      </c>
      <c r="AU1128" s="219" t="s">
        <v>85</v>
      </c>
      <c r="AY1128" s="20" t="s">
        <v>175</v>
      </c>
      <c r="BE1128" s="220">
        <f>IF(N1128="základní",J1128,0)</f>
        <v>0</v>
      </c>
      <c r="BF1128" s="220">
        <f>IF(N1128="snížená",J1128,0)</f>
        <v>0</v>
      </c>
      <c r="BG1128" s="220">
        <f>IF(N1128="zákl. přenesená",J1128,0)</f>
        <v>0</v>
      </c>
      <c r="BH1128" s="220">
        <f>IF(N1128="sníž. přenesená",J1128,0)</f>
        <v>0</v>
      </c>
      <c r="BI1128" s="220">
        <f>IF(N1128="nulová",J1128,0)</f>
        <v>0</v>
      </c>
      <c r="BJ1128" s="20" t="s">
        <v>83</v>
      </c>
      <c r="BK1128" s="220">
        <f>ROUND(I1128*H1128,2)</f>
        <v>0</v>
      </c>
      <c r="BL1128" s="20" t="s">
        <v>278</v>
      </c>
      <c r="BM1128" s="219" t="s">
        <v>1212</v>
      </c>
    </row>
    <row r="1129" s="2" customFormat="1">
      <c r="A1129" s="41"/>
      <c r="B1129" s="42"/>
      <c r="C1129" s="43"/>
      <c r="D1129" s="221" t="s">
        <v>183</v>
      </c>
      <c r="E1129" s="43"/>
      <c r="F1129" s="222" t="s">
        <v>1213</v>
      </c>
      <c r="G1129" s="43"/>
      <c r="H1129" s="43"/>
      <c r="I1129" s="223"/>
      <c r="J1129" s="43"/>
      <c r="K1129" s="43"/>
      <c r="L1129" s="47"/>
      <c r="M1129" s="224"/>
      <c r="N1129" s="225"/>
      <c r="O1129" s="87"/>
      <c r="P1129" s="87"/>
      <c r="Q1129" s="87"/>
      <c r="R1129" s="87"/>
      <c r="S1129" s="87"/>
      <c r="T1129" s="88"/>
      <c r="U1129" s="41"/>
      <c r="V1129" s="41"/>
      <c r="W1129" s="41"/>
      <c r="X1129" s="41"/>
      <c r="Y1129" s="41"/>
      <c r="Z1129" s="41"/>
      <c r="AA1129" s="41"/>
      <c r="AB1129" s="41"/>
      <c r="AC1129" s="41"/>
      <c r="AD1129" s="41"/>
      <c r="AE1129" s="41"/>
      <c r="AT1129" s="20" t="s">
        <v>183</v>
      </c>
      <c r="AU1129" s="20" t="s">
        <v>85</v>
      </c>
    </row>
    <row r="1130" s="12" customFormat="1" ht="22.8" customHeight="1">
      <c r="A1130" s="12"/>
      <c r="B1130" s="192"/>
      <c r="C1130" s="193"/>
      <c r="D1130" s="194" t="s">
        <v>74</v>
      </c>
      <c r="E1130" s="206" t="s">
        <v>1214</v>
      </c>
      <c r="F1130" s="206" t="s">
        <v>1215</v>
      </c>
      <c r="G1130" s="193"/>
      <c r="H1130" s="193"/>
      <c r="I1130" s="196"/>
      <c r="J1130" s="207">
        <f>BK1130</f>
        <v>0</v>
      </c>
      <c r="K1130" s="193"/>
      <c r="L1130" s="198"/>
      <c r="M1130" s="199"/>
      <c r="N1130" s="200"/>
      <c r="O1130" s="200"/>
      <c r="P1130" s="201">
        <f>SUM(P1131:P1195)</f>
        <v>0</v>
      </c>
      <c r="Q1130" s="200"/>
      <c r="R1130" s="201">
        <f>SUM(R1131:R1195)</f>
        <v>10.54087026</v>
      </c>
      <c r="S1130" s="200"/>
      <c r="T1130" s="202">
        <f>SUM(T1131:T1195)</f>
        <v>17.913744000000001</v>
      </c>
      <c r="U1130" s="12"/>
      <c r="V1130" s="12"/>
      <c r="W1130" s="12"/>
      <c r="X1130" s="12"/>
      <c r="Y1130" s="12"/>
      <c r="Z1130" s="12"/>
      <c r="AA1130" s="12"/>
      <c r="AB1130" s="12"/>
      <c r="AC1130" s="12"/>
      <c r="AD1130" s="12"/>
      <c r="AE1130" s="12"/>
      <c r="AR1130" s="203" t="s">
        <v>85</v>
      </c>
      <c r="AT1130" s="204" t="s">
        <v>74</v>
      </c>
      <c r="AU1130" s="204" t="s">
        <v>83</v>
      </c>
      <c r="AY1130" s="203" t="s">
        <v>175</v>
      </c>
      <c r="BK1130" s="205">
        <f>SUM(BK1131:BK1195)</f>
        <v>0</v>
      </c>
    </row>
    <row r="1131" s="2" customFormat="1" ht="37.8" customHeight="1">
      <c r="A1131" s="41"/>
      <c r="B1131" s="42"/>
      <c r="C1131" s="208" t="s">
        <v>1216</v>
      </c>
      <c r="D1131" s="208" t="s">
        <v>177</v>
      </c>
      <c r="E1131" s="209" t="s">
        <v>1217</v>
      </c>
      <c r="F1131" s="210" t="s">
        <v>1218</v>
      </c>
      <c r="G1131" s="211" t="s">
        <v>297</v>
      </c>
      <c r="H1131" s="212">
        <v>35.100000000000001</v>
      </c>
      <c r="I1131" s="213"/>
      <c r="J1131" s="214">
        <f>ROUND(I1131*H1131,2)</f>
        <v>0</v>
      </c>
      <c r="K1131" s="210" t="s">
        <v>180</v>
      </c>
      <c r="L1131" s="47"/>
      <c r="M1131" s="215" t="s">
        <v>19</v>
      </c>
      <c r="N1131" s="216" t="s">
        <v>46</v>
      </c>
      <c r="O1131" s="87"/>
      <c r="P1131" s="217">
        <f>O1131*H1131</f>
        <v>0</v>
      </c>
      <c r="Q1131" s="217">
        <v>0.00034000000000000002</v>
      </c>
      <c r="R1131" s="217">
        <f>Q1131*H1131</f>
        <v>0.011934000000000002</v>
      </c>
      <c r="S1131" s="217">
        <v>0</v>
      </c>
      <c r="T1131" s="218">
        <f>S1131*H1131</f>
        <v>0</v>
      </c>
      <c r="U1131" s="41"/>
      <c r="V1131" s="41"/>
      <c r="W1131" s="41"/>
      <c r="X1131" s="41"/>
      <c r="Y1131" s="41"/>
      <c r="Z1131" s="41"/>
      <c r="AA1131" s="41"/>
      <c r="AB1131" s="41"/>
      <c r="AC1131" s="41"/>
      <c r="AD1131" s="41"/>
      <c r="AE1131" s="41"/>
      <c r="AR1131" s="219" t="s">
        <v>278</v>
      </c>
      <c r="AT1131" s="219" t="s">
        <v>177</v>
      </c>
      <c r="AU1131" s="219" t="s">
        <v>85</v>
      </c>
      <c r="AY1131" s="20" t="s">
        <v>175</v>
      </c>
      <c r="BE1131" s="220">
        <f>IF(N1131="základní",J1131,0)</f>
        <v>0</v>
      </c>
      <c r="BF1131" s="220">
        <f>IF(N1131="snížená",J1131,0)</f>
        <v>0</v>
      </c>
      <c r="BG1131" s="220">
        <f>IF(N1131="zákl. přenesená",J1131,0)</f>
        <v>0</v>
      </c>
      <c r="BH1131" s="220">
        <f>IF(N1131="sníž. přenesená",J1131,0)</f>
        <v>0</v>
      </c>
      <c r="BI1131" s="220">
        <f>IF(N1131="nulová",J1131,0)</f>
        <v>0</v>
      </c>
      <c r="BJ1131" s="20" t="s">
        <v>83</v>
      </c>
      <c r="BK1131" s="220">
        <f>ROUND(I1131*H1131,2)</f>
        <v>0</v>
      </c>
      <c r="BL1131" s="20" t="s">
        <v>278</v>
      </c>
      <c r="BM1131" s="219" t="s">
        <v>1219</v>
      </c>
    </row>
    <row r="1132" s="2" customFormat="1">
      <c r="A1132" s="41"/>
      <c r="B1132" s="42"/>
      <c r="C1132" s="43"/>
      <c r="D1132" s="221" t="s">
        <v>183</v>
      </c>
      <c r="E1132" s="43"/>
      <c r="F1132" s="222" t="s">
        <v>1220</v>
      </c>
      <c r="G1132" s="43"/>
      <c r="H1132" s="43"/>
      <c r="I1132" s="223"/>
      <c r="J1132" s="43"/>
      <c r="K1132" s="43"/>
      <c r="L1132" s="47"/>
      <c r="M1132" s="224"/>
      <c r="N1132" s="225"/>
      <c r="O1132" s="87"/>
      <c r="P1132" s="87"/>
      <c r="Q1132" s="87"/>
      <c r="R1132" s="87"/>
      <c r="S1132" s="87"/>
      <c r="T1132" s="88"/>
      <c r="U1132" s="41"/>
      <c r="V1132" s="41"/>
      <c r="W1132" s="41"/>
      <c r="X1132" s="41"/>
      <c r="Y1132" s="41"/>
      <c r="Z1132" s="41"/>
      <c r="AA1132" s="41"/>
      <c r="AB1132" s="41"/>
      <c r="AC1132" s="41"/>
      <c r="AD1132" s="41"/>
      <c r="AE1132" s="41"/>
      <c r="AT1132" s="20" t="s">
        <v>183</v>
      </c>
      <c r="AU1132" s="20" t="s">
        <v>85</v>
      </c>
    </row>
    <row r="1133" s="13" customFormat="1">
      <c r="A1133" s="13"/>
      <c r="B1133" s="226"/>
      <c r="C1133" s="227"/>
      <c r="D1133" s="228" t="s">
        <v>185</v>
      </c>
      <c r="E1133" s="229" t="s">
        <v>19</v>
      </c>
      <c r="F1133" s="230" t="s">
        <v>197</v>
      </c>
      <c r="G1133" s="227"/>
      <c r="H1133" s="229" t="s">
        <v>19</v>
      </c>
      <c r="I1133" s="231"/>
      <c r="J1133" s="227"/>
      <c r="K1133" s="227"/>
      <c r="L1133" s="232"/>
      <c r="M1133" s="233"/>
      <c r="N1133" s="234"/>
      <c r="O1133" s="234"/>
      <c r="P1133" s="234"/>
      <c r="Q1133" s="234"/>
      <c r="R1133" s="234"/>
      <c r="S1133" s="234"/>
      <c r="T1133" s="235"/>
      <c r="U1133" s="13"/>
      <c r="V1133" s="13"/>
      <c r="W1133" s="13"/>
      <c r="X1133" s="13"/>
      <c r="Y1133" s="13"/>
      <c r="Z1133" s="13"/>
      <c r="AA1133" s="13"/>
      <c r="AB1133" s="13"/>
      <c r="AC1133" s="13"/>
      <c r="AD1133" s="13"/>
      <c r="AE1133" s="13"/>
      <c r="AT1133" s="236" t="s">
        <v>185</v>
      </c>
      <c r="AU1133" s="236" t="s">
        <v>85</v>
      </c>
      <c r="AV1133" s="13" t="s">
        <v>83</v>
      </c>
      <c r="AW1133" s="13" t="s">
        <v>35</v>
      </c>
      <c r="AX1133" s="13" t="s">
        <v>75</v>
      </c>
      <c r="AY1133" s="236" t="s">
        <v>175</v>
      </c>
    </row>
    <row r="1134" s="13" customFormat="1">
      <c r="A1134" s="13"/>
      <c r="B1134" s="226"/>
      <c r="C1134" s="227"/>
      <c r="D1134" s="228" t="s">
        <v>185</v>
      </c>
      <c r="E1134" s="229" t="s">
        <v>19</v>
      </c>
      <c r="F1134" s="230" t="s">
        <v>537</v>
      </c>
      <c r="G1134" s="227"/>
      <c r="H1134" s="229" t="s">
        <v>19</v>
      </c>
      <c r="I1134" s="231"/>
      <c r="J1134" s="227"/>
      <c r="K1134" s="227"/>
      <c r="L1134" s="232"/>
      <c r="M1134" s="233"/>
      <c r="N1134" s="234"/>
      <c r="O1134" s="234"/>
      <c r="P1134" s="234"/>
      <c r="Q1134" s="234"/>
      <c r="R1134" s="234"/>
      <c r="S1134" s="234"/>
      <c r="T1134" s="235"/>
      <c r="U1134" s="13"/>
      <c r="V1134" s="13"/>
      <c r="W1134" s="13"/>
      <c r="X1134" s="13"/>
      <c r="Y1134" s="13"/>
      <c r="Z1134" s="13"/>
      <c r="AA1134" s="13"/>
      <c r="AB1134" s="13"/>
      <c r="AC1134" s="13"/>
      <c r="AD1134" s="13"/>
      <c r="AE1134" s="13"/>
      <c r="AT1134" s="236" t="s">
        <v>185</v>
      </c>
      <c r="AU1134" s="236" t="s">
        <v>85</v>
      </c>
      <c r="AV1134" s="13" t="s">
        <v>83</v>
      </c>
      <c r="AW1134" s="13" t="s">
        <v>35</v>
      </c>
      <c r="AX1134" s="13" t="s">
        <v>75</v>
      </c>
      <c r="AY1134" s="236" t="s">
        <v>175</v>
      </c>
    </row>
    <row r="1135" s="13" customFormat="1">
      <c r="A1135" s="13"/>
      <c r="B1135" s="226"/>
      <c r="C1135" s="227"/>
      <c r="D1135" s="228" t="s">
        <v>185</v>
      </c>
      <c r="E1135" s="229" t="s">
        <v>19</v>
      </c>
      <c r="F1135" s="230" t="s">
        <v>1221</v>
      </c>
      <c r="G1135" s="227"/>
      <c r="H1135" s="229" t="s">
        <v>19</v>
      </c>
      <c r="I1135" s="231"/>
      <c r="J1135" s="227"/>
      <c r="K1135" s="227"/>
      <c r="L1135" s="232"/>
      <c r="M1135" s="233"/>
      <c r="N1135" s="234"/>
      <c r="O1135" s="234"/>
      <c r="P1135" s="234"/>
      <c r="Q1135" s="234"/>
      <c r="R1135" s="234"/>
      <c r="S1135" s="234"/>
      <c r="T1135" s="235"/>
      <c r="U1135" s="13"/>
      <c r="V1135" s="13"/>
      <c r="W1135" s="13"/>
      <c r="X1135" s="13"/>
      <c r="Y1135" s="13"/>
      <c r="Z1135" s="13"/>
      <c r="AA1135" s="13"/>
      <c r="AB1135" s="13"/>
      <c r="AC1135" s="13"/>
      <c r="AD1135" s="13"/>
      <c r="AE1135" s="13"/>
      <c r="AT1135" s="236" t="s">
        <v>185</v>
      </c>
      <c r="AU1135" s="236" t="s">
        <v>85</v>
      </c>
      <c r="AV1135" s="13" t="s">
        <v>83</v>
      </c>
      <c r="AW1135" s="13" t="s">
        <v>35</v>
      </c>
      <c r="AX1135" s="13" t="s">
        <v>75</v>
      </c>
      <c r="AY1135" s="236" t="s">
        <v>175</v>
      </c>
    </row>
    <row r="1136" s="14" customFormat="1">
      <c r="A1136" s="14"/>
      <c r="B1136" s="237"/>
      <c r="C1136" s="238"/>
      <c r="D1136" s="228" t="s">
        <v>185</v>
      </c>
      <c r="E1136" s="239" t="s">
        <v>19</v>
      </c>
      <c r="F1136" s="240" t="s">
        <v>116</v>
      </c>
      <c r="G1136" s="238"/>
      <c r="H1136" s="241">
        <v>35.100000000000001</v>
      </c>
      <c r="I1136" s="242"/>
      <c r="J1136" s="238"/>
      <c r="K1136" s="238"/>
      <c r="L1136" s="243"/>
      <c r="M1136" s="244"/>
      <c r="N1136" s="245"/>
      <c r="O1136" s="245"/>
      <c r="P1136" s="245"/>
      <c r="Q1136" s="245"/>
      <c r="R1136" s="245"/>
      <c r="S1136" s="245"/>
      <c r="T1136" s="246"/>
      <c r="U1136" s="14"/>
      <c r="V1136" s="14"/>
      <c r="W1136" s="14"/>
      <c r="X1136" s="14"/>
      <c r="Y1136" s="14"/>
      <c r="Z1136" s="14"/>
      <c r="AA1136" s="14"/>
      <c r="AB1136" s="14"/>
      <c r="AC1136" s="14"/>
      <c r="AD1136" s="14"/>
      <c r="AE1136" s="14"/>
      <c r="AT1136" s="247" t="s">
        <v>185</v>
      </c>
      <c r="AU1136" s="247" t="s">
        <v>85</v>
      </c>
      <c r="AV1136" s="14" t="s">
        <v>85</v>
      </c>
      <c r="AW1136" s="14" t="s">
        <v>35</v>
      </c>
      <c r="AX1136" s="14" t="s">
        <v>75</v>
      </c>
      <c r="AY1136" s="247" t="s">
        <v>175</v>
      </c>
    </row>
    <row r="1137" s="15" customFormat="1">
      <c r="A1137" s="15"/>
      <c r="B1137" s="248"/>
      <c r="C1137" s="249"/>
      <c r="D1137" s="228" t="s">
        <v>185</v>
      </c>
      <c r="E1137" s="250" t="s">
        <v>19</v>
      </c>
      <c r="F1137" s="251" t="s">
        <v>187</v>
      </c>
      <c r="G1137" s="249"/>
      <c r="H1137" s="252">
        <v>35.100000000000001</v>
      </c>
      <c r="I1137" s="253"/>
      <c r="J1137" s="249"/>
      <c r="K1137" s="249"/>
      <c r="L1137" s="254"/>
      <c r="M1137" s="255"/>
      <c r="N1137" s="256"/>
      <c r="O1137" s="256"/>
      <c r="P1137" s="256"/>
      <c r="Q1137" s="256"/>
      <c r="R1137" s="256"/>
      <c r="S1137" s="256"/>
      <c r="T1137" s="257"/>
      <c r="U1137" s="15"/>
      <c r="V1137" s="15"/>
      <c r="W1137" s="15"/>
      <c r="X1137" s="15"/>
      <c r="Y1137" s="15"/>
      <c r="Z1137" s="15"/>
      <c r="AA1137" s="15"/>
      <c r="AB1137" s="15"/>
      <c r="AC1137" s="15"/>
      <c r="AD1137" s="15"/>
      <c r="AE1137" s="15"/>
      <c r="AT1137" s="258" t="s">
        <v>185</v>
      </c>
      <c r="AU1137" s="258" t="s">
        <v>85</v>
      </c>
      <c r="AV1137" s="15" t="s">
        <v>181</v>
      </c>
      <c r="AW1137" s="15" t="s">
        <v>35</v>
      </c>
      <c r="AX1137" s="15" t="s">
        <v>83</v>
      </c>
      <c r="AY1137" s="258" t="s">
        <v>175</v>
      </c>
    </row>
    <row r="1138" s="2" customFormat="1" ht="24.15" customHeight="1">
      <c r="A1138" s="41"/>
      <c r="B1138" s="42"/>
      <c r="C1138" s="270" t="s">
        <v>1222</v>
      </c>
      <c r="D1138" s="270" t="s">
        <v>272</v>
      </c>
      <c r="E1138" s="271" t="s">
        <v>1223</v>
      </c>
      <c r="F1138" s="272" t="s">
        <v>1224</v>
      </c>
      <c r="G1138" s="273" t="s">
        <v>297</v>
      </c>
      <c r="H1138" s="274">
        <v>38.609999999999999</v>
      </c>
      <c r="I1138" s="275"/>
      <c r="J1138" s="276">
        <f>ROUND(I1138*H1138,2)</f>
        <v>0</v>
      </c>
      <c r="K1138" s="272" t="s">
        <v>180</v>
      </c>
      <c r="L1138" s="277"/>
      <c r="M1138" s="278" t="s">
        <v>19</v>
      </c>
      <c r="N1138" s="279" t="s">
        <v>46</v>
      </c>
      <c r="O1138" s="87"/>
      <c r="P1138" s="217">
        <f>O1138*H1138</f>
        <v>0</v>
      </c>
      <c r="Q1138" s="217">
        <v>5.0000000000000002E-05</v>
      </c>
      <c r="R1138" s="217">
        <f>Q1138*H1138</f>
        <v>0.0019305000000000001</v>
      </c>
      <c r="S1138" s="217">
        <v>0</v>
      </c>
      <c r="T1138" s="218">
        <f>S1138*H1138</f>
        <v>0</v>
      </c>
      <c r="U1138" s="41"/>
      <c r="V1138" s="41"/>
      <c r="W1138" s="41"/>
      <c r="X1138" s="41"/>
      <c r="Y1138" s="41"/>
      <c r="Z1138" s="41"/>
      <c r="AA1138" s="41"/>
      <c r="AB1138" s="41"/>
      <c r="AC1138" s="41"/>
      <c r="AD1138" s="41"/>
      <c r="AE1138" s="41"/>
      <c r="AR1138" s="219" t="s">
        <v>382</v>
      </c>
      <c r="AT1138" s="219" t="s">
        <v>272</v>
      </c>
      <c r="AU1138" s="219" t="s">
        <v>85</v>
      </c>
      <c r="AY1138" s="20" t="s">
        <v>175</v>
      </c>
      <c r="BE1138" s="220">
        <f>IF(N1138="základní",J1138,0)</f>
        <v>0</v>
      </c>
      <c r="BF1138" s="220">
        <f>IF(N1138="snížená",J1138,0)</f>
        <v>0</v>
      </c>
      <c r="BG1138" s="220">
        <f>IF(N1138="zákl. přenesená",J1138,0)</f>
        <v>0</v>
      </c>
      <c r="BH1138" s="220">
        <f>IF(N1138="sníž. přenesená",J1138,0)</f>
        <v>0</v>
      </c>
      <c r="BI1138" s="220">
        <f>IF(N1138="nulová",J1138,0)</f>
        <v>0</v>
      </c>
      <c r="BJ1138" s="20" t="s">
        <v>83</v>
      </c>
      <c r="BK1138" s="220">
        <f>ROUND(I1138*H1138,2)</f>
        <v>0</v>
      </c>
      <c r="BL1138" s="20" t="s">
        <v>278</v>
      </c>
      <c r="BM1138" s="219" t="s">
        <v>1225</v>
      </c>
    </row>
    <row r="1139" s="14" customFormat="1">
      <c r="A1139" s="14"/>
      <c r="B1139" s="237"/>
      <c r="C1139" s="238"/>
      <c r="D1139" s="228" t="s">
        <v>185</v>
      </c>
      <c r="E1139" s="239" t="s">
        <v>19</v>
      </c>
      <c r="F1139" s="240" t="s">
        <v>116</v>
      </c>
      <c r="G1139" s="238"/>
      <c r="H1139" s="241">
        <v>35.100000000000001</v>
      </c>
      <c r="I1139" s="242"/>
      <c r="J1139" s="238"/>
      <c r="K1139" s="238"/>
      <c r="L1139" s="243"/>
      <c r="M1139" s="244"/>
      <c r="N1139" s="245"/>
      <c r="O1139" s="245"/>
      <c r="P1139" s="245"/>
      <c r="Q1139" s="245"/>
      <c r="R1139" s="245"/>
      <c r="S1139" s="245"/>
      <c r="T1139" s="246"/>
      <c r="U1139" s="14"/>
      <c r="V1139" s="14"/>
      <c r="W1139" s="14"/>
      <c r="X1139" s="14"/>
      <c r="Y1139" s="14"/>
      <c r="Z1139" s="14"/>
      <c r="AA1139" s="14"/>
      <c r="AB1139" s="14"/>
      <c r="AC1139" s="14"/>
      <c r="AD1139" s="14"/>
      <c r="AE1139" s="14"/>
      <c r="AT1139" s="247" t="s">
        <v>185</v>
      </c>
      <c r="AU1139" s="247" t="s">
        <v>85</v>
      </c>
      <c r="AV1139" s="14" t="s">
        <v>85</v>
      </c>
      <c r="AW1139" s="14" t="s">
        <v>35</v>
      </c>
      <c r="AX1139" s="14" t="s">
        <v>75</v>
      </c>
      <c r="AY1139" s="247" t="s">
        <v>175</v>
      </c>
    </row>
    <row r="1140" s="15" customFormat="1">
      <c r="A1140" s="15"/>
      <c r="B1140" s="248"/>
      <c r="C1140" s="249"/>
      <c r="D1140" s="228" t="s">
        <v>185</v>
      </c>
      <c r="E1140" s="250" t="s">
        <v>19</v>
      </c>
      <c r="F1140" s="251" t="s">
        <v>187</v>
      </c>
      <c r="G1140" s="249"/>
      <c r="H1140" s="252">
        <v>35.100000000000001</v>
      </c>
      <c r="I1140" s="253"/>
      <c r="J1140" s="249"/>
      <c r="K1140" s="249"/>
      <c r="L1140" s="254"/>
      <c r="M1140" s="255"/>
      <c r="N1140" s="256"/>
      <c r="O1140" s="256"/>
      <c r="P1140" s="256"/>
      <c r="Q1140" s="256"/>
      <c r="R1140" s="256"/>
      <c r="S1140" s="256"/>
      <c r="T1140" s="257"/>
      <c r="U1140" s="15"/>
      <c r="V1140" s="15"/>
      <c r="W1140" s="15"/>
      <c r="X1140" s="15"/>
      <c r="Y1140" s="15"/>
      <c r="Z1140" s="15"/>
      <c r="AA1140" s="15"/>
      <c r="AB1140" s="15"/>
      <c r="AC1140" s="15"/>
      <c r="AD1140" s="15"/>
      <c r="AE1140" s="15"/>
      <c r="AT1140" s="258" t="s">
        <v>185</v>
      </c>
      <c r="AU1140" s="258" t="s">
        <v>85</v>
      </c>
      <c r="AV1140" s="15" t="s">
        <v>181</v>
      </c>
      <c r="AW1140" s="15" t="s">
        <v>35</v>
      </c>
      <c r="AX1140" s="15" t="s">
        <v>83</v>
      </c>
      <c r="AY1140" s="258" t="s">
        <v>175</v>
      </c>
    </row>
    <row r="1141" s="14" customFormat="1">
      <c r="A1141" s="14"/>
      <c r="B1141" s="237"/>
      <c r="C1141" s="238"/>
      <c r="D1141" s="228" t="s">
        <v>185</v>
      </c>
      <c r="E1141" s="238"/>
      <c r="F1141" s="240" t="s">
        <v>1226</v>
      </c>
      <c r="G1141" s="238"/>
      <c r="H1141" s="241">
        <v>38.609999999999999</v>
      </c>
      <c r="I1141" s="242"/>
      <c r="J1141" s="238"/>
      <c r="K1141" s="238"/>
      <c r="L1141" s="243"/>
      <c r="M1141" s="244"/>
      <c r="N1141" s="245"/>
      <c r="O1141" s="245"/>
      <c r="P1141" s="245"/>
      <c r="Q1141" s="245"/>
      <c r="R1141" s="245"/>
      <c r="S1141" s="245"/>
      <c r="T1141" s="246"/>
      <c r="U1141" s="14"/>
      <c r="V1141" s="14"/>
      <c r="W1141" s="14"/>
      <c r="X1141" s="14"/>
      <c r="Y1141" s="14"/>
      <c r="Z1141" s="14"/>
      <c r="AA1141" s="14"/>
      <c r="AB1141" s="14"/>
      <c r="AC1141" s="14"/>
      <c r="AD1141" s="14"/>
      <c r="AE1141" s="14"/>
      <c r="AT1141" s="247" t="s">
        <v>185</v>
      </c>
      <c r="AU1141" s="247" t="s">
        <v>85</v>
      </c>
      <c r="AV1141" s="14" t="s">
        <v>85</v>
      </c>
      <c r="AW1141" s="14" t="s">
        <v>4</v>
      </c>
      <c r="AX1141" s="14" t="s">
        <v>83</v>
      </c>
      <c r="AY1141" s="247" t="s">
        <v>175</v>
      </c>
    </row>
    <row r="1142" s="2" customFormat="1" ht="33" customHeight="1">
      <c r="A1142" s="41"/>
      <c r="B1142" s="42"/>
      <c r="C1142" s="208" t="s">
        <v>1227</v>
      </c>
      <c r="D1142" s="208" t="s">
        <v>177</v>
      </c>
      <c r="E1142" s="209" t="s">
        <v>1228</v>
      </c>
      <c r="F1142" s="210" t="s">
        <v>1229</v>
      </c>
      <c r="G1142" s="211" t="s">
        <v>297</v>
      </c>
      <c r="H1142" s="212">
        <v>50.640000000000001</v>
      </c>
      <c r="I1142" s="213"/>
      <c r="J1142" s="214">
        <f>ROUND(I1142*H1142,2)</f>
        <v>0</v>
      </c>
      <c r="K1142" s="210" t="s">
        <v>180</v>
      </c>
      <c r="L1142" s="47"/>
      <c r="M1142" s="215" t="s">
        <v>19</v>
      </c>
      <c r="N1142" s="216" t="s">
        <v>46</v>
      </c>
      <c r="O1142" s="87"/>
      <c r="P1142" s="217">
        <f>O1142*H1142</f>
        <v>0</v>
      </c>
      <c r="Q1142" s="217">
        <v>0.00034000000000000002</v>
      </c>
      <c r="R1142" s="217">
        <f>Q1142*H1142</f>
        <v>0.017217600000000003</v>
      </c>
      <c r="S1142" s="217">
        <v>0</v>
      </c>
      <c r="T1142" s="218">
        <f>S1142*H1142</f>
        <v>0</v>
      </c>
      <c r="U1142" s="41"/>
      <c r="V1142" s="41"/>
      <c r="W1142" s="41"/>
      <c r="X1142" s="41"/>
      <c r="Y1142" s="41"/>
      <c r="Z1142" s="41"/>
      <c r="AA1142" s="41"/>
      <c r="AB1142" s="41"/>
      <c r="AC1142" s="41"/>
      <c r="AD1142" s="41"/>
      <c r="AE1142" s="41"/>
      <c r="AR1142" s="219" t="s">
        <v>278</v>
      </c>
      <c r="AT1142" s="219" t="s">
        <v>177</v>
      </c>
      <c r="AU1142" s="219" t="s">
        <v>85</v>
      </c>
      <c r="AY1142" s="20" t="s">
        <v>175</v>
      </c>
      <c r="BE1142" s="220">
        <f>IF(N1142="základní",J1142,0)</f>
        <v>0</v>
      </c>
      <c r="BF1142" s="220">
        <f>IF(N1142="snížená",J1142,0)</f>
        <v>0</v>
      </c>
      <c r="BG1142" s="220">
        <f>IF(N1142="zákl. přenesená",J1142,0)</f>
        <v>0</v>
      </c>
      <c r="BH1142" s="220">
        <f>IF(N1142="sníž. přenesená",J1142,0)</f>
        <v>0</v>
      </c>
      <c r="BI1142" s="220">
        <f>IF(N1142="nulová",J1142,0)</f>
        <v>0</v>
      </c>
      <c r="BJ1142" s="20" t="s">
        <v>83</v>
      </c>
      <c r="BK1142" s="220">
        <f>ROUND(I1142*H1142,2)</f>
        <v>0</v>
      </c>
      <c r="BL1142" s="20" t="s">
        <v>278</v>
      </c>
      <c r="BM1142" s="219" t="s">
        <v>1230</v>
      </c>
    </row>
    <row r="1143" s="2" customFormat="1">
      <c r="A1143" s="41"/>
      <c r="B1143" s="42"/>
      <c r="C1143" s="43"/>
      <c r="D1143" s="221" t="s">
        <v>183</v>
      </c>
      <c r="E1143" s="43"/>
      <c r="F1143" s="222" t="s">
        <v>1231</v>
      </c>
      <c r="G1143" s="43"/>
      <c r="H1143" s="43"/>
      <c r="I1143" s="223"/>
      <c r="J1143" s="43"/>
      <c r="K1143" s="43"/>
      <c r="L1143" s="47"/>
      <c r="M1143" s="224"/>
      <c r="N1143" s="225"/>
      <c r="O1143" s="87"/>
      <c r="P1143" s="87"/>
      <c r="Q1143" s="87"/>
      <c r="R1143" s="87"/>
      <c r="S1143" s="87"/>
      <c r="T1143" s="88"/>
      <c r="U1143" s="41"/>
      <c r="V1143" s="41"/>
      <c r="W1143" s="41"/>
      <c r="X1143" s="41"/>
      <c r="Y1143" s="41"/>
      <c r="Z1143" s="41"/>
      <c r="AA1143" s="41"/>
      <c r="AB1143" s="41"/>
      <c r="AC1143" s="41"/>
      <c r="AD1143" s="41"/>
      <c r="AE1143" s="41"/>
      <c r="AT1143" s="20" t="s">
        <v>183</v>
      </c>
      <c r="AU1143" s="20" t="s">
        <v>85</v>
      </c>
    </row>
    <row r="1144" s="13" customFormat="1">
      <c r="A1144" s="13"/>
      <c r="B1144" s="226"/>
      <c r="C1144" s="227"/>
      <c r="D1144" s="228" t="s">
        <v>185</v>
      </c>
      <c r="E1144" s="229" t="s">
        <v>19</v>
      </c>
      <c r="F1144" s="230" t="s">
        <v>197</v>
      </c>
      <c r="G1144" s="227"/>
      <c r="H1144" s="229" t="s">
        <v>19</v>
      </c>
      <c r="I1144" s="231"/>
      <c r="J1144" s="227"/>
      <c r="K1144" s="227"/>
      <c r="L1144" s="232"/>
      <c r="M1144" s="233"/>
      <c r="N1144" s="234"/>
      <c r="O1144" s="234"/>
      <c r="P1144" s="234"/>
      <c r="Q1144" s="234"/>
      <c r="R1144" s="234"/>
      <c r="S1144" s="234"/>
      <c r="T1144" s="235"/>
      <c r="U1144" s="13"/>
      <c r="V1144" s="13"/>
      <c r="W1144" s="13"/>
      <c r="X1144" s="13"/>
      <c r="Y1144" s="13"/>
      <c r="Z1144" s="13"/>
      <c r="AA1144" s="13"/>
      <c r="AB1144" s="13"/>
      <c r="AC1144" s="13"/>
      <c r="AD1144" s="13"/>
      <c r="AE1144" s="13"/>
      <c r="AT1144" s="236" t="s">
        <v>185</v>
      </c>
      <c r="AU1144" s="236" t="s">
        <v>85</v>
      </c>
      <c r="AV1144" s="13" t="s">
        <v>83</v>
      </c>
      <c r="AW1144" s="13" t="s">
        <v>35</v>
      </c>
      <c r="AX1144" s="13" t="s">
        <v>75</v>
      </c>
      <c r="AY1144" s="236" t="s">
        <v>175</v>
      </c>
    </row>
    <row r="1145" s="13" customFormat="1">
      <c r="A1145" s="13"/>
      <c r="B1145" s="226"/>
      <c r="C1145" s="227"/>
      <c r="D1145" s="228" t="s">
        <v>185</v>
      </c>
      <c r="E1145" s="229" t="s">
        <v>19</v>
      </c>
      <c r="F1145" s="230" t="s">
        <v>1232</v>
      </c>
      <c r="G1145" s="227"/>
      <c r="H1145" s="229" t="s">
        <v>19</v>
      </c>
      <c r="I1145" s="231"/>
      <c r="J1145" s="227"/>
      <c r="K1145" s="227"/>
      <c r="L1145" s="232"/>
      <c r="M1145" s="233"/>
      <c r="N1145" s="234"/>
      <c r="O1145" s="234"/>
      <c r="P1145" s="234"/>
      <c r="Q1145" s="234"/>
      <c r="R1145" s="234"/>
      <c r="S1145" s="234"/>
      <c r="T1145" s="235"/>
      <c r="U1145" s="13"/>
      <c r="V1145" s="13"/>
      <c r="W1145" s="13"/>
      <c r="X1145" s="13"/>
      <c r="Y1145" s="13"/>
      <c r="Z1145" s="13"/>
      <c r="AA1145" s="13"/>
      <c r="AB1145" s="13"/>
      <c r="AC1145" s="13"/>
      <c r="AD1145" s="13"/>
      <c r="AE1145" s="13"/>
      <c r="AT1145" s="236" t="s">
        <v>185</v>
      </c>
      <c r="AU1145" s="236" t="s">
        <v>85</v>
      </c>
      <c r="AV1145" s="13" t="s">
        <v>83</v>
      </c>
      <c r="AW1145" s="13" t="s">
        <v>35</v>
      </c>
      <c r="AX1145" s="13" t="s">
        <v>75</v>
      </c>
      <c r="AY1145" s="236" t="s">
        <v>175</v>
      </c>
    </row>
    <row r="1146" s="13" customFormat="1">
      <c r="A1146" s="13"/>
      <c r="B1146" s="226"/>
      <c r="C1146" s="227"/>
      <c r="D1146" s="228" t="s">
        <v>185</v>
      </c>
      <c r="E1146" s="229" t="s">
        <v>19</v>
      </c>
      <c r="F1146" s="230" t="s">
        <v>1233</v>
      </c>
      <c r="G1146" s="227"/>
      <c r="H1146" s="229" t="s">
        <v>19</v>
      </c>
      <c r="I1146" s="231"/>
      <c r="J1146" s="227"/>
      <c r="K1146" s="227"/>
      <c r="L1146" s="232"/>
      <c r="M1146" s="233"/>
      <c r="N1146" s="234"/>
      <c r="O1146" s="234"/>
      <c r="P1146" s="234"/>
      <c r="Q1146" s="234"/>
      <c r="R1146" s="234"/>
      <c r="S1146" s="234"/>
      <c r="T1146" s="235"/>
      <c r="U1146" s="13"/>
      <c r="V1146" s="13"/>
      <c r="W1146" s="13"/>
      <c r="X1146" s="13"/>
      <c r="Y1146" s="13"/>
      <c r="Z1146" s="13"/>
      <c r="AA1146" s="13"/>
      <c r="AB1146" s="13"/>
      <c r="AC1146" s="13"/>
      <c r="AD1146" s="13"/>
      <c r="AE1146" s="13"/>
      <c r="AT1146" s="236" t="s">
        <v>185</v>
      </c>
      <c r="AU1146" s="236" t="s">
        <v>85</v>
      </c>
      <c r="AV1146" s="13" t="s">
        <v>83</v>
      </c>
      <c r="AW1146" s="13" t="s">
        <v>35</v>
      </c>
      <c r="AX1146" s="13" t="s">
        <v>75</v>
      </c>
      <c r="AY1146" s="236" t="s">
        <v>175</v>
      </c>
    </row>
    <row r="1147" s="14" customFormat="1">
      <c r="A1147" s="14"/>
      <c r="B1147" s="237"/>
      <c r="C1147" s="238"/>
      <c r="D1147" s="228" t="s">
        <v>185</v>
      </c>
      <c r="E1147" s="239" t="s">
        <v>19</v>
      </c>
      <c r="F1147" s="240" t="s">
        <v>1133</v>
      </c>
      <c r="G1147" s="238"/>
      <c r="H1147" s="241">
        <v>25.969999999999999</v>
      </c>
      <c r="I1147" s="242"/>
      <c r="J1147" s="238"/>
      <c r="K1147" s="238"/>
      <c r="L1147" s="243"/>
      <c r="M1147" s="244"/>
      <c r="N1147" s="245"/>
      <c r="O1147" s="245"/>
      <c r="P1147" s="245"/>
      <c r="Q1147" s="245"/>
      <c r="R1147" s="245"/>
      <c r="S1147" s="245"/>
      <c r="T1147" s="246"/>
      <c r="U1147" s="14"/>
      <c r="V1147" s="14"/>
      <c r="W1147" s="14"/>
      <c r="X1147" s="14"/>
      <c r="Y1147" s="14"/>
      <c r="Z1147" s="14"/>
      <c r="AA1147" s="14"/>
      <c r="AB1147" s="14"/>
      <c r="AC1147" s="14"/>
      <c r="AD1147" s="14"/>
      <c r="AE1147" s="14"/>
      <c r="AT1147" s="247" t="s">
        <v>185</v>
      </c>
      <c r="AU1147" s="247" t="s">
        <v>85</v>
      </c>
      <c r="AV1147" s="14" t="s">
        <v>85</v>
      </c>
      <c r="AW1147" s="14" t="s">
        <v>35</v>
      </c>
      <c r="AX1147" s="14" t="s">
        <v>75</v>
      </c>
      <c r="AY1147" s="247" t="s">
        <v>175</v>
      </c>
    </row>
    <row r="1148" s="14" customFormat="1">
      <c r="A1148" s="14"/>
      <c r="B1148" s="237"/>
      <c r="C1148" s="238"/>
      <c r="D1148" s="228" t="s">
        <v>185</v>
      </c>
      <c r="E1148" s="239" t="s">
        <v>19</v>
      </c>
      <c r="F1148" s="240" t="s">
        <v>1134</v>
      </c>
      <c r="G1148" s="238"/>
      <c r="H1148" s="241">
        <v>24.670000000000002</v>
      </c>
      <c r="I1148" s="242"/>
      <c r="J1148" s="238"/>
      <c r="K1148" s="238"/>
      <c r="L1148" s="243"/>
      <c r="M1148" s="244"/>
      <c r="N1148" s="245"/>
      <c r="O1148" s="245"/>
      <c r="P1148" s="245"/>
      <c r="Q1148" s="245"/>
      <c r="R1148" s="245"/>
      <c r="S1148" s="245"/>
      <c r="T1148" s="246"/>
      <c r="U1148" s="14"/>
      <c r="V1148" s="14"/>
      <c r="W1148" s="14"/>
      <c r="X1148" s="14"/>
      <c r="Y1148" s="14"/>
      <c r="Z1148" s="14"/>
      <c r="AA1148" s="14"/>
      <c r="AB1148" s="14"/>
      <c r="AC1148" s="14"/>
      <c r="AD1148" s="14"/>
      <c r="AE1148" s="14"/>
      <c r="AT1148" s="247" t="s">
        <v>185</v>
      </c>
      <c r="AU1148" s="247" t="s">
        <v>85</v>
      </c>
      <c r="AV1148" s="14" t="s">
        <v>85</v>
      </c>
      <c r="AW1148" s="14" t="s">
        <v>35</v>
      </c>
      <c r="AX1148" s="14" t="s">
        <v>75</v>
      </c>
      <c r="AY1148" s="247" t="s">
        <v>175</v>
      </c>
    </row>
    <row r="1149" s="15" customFormat="1">
      <c r="A1149" s="15"/>
      <c r="B1149" s="248"/>
      <c r="C1149" s="249"/>
      <c r="D1149" s="228" t="s">
        <v>185</v>
      </c>
      <c r="E1149" s="250" t="s">
        <v>19</v>
      </c>
      <c r="F1149" s="251" t="s">
        <v>187</v>
      </c>
      <c r="G1149" s="249"/>
      <c r="H1149" s="252">
        <v>50.640000000000001</v>
      </c>
      <c r="I1149" s="253"/>
      <c r="J1149" s="249"/>
      <c r="K1149" s="249"/>
      <c r="L1149" s="254"/>
      <c r="M1149" s="255"/>
      <c r="N1149" s="256"/>
      <c r="O1149" s="256"/>
      <c r="P1149" s="256"/>
      <c r="Q1149" s="256"/>
      <c r="R1149" s="256"/>
      <c r="S1149" s="256"/>
      <c r="T1149" s="257"/>
      <c r="U1149" s="15"/>
      <c r="V1149" s="15"/>
      <c r="W1149" s="15"/>
      <c r="X1149" s="15"/>
      <c r="Y1149" s="15"/>
      <c r="Z1149" s="15"/>
      <c r="AA1149" s="15"/>
      <c r="AB1149" s="15"/>
      <c r="AC1149" s="15"/>
      <c r="AD1149" s="15"/>
      <c r="AE1149" s="15"/>
      <c r="AT1149" s="258" t="s">
        <v>185</v>
      </c>
      <c r="AU1149" s="258" t="s">
        <v>85</v>
      </c>
      <c r="AV1149" s="15" t="s">
        <v>181</v>
      </c>
      <c r="AW1149" s="15" t="s">
        <v>35</v>
      </c>
      <c r="AX1149" s="15" t="s">
        <v>83</v>
      </c>
      <c r="AY1149" s="258" t="s">
        <v>175</v>
      </c>
    </row>
    <row r="1150" s="2" customFormat="1" ht="33" customHeight="1">
      <c r="A1150" s="41"/>
      <c r="B1150" s="42"/>
      <c r="C1150" s="270" t="s">
        <v>1234</v>
      </c>
      <c r="D1150" s="270" t="s">
        <v>272</v>
      </c>
      <c r="E1150" s="271" t="s">
        <v>1235</v>
      </c>
      <c r="F1150" s="272" t="s">
        <v>1236</v>
      </c>
      <c r="G1150" s="273" t="s">
        <v>297</v>
      </c>
      <c r="H1150" s="274">
        <v>55.704000000000001</v>
      </c>
      <c r="I1150" s="275"/>
      <c r="J1150" s="276">
        <f>ROUND(I1150*H1150,2)</f>
        <v>0</v>
      </c>
      <c r="K1150" s="272" t="s">
        <v>180</v>
      </c>
      <c r="L1150" s="277"/>
      <c r="M1150" s="278" t="s">
        <v>19</v>
      </c>
      <c r="N1150" s="279" t="s">
        <v>46</v>
      </c>
      <c r="O1150" s="87"/>
      <c r="P1150" s="217">
        <f>O1150*H1150</f>
        <v>0</v>
      </c>
      <c r="Q1150" s="217">
        <v>0.00054000000000000001</v>
      </c>
      <c r="R1150" s="217">
        <f>Q1150*H1150</f>
        <v>0.030080160000000002</v>
      </c>
      <c r="S1150" s="217">
        <v>0</v>
      </c>
      <c r="T1150" s="218">
        <f>S1150*H1150</f>
        <v>0</v>
      </c>
      <c r="U1150" s="41"/>
      <c r="V1150" s="41"/>
      <c r="W1150" s="41"/>
      <c r="X1150" s="41"/>
      <c r="Y1150" s="41"/>
      <c r="Z1150" s="41"/>
      <c r="AA1150" s="41"/>
      <c r="AB1150" s="41"/>
      <c r="AC1150" s="41"/>
      <c r="AD1150" s="41"/>
      <c r="AE1150" s="41"/>
      <c r="AR1150" s="219" t="s">
        <v>382</v>
      </c>
      <c r="AT1150" s="219" t="s">
        <v>272</v>
      </c>
      <c r="AU1150" s="219" t="s">
        <v>85</v>
      </c>
      <c r="AY1150" s="20" t="s">
        <v>175</v>
      </c>
      <c r="BE1150" s="220">
        <f>IF(N1150="základní",J1150,0)</f>
        <v>0</v>
      </c>
      <c r="BF1150" s="220">
        <f>IF(N1150="snížená",J1150,0)</f>
        <v>0</v>
      </c>
      <c r="BG1150" s="220">
        <f>IF(N1150="zákl. přenesená",J1150,0)</f>
        <v>0</v>
      </c>
      <c r="BH1150" s="220">
        <f>IF(N1150="sníž. přenesená",J1150,0)</f>
        <v>0</v>
      </c>
      <c r="BI1150" s="220">
        <f>IF(N1150="nulová",J1150,0)</f>
        <v>0</v>
      </c>
      <c r="BJ1150" s="20" t="s">
        <v>83</v>
      </c>
      <c r="BK1150" s="220">
        <f>ROUND(I1150*H1150,2)</f>
        <v>0</v>
      </c>
      <c r="BL1150" s="20" t="s">
        <v>278</v>
      </c>
      <c r="BM1150" s="219" t="s">
        <v>1237</v>
      </c>
    </row>
    <row r="1151" s="13" customFormat="1">
      <c r="A1151" s="13"/>
      <c r="B1151" s="226"/>
      <c r="C1151" s="227"/>
      <c r="D1151" s="228" t="s">
        <v>185</v>
      </c>
      <c r="E1151" s="229" t="s">
        <v>19</v>
      </c>
      <c r="F1151" s="230" t="s">
        <v>340</v>
      </c>
      <c r="G1151" s="227"/>
      <c r="H1151" s="229" t="s">
        <v>19</v>
      </c>
      <c r="I1151" s="231"/>
      <c r="J1151" s="227"/>
      <c r="K1151" s="227"/>
      <c r="L1151" s="232"/>
      <c r="M1151" s="233"/>
      <c r="N1151" s="234"/>
      <c r="O1151" s="234"/>
      <c r="P1151" s="234"/>
      <c r="Q1151" s="234"/>
      <c r="R1151" s="234"/>
      <c r="S1151" s="234"/>
      <c r="T1151" s="235"/>
      <c r="U1151" s="13"/>
      <c r="V1151" s="13"/>
      <c r="W1151" s="13"/>
      <c r="X1151" s="13"/>
      <c r="Y1151" s="13"/>
      <c r="Z1151" s="13"/>
      <c r="AA1151" s="13"/>
      <c r="AB1151" s="13"/>
      <c r="AC1151" s="13"/>
      <c r="AD1151" s="13"/>
      <c r="AE1151" s="13"/>
      <c r="AT1151" s="236" t="s">
        <v>185</v>
      </c>
      <c r="AU1151" s="236" t="s">
        <v>85</v>
      </c>
      <c r="AV1151" s="13" t="s">
        <v>83</v>
      </c>
      <c r="AW1151" s="13" t="s">
        <v>35</v>
      </c>
      <c r="AX1151" s="13" t="s">
        <v>75</v>
      </c>
      <c r="AY1151" s="236" t="s">
        <v>175</v>
      </c>
    </row>
    <row r="1152" s="13" customFormat="1">
      <c r="A1152" s="13"/>
      <c r="B1152" s="226"/>
      <c r="C1152" s="227"/>
      <c r="D1152" s="228" t="s">
        <v>185</v>
      </c>
      <c r="E1152" s="229" t="s">
        <v>19</v>
      </c>
      <c r="F1152" s="230" t="s">
        <v>1238</v>
      </c>
      <c r="G1152" s="227"/>
      <c r="H1152" s="229" t="s">
        <v>19</v>
      </c>
      <c r="I1152" s="231"/>
      <c r="J1152" s="227"/>
      <c r="K1152" s="227"/>
      <c r="L1152" s="232"/>
      <c r="M1152" s="233"/>
      <c r="N1152" s="234"/>
      <c r="O1152" s="234"/>
      <c r="P1152" s="234"/>
      <c r="Q1152" s="234"/>
      <c r="R1152" s="234"/>
      <c r="S1152" s="234"/>
      <c r="T1152" s="235"/>
      <c r="U1152" s="13"/>
      <c r="V1152" s="13"/>
      <c r="W1152" s="13"/>
      <c r="X1152" s="13"/>
      <c r="Y1152" s="13"/>
      <c r="Z1152" s="13"/>
      <c r="AA1152" s="13"/>
      <c r="AB1152" s="13"/>
      <c r="AC1152" s="13"/>
      <c r="AD1152" s="13"/>
      <c r="AE1152" s="13"/>
      <c r="AT1152" s="236" t="s">
        <v>185</v>
      </c>
      <c r="AU1152" s="236" t="s">
        <v>85</v>
      </c>
      <c r="AV1152" s="13" t="s">
        <v>83</v>
      </c>
      <c r="AW1152" s="13" t="s">
        <v>35</v>
      </c>
      <c r="AX1152" s="13" t="s">
        <v>75</v>
      </c>
      <c r="AY1152" s="236" t="s">
        <v>175</v>
      </c>
    </row>
    <row r="1153" s="14" customFormat="1">
      <c r="A1153" s="14"/>
      <c r="B1153" s="237"/>
      <c r="C1153" s="238"/>
      <c r="D1153" s="228" t="s">
        <v>185</v>
      </c>
      <c r="E1153" s="239" t="s">
        <v>19</v>
      </c>
      <c r="F1153" s="240" t="s">
        <v>1133</v>
      </c>
      <c r="G1153" s="238"/>
      <c r="H1153" s="241">
        <v>25.969999999999999</v>
      </c>
      <c r="I1153" s="242"/>
      <c r="J1153" s="238"/>
      <c r="K1153" s="238"/>
      <c r="L1153" s="243"/>
      <c r="M1153" s="244"/>
      <c r="N1153" s="245"/>
      <c r="O1153" s="245"/>
      <c r="P1153" s="245"/>
      <c r="Q1153" s="245"/>
      <c r="R1153" s="245"/>
      <c r="S1153" s="245"/>
      <c r="T1153" s="246"/>
      <c r="U1153" s="14"/>
      <c r="V1153" s="14"/>
      <c r="W1153" s="14"/>
      <c r="X1153" s="14"/>
      <c r="Y1153" s="14"/>
      <c r="Z1153" s="14"/>
      <c r="AA1153" s="14"/>
      <c r="AB1153" s="14"/>
      <c r="AC1153" s="14"/>
      <c r="AD1153" s="14"/>
      <c r="AE1153" s="14"/>
      <c r="AT1153" s="247" t="s">
        <v>185</v>
      </c>
      <c r="AU1153" s="247" t="s">
        <v>85</v>
      </c>
      <c r="AV1153" s="14" t="s">
        <v>85</v>
      </c>
      <c r="AW1153" s="14" t="s">
        <v>35</v>
      </c>
      <c r="AX1153" s="14" t="s">
        <v>75</v>
      </c>
      <c r="AY1153" s="247" t="s">
        <v>175</v>
      </c>
    </row>
    <row r="1154" s="14" customFormat="1">
      <c r="A1154" s="14"/>
      <c r="B1154" s="237"/>
      <c r="C1154" s="238"/>
      <c r="D1154" s="228" t="s">
        <v>185</v>
      </c>
      <c r="E1154" s="239" t="s">
        <v>19</v>
      </c>
      <c r="F1154" s="240" t="s">
        <v>1134</v>
      </c>
      <c r="G1154" s="238"/>
      <c r="H1154" s="241">
        <v>24.670000000000002</v>
      </c>
      <c r="I1154" s="242"/>
      <c r="J1154" s="238"/>
      <c r="K1154" s="238"/>
      <c r="L1154" s="243"/>
      <c r="M1154" s="244"/>
      <c r="N1154" s="245"/>
      <c r="O1154" s="245"/>
      <c r="P1154" s="245"/>
      <c r="Q1154" s="245"/>
      <c r="R1154" s="245"/>
      <c r="S1154" s="245"/>
      <c r="T1154" s="246"/>
      <c r="U1154" s="14"/>
      <c r="V1154" s="14"/>
      <c r="W1154" s="14"/>
      <c r="X1154" s="14"/>
      <c r="Y1154" s="14"/>
      <c r="Z1154" s="14"/>
      <c r="AA1154" s="14"/>
      <c r="AB1154" s="14"/>
      <c r="AC1154" s="14"/>
      <c r="AD1154" s="14"/>
      <c r="AE1154" s="14"/>
      <c r="AT1154" s="247" t="s">
        <v>185</v>
      </c>
      <c r="AU1154" s="247" t="s">
        <v>85</v>
      </c>
      <c r="AV1154" s="14" t="s">
        <v>85</v>
      </c>
      <c r="AW1154" s="14" t="s">
        <v>35</v>
      </c>
      <c r="AX1154" s="14" t="s">
        <v>75</v>
      </c>
      <c r="AY1154" s="247" t="s">
        <v>175</v>
      </c>
    </row>
    <row r="1155" s="15" customFormat="1">
      <c r="A1155" s="15"/>
      <c r="B1155" s="248"/>
      <c r="C1155" s="249"/>
      <c r="D1155" s="228" t="s">
        <v>185</v>
      </c>
      <c r="E1155" s="250" t="s">
        <v>19</v>
      </c>
      <c r="F1155" s="251" t="s">
        <v>187</v>
      </c>
      <c r="G1155" s="249"/>
      <c r="H1155" s="252">
        <v>50.640000000000001</v>
      </c>
      <c r="I1155" s="253"/>
      <c r="J1155" s="249"/>
      <c r="K1155" s="249"/>
      <c r="L1155" s="254"/>
      <c r="M1155" s="255"/>
      <c r="N1155" s="256"/>
      <c r="O1155" s="256"/>
      <c r="P1155" s="256"/>
      <c r="Q1155" s="256"/>
      <c r="R1155" s="256"/>
      <c r="S1155" s="256"/>
      <c r="T1155" s="257"/>
      <c r="U1155" s="15"/>
      <c r="V1155" s="15"/>
      <c r="W1155" s="15"/>
      <c r="X1155" s="15"/>
      <c r="Y1155" s="15"/>
      <c r="Z1155" s="15"/>
      <c r="AA1155" s="15"/>
      <c r="AB1155" s="15"/>
      <c r="AC1155" s="15"/>
      <c r="AD1155" s="15"/>
      <c r="AE1155" s="15"/>
      <c r="AT1155" s="258" t="s">
        <v>185</v>
      </c>
      <c r="AU1155" s="258" t="s">
        <v>85</v>
      </c>
      <c r="AV1155" s="15" t="s">
        <v>181</v>
      </c>
      <c r="AW1155" s="15" t="s">
        <v>35</v>
      </c>
      <c r="AX1155" s="15" t="s">
        <v>83</v>
      </c>
      <c r="AY1155" s="258" t="s">
        <v>175</v>
      </c>
    </row>
    <row r="1156" s="14" customFormat="1">
      <c r="A1156" s="14"/>
      <c r="B1156" s="237"/>
      <c r="C1156" s="238"/>
      <c r="D1156" s="228" t="s">
        <v>185</v>
      </c>
      <c r="E1156" s="238"/>
      <c r="F1156" s="240" t="s">
        <v>1239</v>
      </c>
      <c r="G1156" s="238"/>
      <c r="H1156" s="241">
        <v>55.704000000000001</v>
      </c>
      <c r="I1156" s="242"/>
      <c r="J1156" s="238"/>
      <c r="K1156" s="238"/>
      <c r="L1156" s="243"/>
      <c r="M1156" s="244"/>
      <c r="N1156" s="245"/>
      <c r="O1156" s="245"/>
      <c r="P1156" s="245"/>
      <c r="Q1156" s="245"/>
      <c r="R1156" s="245"/>
      <c r="S1156" s="245"/>
      <c r="T1156" s="246"/>
      <c r="U1156" s="14"/>
      <c r="V1156" s="14"/>
      <c r="W1156" s="14"/>
      <c r="X1156" s="14"/>
      <c r="Y1156" s="14"/>
      <c r="Z1156" s="14"/>
      <c r="AA1156" s="14"/>
      <c r="AB1156" s="14"/>
      <c r="AC1156" s="14"/>
      <c r="AD1156" s="14"/>
      <c r="AE1156" s="14"/>
      <c r="AT1156" s="247" t="s">
        <v>185</v>
      </c>
      <c r="AU1156" s="247" t="s">
        <v>85</v>
      </c>
      <c r="AV1156" s="14" t="s">
        <v>85</v>
      </c>
      <c r="AW1156" s="14" t="s">
        <v>4</v>
      </c>
      <c r="AX1156" s="14" t="s">
        <v>83</v>
      </c>
      <c r="AY1156" s="247" t="s">
        <v>175</v>
      </c>
    </row>
    <row r="1157" s="2" customFormat="1" ht="24.15" customHeight="1">
      <c r="A1157" s="41"/>
      <c r="B1157" s="42"/>
      <c r="C1157" s="208" t="s">
        <v>1240</v>
      </c>
      <c r="D1157" s="208" t="s">
        <v>177</v>
      </c>
      <c r="E1157" s="209" t="s">
        <v>1241</v>
      </c>
      <c r="F1157" s="210" t="s">
        <v>1242</v>
      </c>
      <c r="G1157" s="211" t="s">
        <v>297</v>
      </c>
      <c r="H1157" s="212">
        <v>35.100000000000001</v>
      </c>
      <c r="I1157" s="213"/>
      <c r="J1157" s="214">
        <f>ROUND(I1157*H1157,2)</f>
        <v>0</v>
      </c>
      <c r="K1157" s="210" t="s">
        <v>180</v>
      </c>
      <c r="L1157" s="47"/>
      <c r="M1157" s="215" t="s">
        <v>19</v>
      </c>
      <c r="N1157" s="216" t="s">
        <v>46</v>
      </c>
      <c r="O1157" s="87"/>
      <c r="P1157" s="217">
        <f>O1157*H1157</f>
        <v>0</v>
      </c>
      <c r="Q1157" s="217">
        <v>0</v>
      </c>
      <c r="R1157" s="217">
        <f>Q1157*H1157</f>
        <v>0</v>
      </c>
      <c r="S1157" s="217">
        <v>0.01174</v>
      </c>
      <c r="T1157" s="218">
        <f>S1157*H1157</f>
        <v>0.41207400000000005</v>
      </c>
      <c r="U1157" s="41"/>
      <c r="V1157" s="41"/>
      <c r="W1157" s="41"/>
      <c r="X1157" s="41"/>
      <c r="Y1157" s="41"/>
      <c r="Z1157" s="41"/>
      <c r="AA1157" s="41"/>
      <c r="AB1157" s="41"/>
      <c r="AC1157" s="41"/>
      <c r="AD1157" s="41"/>
      <c r="AE1157" s="41"/>
      <c r="AR1157" s="219" t="s">
        <v>278</v>
      </c>
      <c r="AT1157" s="219" t="s">
        <v>177</v>
      </c>
      <c r="AU1157" s="219" t="s">
        <v>85</v>
      </c>
      <c r="AY1157" s="20" t="s">
        <v>175</v>
      </c>
      <c r="BE1157" s="220">
        <f>IF(N1157="základní",J1157,0)</f>
        <v>0</v>
      </c>
      <c r="BF1157" s="220">
        <f>IF(N1157="snížená",J1157,0)</f>
        <v>0</v>
      </c>
      <c r="BG1157" s="220">
        <f>IF(N1157="zákl. přenesená",J1157,0)</f>
        <v>0</v>
      </c>
      <c r="BH1157" s="220">
        <f>IF(N1157="sníž. přenesená",J1157,0)</f>
        <v>0</v>
      </c>
      <c r="BI1157" s="220">
        <f>IF(N1157="nulová",J1157,0)</f>
        <v>0</v>
      </c>
      <c r="BJ1157" s="20" t="s">
        <v>83</v>
      </c>
      <c r="BK1157" s="220">
        <f>ROUND(I1157*H1157,2)</f>
        <v>0</v>
      </c>
      <c r="BL1157" s="20" t="s">
        <v>278</v>
      </c>
      <c r="BM1157" s="219" t="s">
        <v>1243</v>
      </c>
    </row>
    <row r="1158" s="2" customFormat="1">
      <c r="A1158" s="41"/>
      <c r="B1158" s="42"/>
      <c r="C1158" s="43"/>
      <c r="D1158" s="221" t="s">
        <v>183</v>
      </c>
      <c r="E1158" s="43"/>
      <c r="F1158" s="222" t="s">
        <v>1244</v>
      </c>
      <c r="G1158" s="43"/>
      <c r="H1158" s="43"/>
      <c r="I1158" s="223"/>
      <c r="J1158" s="43"/>
      <c r="K1158" s="43"/>
      <c r="L1158" s="47"/>
      <c r="M1158" s="224"/>
      <c r="N1158" s="225"/>
      <c r="O1158" s="87"/>
      <c r="P1158" s="87"/>
      <c r="Q1158" s="87"/>
      <c r="R1158" s="87"/>
      <c r="S1158" s="87"/>
      <c r="T1158" s="88"/>
      <c r="U1158" s="41"/>
      <c r="V1158" s="41"/>
      <c r="W1158" s="41"/>
      <c r="X1158" s="41"/>
      <c r="Y1158" s="41"/>
      <c r="Z1158" s="41"/>
      <c r="AA1158" s="41"/>
      <c r="AB1158" s="41"/>
      <c r="AC1158" s="41"/>
      <c r="AD1158" s="41"/>
      <c r="AE1158" s="41"/>
      <c r="AT1158" s="20" t="s">
        <v>183</v>
      </c>
      <c r="AU1158" s="20" t="s">
        <v>85</v>
      </c>
    </row>
    <row r="1159" s="13" customFormat="1">
      <c r="A1159" s="13"/>
      <c r="B1159" s="226"/>
      <c r="C1159" s="227"/>
      <c r="D1159" s="228" t="s">
        <v>185</v>
      </c>
      <c r="E1159" s="229" t="s">
        <v>19</v>
      </c>
      <c r="F1159" s="230" t="s">
        <v>197</v>
      </c>
      <c r="G1159" s="227"/>
      <c r="H1159" s="229" t="s">
        <v>19</v>
      </c>
      <c r="I1159" s="231"/>
      <c r="J1159" s="227"/>
      <c r="K1159" s="227"/>
      <c r="L1159" s="232"/>
      <c r="M1159" s="233"/>
      <c r="N1159" s="234"/>
      <c r="O1159" s="234"/>
      <c r="P1159" s="234"/>
      <c r="Q1159" s="234"/>
      <c r="R1159" s="234"/>
      <c r="S1159" s="234"/>
      <c r="T1159" s="235"/>
      <c r="U1159" s="13"/>
      <c r="V1159" s="13"/>
      <c r="W1159" s="13"/>
      <c r="X1159" s="13"/>
      <c r="Y1159" s="13"/>
      <c r="Z1159" s="13"/>
      <c r="AA1159" s="13"/>
      <c r="AB1159" s="13"/>
      <c r="AC1159" s="13"/>
      <c r="AD1159" s="13"/>
      <c r="AE1159" s="13"/>
      <c r="AT1159" s="236" t="s">
        <v>185</v>
      </c>
      <c r="AU1159" s="236" t="s">
        <v>85</v>
      </c>
      <c r="AV1159" s="13" t="s">
        <v>83</v>
      </c>
      <c r="AW1159" s="13" t="s">
        <v>35</v>
      </c>
      <c r="AX1159" s="13" t="s">
        <v>75</v>
      </c>
      <c r="AY1159" s="236" t="s">
        <v>175</v>
      </c>
    </row>
    <row r="1160" s="13" customFormat="1">
      <c r="A1160" s="13"/>
      <c r="B1160" s="226"/>
      <c r="C1160" s="227"/>
      <c r="D1160" s="228" t="s">
        <v>185</v>
      </c>
      <c r="E1160" s="229" t="s">
        <v>19</v>
      </c>
      <c r="F1160" s="230" t="s">
        <v>537</v>
      </c>
      <c r="G1160" s="227"/>
      <c r="H1160" s="229" t="s">
        <v>19</v>
      </c>
      <c r="I1160" s="231"/>
      <c r="J1160" s="227"/>
      <c r="K1160" s="227"/>
      <c r="L1160" s="232"/>
      <c r="M1160" s="233"/>
      <c r="N1160" s="234"/>
      <c r="O1160" s="234"/>
      <c r="P1160" s="234"/>
      <c r="Q1160" s="234"/>
      <c r="R1160" s="234"/>
      <c r="S1160" s="234"/>
      <c r="T1160" s="235"/>
      <c r="U1160" s="13"/>
      <c r="V1160" s="13"/>
      <c r="W1160" s="13"/>
      <c r="X1160" s="13"/>
      <c r="Y1160" s="13"/>
      <c r="Z1160" s="13"/>
      <c r="AA1160" s="13"/>
      <c r="AB1160" s="13"/>
      <c r="AC1160" s="13"/>
      <c r="AD1160" s="13"/>
      <c r="AE1160" s="13"/>
      <c r="AT1160" s="236" t="s">
        <v>185</v>
      </c>
      <c r="AU1160" s="236" t="s">
        <v>85</v>
      </c>
      <c r="AV1160" s="13" t="s">
        <v>83</v>
      </c>
      <c r="AW1160" s="13" t="s">
        <v>35</v>
      </c>
      <c r="AX1160" s="13" t="s">
        <v>75</v>
      </c>
      <c r="AY1160" s="236" t="s">
        <v>175</v>
      </c>
    </row>
    <row r="1161" s="13" customFormat="1">
      <c r="A1161" s="13"/>
      <c r="B1161" s="226"/>
      <c r="C1161" s="227"/>
      <c r="D1161" s="228" t="s">
        <v>185</v>
      </c>
      <c r="E1161" s="229" t="s">
        <v>19</v>
      </c>
      <c r="F1161" s="230" t="s">
        <v>1245</v>
      </c>
      <c r="G1161" s="227"/>
      <c r="H1161" s="229" t="s">
        <v>19</v>
      </c>
      <c r="I1161" s="231"/>
      <c r="J1161" s="227"/>
      <c r="K1161" s="227"/>
      <c r="L1161" s="232"/>
      <c r="M1161" s="233"/>
      <c r="N1161" s="234"/>
      <c r="O1161" s="234"/>
      <c r="P1161" s="234"/>
      <c r="Q1161" s="234"/>
      <c r="R1161" s="234"/>
      <c r="S1161" s="234"/>
      <c r="T1161" s="235"/>
      <c r="U1161" s="13"/>
      <c r="V1161" s="13"/>
      <c r="W1161" s="13"/>
      <c r="X1161" s="13"/>
      <c r="Y1161" s="13"/>
      <c r="Z1161" s="13"/>
      <c r="AA1161" s="13"/>
      <c r="AB1161" s="13"/>
      <c r="AC1161" s="13"/>
      <c r="AD1161" s="13"/>
      <c r="AE1161" s="13"/>
      <c r="AT1161" s="236" t="s">
        <v>185</v>
      </c>
      <c r="AU1161" s="236" t="s">
        <v>85</v>
      </c>
      <c r="AV1161" s="13" t="s">
        <v>83</v>
      </c>
      <c r="AW1161" s="13" t="s">
        <v>35</v>
      </c>
      <c r="AX1161" s="13" t="s">
        <v>75</v>
      </c>
      <c r="AY1161" s="236" t="s">
        <v>175</v>
      </c>
    </row>
    <row r="1162" s="14" customFormat="1">
      <c r="A1162" s="14"/>
      <c r="B1162" s="237"/>
      <c r="C1162" s="238"/>
      <c r="D1162" s="228" t="s">
        <v>185</v>
      </c>
      <c r="E1162" s="239" t="s">
        <v>19</v>
      </c>
      <c r="F1162" s="240" t="s">
        <v>116</v>
      </c>
      <c r="G1162" s="238"/>
      <c r="H1162" s="241">
        <v>35.100000000000001</v>
      </c>
      <c r="I1162" s="242"/>
      <c r="J1162" s="238"/>
      <c r="K1162" s="238"/>
      <c r="L1162" s="243"/>
      <c r="M1162" s="244"/>
      <c r="N1162" s="245"/>
      <c r="O1162" s="245"/>
      <c r="P1162" s="245"/>
      <c r="Q1162" s="245"/>
      <c r="R1162" s="245"/>
      <c r="S1162" s="245"/>
      <c r="T1162" s="246"/>
      <c r="U1162" s="14"/>
      <c r="V1162" s="14"/>
      <c r="W1162" s="14"/>
      <c r="X1162" s="14"/>
      <c r="Y1162" s="14"/>
      <c r="Z1162" s="14"/>
      <c r="AA1162" s="14"/>
      <c r="AB1162" s="14"/>
      <c r="AC1162" s="14"/>
      <c r="AD1162" s="14"/>
      <c r="AE1162" s="14"/>
      <c r="AT1162" s="247" t="s">
        <v>185</v>
      </c>
      <c r="AU1162" s="247" t="s">
        <v>85</v>
      </c>
      <c r="AV1162" s="14" t="s">
        <v>85</v>
      </c>
      <c r="AW1162" s="14" t="s">
        <v>35</v>
      </c>
      <c r="AX1162" s="14" t="s">
        <v>75</v>
      </c>
      <c r="AY1162" s="247" t="s">
        <v>175</v>
      </c>
    </row>
    <row r="1163" s="15" customFormat="1">
      <c r="A1163" s="15"/>
      <c r="B1163" s="248"/>
      <c r="C1163" s="249"/>
      <c r="D1163" s="228" t="s">
        <v>185</v>
      </c>
      <c r="E1163" s="250" t="s">
        <v>19</v>
      </c>
      <c r="F1163" s="251" t="s">
        <v>187</v>
      </c>
      <c r="G1163" s="249"/>
      <c r="H1163" s="252">
        <v>35.100000000000001</v>
      </c>
      <c r="I1163" s="253"/>
      <c r="J1163" s="249"/>
      <c r="K1163" s="249"/>
      <c r="L1163" s="254"/>
      <c r="M1163" s="255"/>
      <c r="N1163" s="256"/>
      <c r="O1163" s="256"/>
      <c r="P1163" s="256"/>
      <c r="Q1163" s="256"/>
      <c r="R1163" s="256"/>
      <c r="S1163" s="256"/>
      <c r="T1163" s="257"/>
      <c r="U1163" s="15"/>
      <c r="V1163" s="15"/>
      <c r="W1163" s="15"/>
      <c r="X1163" s="15"/>
      <c r="Y1163" s="15"/>
      <c r="Z1163" s="15"/>
      <c r="AA1163" s="15"/>
      <c r="AB1163" s="15"/>
      <c r="AC1163" s="15"/>
      <c r="AD1163" s="15"/>
      <c r="AE1163" s="15"/>
      <c r="AT1163" s="258" t="s">
        <v>185</v>
      </c>
      <c r="AU1163" s="258" t="s">
        <v>85</v>
      </c>
      <c r="AV1163" s="15" t="s">
        <v>181</v>
      </c>
      <c r="AW1163" s="15" t="s">
        <v>35</v>
      </c>
      <c r="AX1163" s="15" t="s">
        <v>83</v>
      </c>
      <c r="AY1163" s="258" t="s">
        <v>175</v>
      </c>
    </row>
    <row r="1164" s="2" customFormat="1" ht="37.8" customHeight="1">
      <c r="A1164" s="41"/>
      <c r="B1164" s="42"/>
      <c r="C1164" s="208" t="s">
        <v>1246</v>
      </c>
      <c r="D1164" s="208" t="s">
        <v>177</v>
      </c>
      <c r="E1164" s="209" t="s">
        <v>1247</v>
      </c>
      <c r="F1164" s="210" t="s">
        <v>1248</v>
      </c>
      <c r="G1164" s="211" t="s">
        <v>297</v>
      </c>
      <c r="H1164" s="212">
        <v>35.100000000000001</v>
      </c>
      <c r="I1164" s="213"/>
      <c r="J1164" s="214">
        <f>ROUND(I1164*H1164,2)</f>
        <v>0</v>
      </c>
      <c r="K1164" s="210" t="s">
        <v>180</v>
      </c>
      <c r="L1164" s="47"/>
      <c r="M1164" s="215" t="s">
        <v>19</v>
      </c>
      <c r="N1164" s="216" t="s">
        <v>46</v>
      </c>
      <c r="O1164" s="87"/>
      <c r="P1164" s="217">
        <f>O1164*H1164</f>
        <v>0</v>
      </c>
      <c r="Q1164" s="217">
        <v>0.00073999999999999999</v>
      </c>
      <c r="R1164" s="217">
        <f>Q1164*H1164</f>
        <v>0.025974000000000001</v>
      </c>
      <c r="S1164" s="217">
        <v>0</v>
      </c>
      <c r="T1164" s="218">
        <f>S1164*H1164</f>
        <v>0</v>
      </c>
      <c r="U1164" s="41"/>
      <c r="V1164" s="41"/>
      <c r="W1164" s="41"/>
      <c r="X1164" s="41"/>
      <c r="Y1164" s="41"/>
      <c r="Z1164" s="41"/>
      <c r="AA1164" s="41"/>
      <c r="AB1164" s="41"/>
      <c r="AC1164" s="41"/>
      <c r="AD1164" s="41"/>
      <c r="AE1164" s="41"/>
      <c r="AR1164" s="219" t="s">
        <v>278</v>
      </c>
      <c r="AT1164" s="219" t="s">
        <v>177</v>
      </c>
      <c r="AU1164" s="219" t="s">
        <v>85</v>
      </c>
      <c r="AY1164" s="20" t="s">
        <v>175</v>
      </c>
      <c r="BE1164" s="220">
        <f>IF(N1164="základní",J1164,0)</f>
        <v>0</v>
      </c>
      <c r="BF1164" s="220">
        <f>IF(N1164="snížená",J1164,0)</f>
        <v>0</v>
      </c>
      <c r="BG1164" s="220">
        <f>IF(N1164="zákl. přenesená",J1164,0)</f>
        <v>0</v>
      </c>
      <c r="BH1164" s="220">
        <f>IF(N1164="sníž. přenesená",J1164,0)</f>
        <v>0</v>
      </c>
      <c r="BI1164" s="220">
        <f>IF(N1164="nulová",J1164,0)</f>
        <v>0</v>
      </c>
      <c r="BJ1164" s="20" t="s">
        <v>83</v>
      </c>
      <c r="BK1164" s="220">
        <f>ROUND(I1164*H1164,2)</f>
        <v>0</v>
      </c>
      <c r="BL1164" s="20" t="s">
        <v>278</v>
      </c>
      <c r="BM1164" s="219" t="s">
        <v>1249</v>
      </c>
    </row>
    <row r="1165" s="2" customFormat="1">
      <c r="A1165" s="41"/>
      <c r="B1165" s="42"/>
      <c r="C1165" s="43"/>
      <c r="D1165" s="221" t="s">
        <v>183</v>
      </c>
      <c r="E1165" s="43"/>
      <c r="F1165" s="222" t="s">
        <v>1250</v>
      </c>
      <c r="G1165" s="43"/>
      <c r="H1165" s="43"/>
      <c r="I1165" s="223"/>
      <c r="J1165" s="43"/>
      <c r="K1165" s="43"/>
      <c r="L1165" s="47"/>
      <c r="M1165" s="224"/>
      <c r="N1165" s="225"/>
      <c r="O1165" s="87"/>
      <c r="P1165" s="87"/>
      <c r="Q1165" s="87"/>
      <c r="R1165" s="87"/>
      <c r="S1165" s="87"/>
      <c r="T1165" s="88"/>
      <c r="U1165" s="41"/>
      <c r="V1165" s="41"/>
      <c r="W1165" s="41"/>
      <c r="X1165" s="41"/>
      <c r="Y1165" s="41"/>
      <c r="Z1165" s="41"/>
      <c r="AA1165" s="41"/>
      <c r="AB1165" s="41"/>
      <c r="AC1165" s="41"/>
      <c r="AD1165" s="41"/>
      <c r="AE1165" s="41"/>
      <c r="AT1165" s="20" t="s">
        <v>183</v>
      </c>
      <c r="AU1165" s="20" t="s">
        <v>85</v>
      </c>
    </row>
    <row r="1166" s="13" customFormat="1">
      <c r="A1166" s="13"/>
      <c r="B1166" s="226"/>
      <c r="C1166" s="227"/>
      <c r="D1166" s="228" t="s">
        <v>185</v>
      </c>
      <c r="E1166" s="229" t="s">
        <v>19</v>
      </c>
      <c r="F1166" s="230" t="s">
        <v>197</v>
      </c>
      <c r="G1166" s="227"/>
      <c r="H1166" s="229" t="s">
        <v>19</v>
      </c>
      <c r="I1166" s="231"/>
      <c r="J1166" s="227"/>
      <c r="K1166" s="227"/>
      <c r="L1166" s="232"/>
      <c r="M1166" s="233"/>
      <c r="N1166" s="234"/>
      <c r="O1166" s="234"/>
      <c r="P1166" s="234"/>
      <c r="Q1166" s="234"/>
      <c r="R1166" s="234"/>
      <c r="S1166" s="234"/>
      <c r="T1166" s="235"/>
      <c r="U1166" s="13"/>
      <c r="V1166" s="13"/>
      <c r="W1166" s="13"/>
      <c r="X1166" s="13"/>
      <c r="Y1166" s="13"/>
      <c r="Z1166" s="13"/>
      <c r="AA1166" s="13"/>
      <c r="AB1166" s="13"/>
      <c r="AC1166" s="13"/>
      <c r="AD1166" s="13"/>
      <c r="AE1166" s="13"/>
      <c r="AT1166" s="236" t="s">
        <v>185</v>
      </c>
      <c r="AU1166" s="236" t="s">
        <v>85</v>
      </c>
      <c r="AV1166" s="13" t="s">
        <v>83</v>
      </c>
      <c r="AW1166" s="13" t="s">
        <v>35</v>
      </c>
      <c r="AX1166" s="13" t="s">
        <v>75</v>
      </c>
      <c r="AY1166" s="236" t="s">
        <v>175</v>
      </c>
    </row>
    <row r="1167" s="13" customFormat="1">
      <c r="A1167" s="13"/>
      <c r="B1167" s="226"/>
      <c r="C1167" s="227"/>
      <c r="D1167" s="228" t="s">
        <v>185</v>
      </c>
      <c r="E1167" s="229" t="s">
        <v>19</v>
      </c>
      <c r="F1167" s="230" t="s">
        <v>537</v>
      </c>
      <c r="G1167" s="227"/>
      <c r="H1167" s="229" t="s">
        <v>19</v>
      </c>
      <c r="I1167" s="231"/>
      <c r="J1167" s="227"/>
      <c r="K1167" s="227"/>
      <c r="L1167" s="232"/>
      <c r="M1167" s="233"/>
      <c r="N1167" s="234"/>
      <c r="O1167" s="234"/>
      <c r="P1167" s="234"/>
      <c r="Q1167" s="234"/>
      <c r="R1167" s="234"/>
      <c r="S1167" s="234"/>
      <c r="T1167" s="235"/>
      <c r="U1167" s="13"/>
      <c r="V1167" s="13"/>
      <c r="W1167" s="13"/>
      <c r="X1167" s="13"/>
      <c r="Y1167" s="13"/>
      <c r="Z1167" s="13"/>
      <c r="AA1167" s="13"/>
      <c r="AB1167" s="13"/>
      <c r="AC1167" s="13"/>
      <c r="AD1167" s="13"/>
      <c r="AE1167" s="13"/>
      <c r="AT1167" s="236" t="s">
        <v>185</v>
      </c>
      <c r="AU1167" s="236" t="s">
        <v>85</v>
      </c>
      <c r="AV1167" s="13" t="s">
        <v>83</v>
      </c>
      <c r="AW1167" s="13" t="s">
        <v>35</v>
      </c>
      <c r="AX1167" s="13" t="s">
        <v>75</v>
      </c>
      <c r="AY1167" s="236" t="s">
        <v>175</v>
      </c>
    </row>
    <row r="1168" s="13" customFormat="1">
      <c r="A1168" s="13"/>
      <c r="B1168" s="226"/>
      <c r="C1168" s="227"/>
      <c r="D1168" s="228" t="s">
        <v>185</v>
      </c>
      <c r="E1168" s="229" t="s">
        <v>19</v>
      </c>
      <c r="F1168" s="230" t="s">
        <v>1251</v>
      </c>
      <c r="G1168" s="227"/>
      <c r="H1168" s="229" t="s">
        <v>19</v>
      </c>
      <c r="I1168" s="231"/>
      <c r="J1168" s="227"/>
      <c r="K1168" s="227"/>
      <c r="L1168" s="232"/>
      <c r="M1168" s="233"/>
      <c r="N1168" s="234"/>
      <c r="O1168" s="234"/>
      <c r="P1168" s="234"/>
      <c r="Q1168" s="234"/>
      <c r="R1168" s="234"/>
      <c r="S1168" s="234"/>
      <c r="T1168" s="235"/>
      <c r="U1168" s="13"/>
      <c r="V1168" s="13"/>
      <c r="W1168" s="13"/>
      <c r="X1168" s="13"/>
      <c r="Y1168" s="13"/>
      <c r="Z1168" s="13"/>
      <c r="AA1168" s="13"/>
      <c r="AB1168" s="13"/>
      <c r="AC1168" s="13"/>
      <c r="AD1168" s="13"/>
      <c r="AE1168" s="13"/>
      <c r="AT1168" s="236" t="s">
        <v>185</v>
      </c>
      <c r="AU1168" s="236" t="s">
        <v>85</v>
      </c>
      <c r="AV1168" s="13" t="s">
        <v>83</v>
      </c>
      <c r="AW1168" s="13" t="s">
        <v>35</v>
      </c>
      <c r="AX1168" s="13" t="s">
        <v>75</v>
      </c>
      <c r="AY1168" s="236" t="s">
        <v>175</v>
      </c>
    </row>
    <row r="1169" s="14" customFormat="1">
      <c r="A1169" s="14"/>
      <c r="B1169" s="237"/>
      <c r="C1169" s="238"/>
      <c r="D1169" s="228" t="s">
        <v>185</v>
      </c>
      <c r="E1169" s="239" t="s">
        <v>19</v>
      </c>
      <c r="F1169" s="240" t="s">
        <v>116</v>
      </c>
      <c r="G1169" s="238"/>
      <c r="H1169" s="241">
        <v>35.100000000000001</v>
      </c>
      <c r="I1169" s="242"/>
      <c r="J1169" s="238"/>
      <c r="K1169" s="238"/>
      <c r="L1169" s="243"/>
      <c r="M1169" s="244"/>
      <c r="N1169" s="245"/>
      <c r="O1169" s="245"/>
      <c r="P1169" s="245"/>
      <c r="Q1169" s="245"/>
      <c r="R1169" s="245"/>
      <c r="S1169" s="245"/>
      <c r="T1169" s="246"/>
      <c r="U1169" s="14"/>
      <c r="V1169" s="14"/>
      <c r="W1169" s="14"/>
      <c r="X1169" s="14"/>
      <c r="Y1169" s="14"/>
      <c r="Z1169" s="14"/>
      <c r="AA1169" s="14"/>
      <c r="AB1169" s="14"/>
      <c r="AC1169" s="14"/>
      <c r="AD1169" s="14"/>
      <c r="AE1169" s="14"/>
      <c r="AT1169" s="247" t="s">
        <v>185</v>
      </c>
      <c r="AU1169" s="247" t="s">
        <v>85</v>
      </c>
      <c r="AV1169" s="14" t="s">
        <v>85</v>
      </c>
      <c r="AW1169" s="14" t="s">
        <v>35</v>
      </c>
      <c r="AX1169" s="14" t="s">
        <v>75</v>
      </c>
      <c r="AY1169" s="247" t="s">
        <v>175</v>
      </c>
    </row>
    <row r="1170" s="15" customFormat="1">
      <c r="A1170" s="15"/>
      <c r="B1170" s="248"/>
      <c r="C1170" s="249"/>
      <c r="D1170" s="228" t="s">
        <v>185</v>
      </c>
      <c r="E1170" s="250" t="s">
        <v>19</v>
      </c>
      <c r="F1170" s="251" t="s">
        <v>187</v>
      </c>
      <c r="G1170" s="249"/>
      <c r="H1170" s="252">
        <v>35.100000000000001</v>
      </c>
      <c r="I1170" s="253"/>
      <c r="J1170" s="249"/>
      <c r="K1170" s="249"/>
      <c r="L1170" s="254"/>
      <c r="M1170" s="255"/>
      <c r="N1170" s="256"/>
      <c r="O1170" s="256"/>
      <c r="P1170" s="256"/>
      <c r="Q1170" s="256"/>
      <c r="R1170" s="256"/>
      <c r="S1170" s="256"/>
      <c r="T1170" s="257"/>
      <c r="U1170" s="15"/>
      <c r="V1170" s="15"/>
      <c r="W1170" s="15"/>
      <c r="X1170" s="15"/>
      <c r="Y1170" s="15"/>
      <c r="Z1170" s="15"/>
      <c r="AA1170" s="15"/>
      <c r="AB1170" s="15"/>
      <c r="AC1170" s="15"/>
      <c r="AD1170" s="15"/>
      <c r="AE1170" s="15"/>
      <c r="AT1170" s="258" t="s">
        <v>185</v>
      </c>
      <c r="AU1170" s="258" t="s">
        <v>85</v>
      </c>
      <c r="AV1170" s="15" t="s">
        <v>181</v>
      </c>
      <c r="AW1170" s="15" t="s">
        <v>35</v>
      </c>
      <c r="AX1170" s="15" t="s">
        <v>83</v>
      </c>
      <c r="AY1170" s="258" t="s">
        <v>175</v>
      </c>
    </row>
    <row r="1171" s="2" customFormat="1" ht="24.15" customHeight="1">
      <c r="A1171" s="41"/>
      <c r="B1171" s="42"/>
      <c r="C1171" s="270" t="s">
        <v>1252</v>
      </c>
      <c r="D1171" s="270" t="s">
        <v>272</v>
      </c>
      <c r="E1171" s="271" t="s">
        <v>1253</v>
      </c>
      <c r="F1171" s="272" t="s">
        <v>1254</v>
      </c>
      <c r="G1171" s="273" t="s">
        <v>120</v>
      </c>
      <c r="H1171" s="274">
        <v>5.2649999999999997</v>
      </c>
      <c r="I1171" s="275"/>
      <c r="J1171" s="276">
        <f>ROUND(I1171*H1171,2)</f>
        <v>0</v>
      </c>
      <c r="K1171" s="272" t="s">
        <v>180</v>
      </c>
      <c r="L1171" s="277"/>
      <c r="M1171" s="278" t="s">
        <v>19</v>
      </c>
      <c r="N1171" s="279" t="s">
        <v>46</v>
      </c>
      <c r="O1171" s="87"/>
      <c r="P1171" s="217">
        <f>O1171*H1171</f>
        <v>0</v>
      </c>
      <c r="Q1171" s="217">
        <v>0.021999999999999999</v>
      </c>
      <c r="R1171" s="217">
        <f>Q1171*H1171</f>
        <v>0.11582999999999999</v>
      </c>
      <c r="S1171" s="217">
        <v>0</v>
      </c>
      <c r="T1171" s="218">
        <f>S1171*H1171</f>
        <v>0</v>
      </c>
      <c r="U1171" s="41"/>
      <c r="V1171" s="41"/>
      <c r="W1171" s="41"/>
      <c r="X1171" s="41"/>
      <c r="Y1171" s="41"/>
      <c r="Z1171" s="41"/>
      <c r="AA1171" s="41"/>
      <c r="AB1171" s="41"/>
      <c r="AC1171" s="41"/>
      <c r="AD1171" s="41"/>
      <c r="AE1171" s="41"/>
      <c r="AR1171" s="219" t="s">
        <v>382</v>
      </c>
      <c r="AT1171" s="219" t="s">
        <v>272</v>
      </c>
      <c r="AU1171" s="219" t="s">
        <v>85</v>
      </c>
      <c r="AY1171" s="20" t="s">
        <v>175</v>
      </c>
      <c r="BE1171" s="220">
        <f>IF(N1171="základní",J1171,0)</f>
        <v>0</v>
      </c>
      <c r="BF1171" s="220">
        <f>IF(N1171="snížená",J1171,0)</f>
        <v>0</v>
      </c>
      <c r="BG1171" s="220">
        <f>IF(N1171="zákl. přenesená",J1171,0)</f>
        <v>0</v>
      </c>
      <c r="BH1171" s="220">
        <f>IF(N1171="sníž. přenesená",J1171,0)</f>
        <v>0</v>
      </c>
      <c r="BI1171" s="220">
        <f>IF(N1171="nulová",J1171,0)</f>
        <v>0</v>
      </c>
      <c r="BJ1171" s="20" t="s">
        <v>83</v>
      </c>
      <c r="BK1171" s="220">
        <f>ROUND(I1171*H1171,2)</f>
        <v>0</v>
      </c>
      <c r="BL1171" s="20" t="s">
        <v>278</v>
      </c>
      <c r="BM1171" s="219" t="s">
        <v>1255</v>
      </c>
    </row>
    <row r="1172" s="14" customFormat="1">
      <c r="A1172" s="14"/>
      <c r="B1172" s="237"/>
      <c r="C1172" s="238"/>
      <c r="D1172" s="228" t="s">
        <v>185</v>
      </c>
      <c r="E1172" s="239" t="s">
        <v>19</v>
      </c>
      <c r="F1172" s="240" t="s">
        <v>1256</v>
      </c>
      <c r="G1172" s="238"/>
      <c r="H1172" s="241">
        <v>5.2649999999999997</v>
      </c>
      <c r="I1172" s="242"/>
      <c r="J1172" s="238"/>
      <c r="K1172" s="238"/>
      <c r="L1172" s="243"/>
      <c r="M1172" s="244"/>
      <c r="N1172" s="245"/>
      <c r="O1172" s="245"/>
      <c r="P1172" s="245"/>
      <c r="Q1172" s="245"/>
      <c r="R1172" s="245"/>
      <c r="S1172" s="245"/>
      <c r="T1172" s="246"/>
      <c r="U1172" s="14"/>
      <c r="V1172" s="14"/>
      <c r="W1172" s="14"/>
      <c r="X1172" s="14"/>
      <c r="Y1172" s="14"/>
      <c r="Z1172" s="14"/>
      <c r="AA1172" s="14"/>
      <c r="AB1172" s="14"/>
      <c r="AC1172" s="14"/>
      <c r="AD1172" s="14"/>
      <c r="AE1172" s="14"/>
      <c r="AT1172" s="247" t="s">
        <v>185</v>
      </c>
      <c r="AU1172" s="247" t="s">
        <v>85</v>
      </c>
      <c r="AV1172" s="14" t="s">
        <v>85</v>
      </c>
      <c r="AW1172" s="14" t="s">
        <v>35</v>
      </c>
      <c r="AX1172" s="14" t="s">
        <v>75</v>
      </c>
      <c r="AY1172" s="247" t="s">
        <v>175</v>
      </c>
    </row>
    <row r="1173" s="15" customFormat="1">
      <c r="A1173" s="15"/>
      <c r="B1173" s="248"/>
      <c r="C1173" s="249"/>
      <c r="D1173" s="228" t="s">
        <v>185</v>
      </c>
      <c r="E1173" s="250" t="s">
        <v>19</v>
      </c>
      <c r="F1173" s="251" t="s">
        <v>187</v>
      </c>
      <c r="G1173" s="249"/>
      <c r="H1173" s="252">
        <v>5.2649999999999997</v>
      </c>
      <c r="I1173" s="253"/>
      <c r="J1173" s="249"/>
      <c r="K1173" s="249"/>
      <c r="L1173" s="254"/>
      <c r="M1173" s="255"/>
      <c r="N1173" s="256"/>
      <c r="O1173" s="256"/>
      <c r="P1173" s="256"/>
      <c r="Q1173" s="256"/>
      <c r="R1173" s="256"/>
      <c r="S1173" s="256"/>
      <c r="T1173" s="257"/>
      <c r="U1173" s="15"/>
      <c r="V1173" s="15"/>
      <c r="W1173" s="15"/>
      <c r="X1173" s="15"/>
      <c r="Y1173" s="15"/>
      <c r="Z1173" s="15"/>
      <c r="AA1173" s="15"/>
      <c r="AB1173" s="15"/>
      <c r="AC1173" s="15"/>
      <c r="AD1173" s="15"/>
      <c r="AE1173" s="15"/>
      <c r="AT1173" s="258" t="s">
        <v>185</v>
      </c>
      <c r="AU1173" s="258" t="s">
        <v>85</v>
      </c>
      <c r="AV1173" s="15" t="s">
        <v>181</v>
      </c>
      <c r="AW1173" s="15" t="s">
        <v>35</v>
      </c>
      <c r="AX1173" s="15" t="s">
        <v>83</v>
      </c>
      <c r="AY1173" s="258" t="s">
        <v>175</v>
      </c>
    </row>
    <row r="1174" s="2" customFormat="1" ht="24.15" customHeight="1">
      <c r="A1174" s="41"/>
      <c r="B1174" s="42"/>
      <c r="C1174" s="208" t="s">
        <v>1257</v>
      </c>
      <c r="D1174" s="208" t="s">
        <v>177</v>
      </c>
      <c r="E1174" s="209" t="s">
        <v>1258</v>
      </c>
      <c r="F1174" s="210" t="s">
        <v>1259</v>
      </c>
      <c r="G1174" s="211" t="s">
        <v>120</v>
      </c>
      <c r="H1174" s="212">
        <v>125.45999999999999</v>
      </c>
      <c r="I1174" s="213"/>
      <c r="J1174" s="214">
        <f>ROUND(I1174*H1174,2)</f>
        <v>0</v>
      </c>
      <c r="K1174" s="210" t="s">
        <v>180</v>
      </c>
      <c r="L1174" s="47"/>
      <c r="M1174" s="215" t="s">
        <v>19</v>
      </c>
      <c r="N1174" s="216" t="s">
        <v>46</v>
      </c>
      <c r="O1174" s="87"/>
      <c r="P1174" s="217">
        <f>O1174*H1174</f>
        <v>0</v>
      </c>
      <c r="Q1174" s="217">
        <v>0</v>
      </c>
      <c r="R1174" s="217">
        <f>Q1174*H1174</f>
        <v>0</v>
      </c>
      <c r="S1174" s="217">
        <v>0.13950000000000001</v>
      </c>
      <c r="T1174" s="218">
        <f>S1174*H1174</f>
        <v>17.501670000000001</v>
      </c>
      <c r="U1174" s="41"/>
      <c r="V1174" s="41"/>
      <c r="W1174" s="41"/>
      <c r="X1174" s="41"/>
      <c r="Y1174" s="41"/>
      <c r="Z1174" s="41"/>
      <c r="AA1174" s="41"/>
      <c r="AB1174" s="41"/>
      <c r="AC1174" s="41"/>
      <c r="AD1174" s="41"/>
      <c r="AE1174" s="41"/>
      <c r="AR1174" s="219" t="s">
        <v>278</v>
      </c>
      <c r="AT1174" s="219" t="s">
        <v>177</v>
      </c>
      <c r="AU1174" s="219" t="s">
        <v>85</v>
      </c>
      <c r="AY1174" s="20" t="s">
        <v>175</v>
      </c>
      <c r="BE1174" s="220">
        <f>IF(N1174="základní",J1174,0)</f>
        <v>0</v>
      </c>
      <c r="BF1174" s="220">
        <f>IF(N1174="snížená",J1174,0)</f>
        <v>0</v>
      </c>
      <c r="BG1174" s="220">
        <f>IF(N1174="zákl. přenesená",J1174,0)</f>
        <v>0</v>
      </c>
      <c r="BH1174" s="220">
        <f>IF(N1174="sníž. přenesená",J1174,0)</f>
        <v>0</v>
      </c>
      <c r="BI1174" s="220">
        <f>IF(N1174="nulová",J1174,0)</f>
        <v>0</v>
      </c>
      <c r="BJ1174" s="20" t="s">
        <v>83</v>
      </c>
      <c r="BK1174" s="220">
        <f>ROUND(I1174*H1174,2)</f>
        <v>0</v>
      </c>
      <c r="BL1174" s="20" t="s">
        <v>278</v>
      </c>
      <c r="BM1174" s="219" t="s">
        <v>1260</v>
      </c>
    </row>
    <row r="1175" s="2" customFormat="1">
      <c r="A1175" s="41"/>
      <c r="B1175" s="42"/>
      <c r="C1175" s="43"/>
      <c r="D1175" s="221" t="s">
        <v>183</v>
      </c>
      <c r="E1175" s="43"/>
      <c r="F1175" s="222" t="s">
        <v>1261</v>
      </c>
      <c r="G1175" s="43"/>
      <c r="H1175" s="43"/>
      <c r="I1175" s="223"/>
      <c r="J1175" s="43"/>
      <c r="K1175" s="43"/>
      <c r="L1175" s="47"/>
      <c r="M1175" s="224"/>
      <c r="N1175" s="225"/>
      <c r="O1175" s="87"/>
      <c r="P1175" s="87"/>
      <c r="Q1175" s="87"/>
      <c r="R1175" s="87"/>
      <c r="S1175" s="87"/>
      <c r="T1175" s="88"/>
      <c r="U1175" s="41"/>
      <c r="V1175" s="41"/>
      <c r="W1175" s="41"/>
      <c r="X1175" s="41"/>
      <c r="Y1175" s="41"/>
      <c r="Z1175" s="41"/>
      <c r="AA1175" s="41"/>
      <c r="AB1175" s="41"/>
      <c r="AC1175" s="41"/>
      <c r="AD1175" s="41"/>
      <c r="AE1175" s="41"/>
      <c r="AT1175" s="20" t="s">
        <v>183</v>
      </c>
      <c r="AU1175" s="20" t="s">
        <v>85</v>
      </c>
    </row>
    <row r="1176" s="13" customFormat="1">
      <c r="A1176" s="13"/>
      <c r="B1176" s="226"/>
      <c r="C1176" s="227"/>
      <c r="D1176" s="228" t="s">
        <v>185</v>
      </c>
      <c r="E1176" s="229" t="s">
        <v>19</v>
      </c>
      <c r="F1176" s="230" t="s">
        <v>197</v>
      </c>
      <c r="G1176" s="227"/>
      <c r="H1176" s="229" t="s">
        <v>19</v>
      </c>
      <c r="I1176" s="231"/>
      <c r="J1176" s="227"/>
      <c r="K1176" s="227"/>
      <c r="L1176" s="232"/>
      <c r="M1176" s="233"/>
      <c r="N1176" s="234"/>
      <c r="O1176" s="234"/>
      <c r="P1176" s="234"/>
      <c r="Q1176" s="234"/>
      <c r="R1176" s="234"/>
      <c r="S1176" s="234"/>
      <c r="T1176" s="235"/>
      <c r="U1176" s="13"/>
      <c r="V1176" s="13"/>
      <c r="W1176" s="13"/>
      <c r="X1176" s="13"/>
      <c r="Y1176" s="13"/>
      <c r="Z1176" s="13"/>
      <c r="AA1176" s="13"/>
      <c r="AB1176" s="13"/>
      <c r="AC1176" s="13"/>
      <c r="AD1176" s="13"/>
      <c r="AE1176" s="13"/>
      <c r="AT1176" s="236" t="s">
        <v>185</v>
      </c>
      <c r="AU1176" s="236" t="s">
        <v>85</v>
      </c>
      <c r="AV1176" s="13" t="s">
        <v>83</v>
      </c>
      <c r="AW1176" s="13" t="s">
        <v>35</v>
      </c>
      <c r="AX1176" s="13" t="s">
        <v>75</v>
      </c>
      <c r="AY1176" s="236" t="s">
        <v>175</v>
      </c>
    </row>
    <row r="1177" s="13" customFormat="1">
      <c r="A1177" s="13"/>
      <c r="B1177" s="226"/>
      <c r="C1177" s="227"/>
      <c r="D1177" s="228" t="s">
        <v>185</v>
      </c>
      <c r="E1177" s="229" t="s">
        <v>19</v>
      </c>
      <c r="F1177" s="230" t="s">
        <v>537</v>
      </c>
      <c r="G1177" s="227"/>
      <c r="H1177" s="229" t="s">
        <v>19</v>
      </c>
      <c r="I1177" s="231"/>
      <c r="J1177" s="227"/>
      <c r="K1177" s="227"/>
      <c r="L1177" s="232"/>
      <c r="M1177" s="233"/>
      <c r="N1177" s="234"/>
      <c r="O1177" s="234"/>
      <c r="P1177" s="234"/>
      <c r="Q1177" s="234"/>
      <c r="R1177" s="234"/>
      <c r="S1177" s="234"/>
      <c r="T1177" s="235"/>
      <c r="U1177" s="13"/>
      <c r="V1177" s="13"/>
      <c r="W1177" s="13"/>
      <c r="X1177" s="13"/>
      <c r="Y1177" s="13"/>
      <c r="Z1177" s="13"/>
      <c r="AA1177" s="13"/>
      <c r="AB1177" s="13"/>
      <c r="AC1177" s="13"/>
      <c r="AD1177" s="13"/>
      <c r="AE1177" s="13"/>
      <c r="AT1177" s="236" t="s">
        <v>185</v>
      </c>
      <c r="AU1177" s="236" t="s">
        <v>85</v>
      </c>
      <c r="AV1177" s="13" t="s">
        <v>83</v>
      </c>
      <c r="AW1177" s="13" t="s">
        <v>35</v>
      </c>
      <c r="AX1177" s="13" t="s">
        <v>75</v>
      </c>
      <c r="AY1177" s="236" t="s">
        <v>175</v>
      </c>
    </row>
    <row r="1178" s="13" customFormat="1">
      <c r="A1178" s="13"/>
      <c r="B1178" s="226"/>
      <c r="C1178" s="227"/>
      <c r="D1178" s="228" t="s">
        <v>185</v>
      </c>
      <c r="E1178" s="229" t="s">
        <v>19</v>
      </c>
      <c r="F1178" s="230" t="s">
        <v>1262</v>
      </c>
      <c r="G1178" s="227"/>
      <c r="H1178" s="229" t="s">
        <v>19</v>
      </c>
      <c r="I1178" s="231"/>
      <c r="J1178" s="227"/>
      <c r="K1178" s="227"/>
      <c r="L1178" s="232"/>
      <c r="M1178" s="233"/>
      <c r="N1178" s="234"/>
      <c r="O1178" s="234"/>
      <c r="P1178" s="234"/>
      <c r="Q1178" s="234"/>
      <c r="R1178" s="234"/>
      <c r="S1178" s="234"/>
      <c r="T1178" s="235"/>
      <c r="U1178" s="13"/>
      <c r="V1178" s="13"/>
      <c r="W1178" s="13"/>
      <c r="X1178" s="13"/>
      <c r="Y1178" s="13"/>
      <c r="Z1178" s="13"/>
      <c r="AA1178" s="13"/>
      <c r="AB1178" s="13"/>
      <c r="AC1178" s="13"/>
      <c r="AD1178" s="13"/>
      <c r="AE1178" s="13"/>
      <c r="AT1178" s="236" t="s">
        <v>185</v>
      </c>
      <c r="AU1178" s="236" t="s">
        <v>85</v>
      </c>
      <c r="AV1178" s="13" t="s">
        <v>83</v>
      </c>
      <c r="AW1178" s="13" t="s">
        <v>35</v>
      </c>
      <c r="AX1178" s="13" t="s">
        <v>75</v>
      </c>
      <c r="AY1178" s="236" t="s">
        <v>175</v>
      </c>
    </row>
    <row r="1179" s="14" customFormat="1">
      <c r="A1179" s="14"/>
      <c r="B1179" s="237"/>
      <c r="C1179" s="238"/>
      <c r="D1179" s="228" t="s">
        <v>185</v>
      </c>
      <c r="E1179" s="239" t="s">
        <v>19</v>
      </c>
      <c r="F1179" s="240" t="s">
        <v>113</v>
      </c>
      <c r="G1179" s="238"/>
      <c r="H1179" s="241">
        <v>125.45999999999999</v>
      </c>
      <c r="I1179" s="242"/>
      <c r="J1179" s="238"/>
      <c r="K1179" s="238"/>
      <c r="L1179" s="243"/>
      <c r="M1179" s="244"/>
      <c r="N1179" s="245"/>
      <c r="O1179" s="245"/>
      <c r="P1179" s="245"/>
      <c r="Q1179" s="245"/>
      <c r="R1179" s="245"/>
      <c r="S1179" s="245"/>
      <c r="T1179" s="246"/>
      <c r="U1179" s="14"/>
      <c r="V1179" s="14"/>
      <c r="W1179" s="14"/>
      <c r="X1179" s="14"/>
      <c r="Y1179" s="14"/>
      <c r="Z1179" s="14"/>
      <c r="AA1179" s="14"/>
      <c r="AB1179" s="14"/>
      <c r="AC1179" s="14"/>
      <c r="AD1179" s="14"/>
      <c r="AE1179" s="14"/>
      <c r="AT1179" s="247" t="s">
        <v>185</v>
      </c>
      <c r="AU1179" s="247" t="s">
        <v>85</v>
      </c>
      <c r="AV1179" s="14" t="s">
        <v>85</v>
      </c>
      <c r="AW1179" s="14" t="s">
        <v>35</v>
      </c>
      <c r="AX1179" s="14" t="s">
        <v>75</v>
      </c>
      <c r="AY1179" s="247" t="s">
        <v>175</v>
      </c>
    </row>
    <row r="1180" s="15" customFormat="1">
      <c r="A1180" s="15"/>
      <c r="B1180" s="248"/>
      <c r="C1180" s="249"/>
      <c r="D1180" s="228" t="s">
        <v>185</v>
      </c>
      <c r="E1180" s="250" t="s">
        <v>19</v>
      </c>
      <c r="F1180" s="251" t="s">
        <v>187</v>
      </c>
      <c r="G1180" s="249"/>
      <c r="H1180" s="252">
        <v>125.45999999999999</v>
      </c>
      <c r="I1180" s="253"/>
      <c r="J1180" s="249"/>
      <c r="K1180" s="249"/>
      <c r="L1180" s="254"/>
      <c r="M1180" s="255"/>
      <c r="N1180" s="256"/>
      <c r="O1180" s="256"/>
      <c r="P1180" s="256"/>
      <c r="Q1180" s="256"/>
      <c r="R1180" s="256"/>
      <c r="S1180" s="256"/>
      <c r="T1180" s="257"/>
      <c r="U1180" s="15"/>
      <c r="V1180" s="15"/>
      <c r="W1180" s="15"/>
      <c r="X1180" s="15"/>
      <c r="Y1180" s="15"/>
      <c r="Z1180" s="15"/>
      <c r="AA1180" s="15"/>
      <c r="AB1180" s="15"/>
      <c r="AC1180" s="15"/>
      <c r="AD1180" s="15"/>
      <c r="AE1180" s="15"/>
      <c r="AT1180" s="258" t="s">
        <v>185</v>
      </c>
      <c r="AU1180" s="258" t="s">
        <v>85</v>
      </c>
      <c r="AV1180" s="15" t="s">
        <v>181</v>
      </c>
      <c r="AW1180" s="15" t="s">
        <v>35</v>
      </c>
      <c r="AX1180" s="15" t="s">
        <v>83</v>
      </c>
      <c r="AY1180" s="258" t="s">
        <v>175</v>
      </c>
    </row>
    <row r="1181" s="2" customFormat="1" ht="24.15" customHeight="1">
      <c r="A1181" s="41"/>
      <c r="B1181" s="42"/>
      <c r="C1181" s="208" t="s">
        <v>1263</v>
      </c>
      <c r="D1181" s="208" t="s">
        <v>177</v>
      </c>
      <c r="E1181" s="209" t="s">
        <v>1264</v>
      </c>
      <c r="F1181" s="210" t="s">
        <v>1265</v>
      </c>
      <c r="G1181" s="211" t="s">
        <v>120</v>
      </c>
      <c r="H1181" s="212">
        <v>125.45999999999999</v>
      </c>
      <c r="I1181" s="213"/>
      <c r="J1181" s="214">
        <f>ROUND(I1181*H1181,2)</f>
        <v>0</v>
      </c>
      <c r="K1181" s="210" t="s">
        <v>180</v>
      </c>
      <c r="L1181" s="47"/>
      <c r="M1181" s="215" t="s">
        <v>19</v>
      </c>
      <c r="N1181" s="216" t="s">
        <v>46</v>
      </c>
      <c r="O1181" s="87"/>
      <c r="P1181" s="217">
        <f>O1181*H1181</f>
        <v>0</v>
      </c>
      <c r="Q1181" s="217">
        <v>0.0054000000000000003</v>
      </c>
      <c r="R1181" s="217">
        <f>Q1181*H1181</f>
        <v>0.67748399999999998</v>
      </c>
      <c r="S1181" s="217">
        <v>0</v>
      </c>
      <c r="T1181" s="218">
        <f>S1181*H1181</f>
        <v>0</v>
      </c>
      <c r="U1181" s="41"/>
      <c r="V1181" s="41"/>
      <c r="W1181" s="41"/>
      <c r="X1181" s="41"/>
      <c r="Y1181" s="41"/>
      <c r="Z1181" s="41"/>
      <c r="AA1181" s="41"/>
      <c r="AB1181" s="41"/>
      <c r="AC1181" s="41"/>
      <c r="AD1181" s="41"/>
      <c r="AE1181" s="41"/>
      <c r="AR1181" s="219" t="s">
        <v>278</v>
      </c>
      <c r="AT1181" s="219" t="s">
        <v>177</v>
      </c>
      <c r="AU1181" s="219" t="s">
        <v>85</v>
      </c>
      <c r="AY1181" s="20" t="s">
        <v>175</v>
      </c>
      <c r="BE1181" s="220">
        <f>IF(N1181="základní",J1181,0)</f>
        <v>0</v>
      </c>
      <c r="BF1181" s="220">
        <f>IF(N1181="snížená",J1181,0)</f>
        <v>0</v>
      </c>
      <c r="BG1181" s="220">
        <f>IF(N1181="zákl. přenesená",J1181,0)</f>
        <v>0</v>
      </c>
      <c r="BH1181" s="220">
        <f>IF(N1181="sníž. přenesená",J1181,0)</f>
        <v>0</v>
      </c>
      <c r="BI1181" s="220">
        <f>IF(N1181="nulová",J1181,0)</f>
        <v>0</v>
      </c>
      <c r="BJ1181" s="20" t="s">
        <v>83</v>
      </c>
      <c r="BK1181" s="220">
        <f>ROUND(I1181*H1181,2)</f>
        <v>0</v>
      </c>
      <c r="BL1181" s="20" t="s">
        <v>278</v>
      </c>
      <c r="BM1181" s="219" t="s">
        <v>1266</v>
      </c>
    </row>
    <row r="1182" s="2" customFormat="1">
      <c r="A1182" s="41"/>
      <c r="B1182" s="42"/>
      <c r="C1182" s="43"/>
      <c r="D1182" s="221" t="s">
        <v>183</v>
      </c>
      <c r="E1182" s="43"/>
      <c r="F1182" s="222" t="s">
        <v>1267</v>
      </c>
      <c r="G1182" s="43"/>
      <c r="H1182" s="43"/>
      <c r="I1182" s="223"/>
      <c r="J1182" s="43"/>
      <c r="K1182" s="43"/>
      <c r="L1182" s="47"/>
      <c r="M1182" s="224"/>
      <c r="N1182" s="225"/>
      <c r="O1182" s="87"/>
      <c r="P1182" s="87"/>
      <c r="Q1182" s="87"/>
      <c r="R1182" s="87"/>
      <c r="S1182" s="87"/>
      <c r="T1182" s="88"/>
      <c r="U1182" s="41"/>
      <c r="V1182" s="41"/>
      <c r="W1182" s="41"/>
      <c r="X1182" s="41"/>
      <c r="Y1182" s="41"/>
      <c r="Z1182" s="41"/>
      <c r="AA1182" s="41"/>
      <c r="AB1182" s="41"/>
      <c r="AC1182" s="41"/>
      <c r="AD1182" s="41"/>
      <c r="AE1182" s="41"/>
      <c r="AT1182" s="20" t="s">
        <v>183</v>
      </c>
      <c r="AU1182" s="20" t="s">
        <v>85</v>
      </c>
    </row>
    <row r="1183" s="13" customFormat="1">
      <c r="A1183" s="13"/>
      <c r="B1183" s="226"/>
      <c r="C1183" s="227"/>
      <c r="D1183" s="228" t="s">
        <v>185</v>
      </c>
      <c r="E1183" s="229" t="s">
        <v>19</v>
      </c>
      <c r="F1183" s="230" t="s">
        <v>197</v>
      </c>
      <c r="G1183" s="227"/>
      <c r="H1183" s="229" t="s">
        <v>19</v>
      </c>
      <c r="I1183" s="231"/>
      <c r="J1183" s="227"/>
      <c r="K1183" s="227"/>
      <c r="L1183" s="232"/>
      <c r="M1183" s="233"/>
      <c r="N1183" s="234"/>
      <c r="O1183" s="234"/>
      <c r="P1183" s="234"/>
      <c r="Q1183" s="234"/>
      <c r="R1183" s="234"/>
      <c r="S1183" s="234"/>
      <c r="T1183" s="235"/>
      <c r="U1183" s="13"/>
      <c r="V1183" s="13"/>
      <c r="W1183" s="13"/>
      <c r="X1183" s="13"/>
      <c r="Y1183" s="13"/>
      <c r="Z1183" s="13"/>
      <c r="AA1183" s="13"/>
      <c r="AB1183" s="13"/>
      <c r="AC1183" s="13"/>
      <c r="AD1183" s="13"/>
      <c r="AE1183" s="13"/>
      <c r="AT1183" s="236" t="s">
        <v>185</v>
      </c>
      <c r="AU1183" s="236" t="s">
        <v>85</v>
      </c>
      <c r="AV1183" s="13" t="s">
        <v>83</v>
      </c>
      <c r="AW1183" s="13" t="s">
        <v>35</v>
      </c>
      <c r="AX1183" s="13" t="s">
        <v>75</v>
      </c>
      <c r="AY1183" s="236" t="s">
        <v>175</v>
      </c>
    </row>
    <row r="1184" s="13" customFormat="1">
      <c r="A1184" s="13"/>
      <c r="B1184" s="226"/>
      <c r="C1184" s="227"/>
      <c r="D1184" s="228" t="s">
        <v>185</v>
      </c>
      <c r="E1184" s="229" t="s">
        <v>19</v>
      </c>
      <c r="F1184" s="230" t="s">
        <v>537</v>
      </c>
      <c r="G1184" s="227"/>
      <c r="H1184" s="229" t="s">
        <v>19</v>
      </c>
      <c r="I1184" s="231"/>
      <c r="J1184" s="227"/>
      <c r="K1184" s="227"/>
      <c r="L1184" s="232"/>
      <c r="M1184" s="233"/>
      <c r="N1184" s="234"/>
      <c r="O1184" s="234"/>
      <c r="P1184" s="234"/>
      <c r="Q1184" s="234"/>
      <c r="R1184" s="234"/>
      <c r="S1184" s="234"/>
      <c r="T1184" s="235"/>
      <c r="U1184" s="13"/>
      <c r="V1184" s="13"/>
      <c r="W1184" s="13"/>
      <c r="X1184" s="13"/>
      <c r="Y1184" s="13"/>
      <c r="Z1184" s="13"/>
      <c r="AA1184" s="13"/>
      <c r="AB1184" s="13"/>
      <c r="AC1184" s="13"/>
      <c r="AD1184" s="13"/>
      <c r="AE1184" s="13"/>
      <c r="AT1184" s="236" t="s">
        <v>185</v>
      </c>
      <c r="AU1184" s="236" t="s">
        <v>85</v>
      </c>
      <c r="AV1184" s="13" t="s">
        <v>83</v>
      </c>
      <c r="AW1184" s="13" t="s">
        <v>35</v>
      </c>
      <c r="AX1184" s="13" t="s">
        <v>75</v>
      </c>
      <c r="AY1184" s="236" t="s">
        <v>175</v>
      </c>
    </row>
    <row r="1185" s="14" customFormat="1">
      <c r="A1185" s="14"/>
      <c r="B1185" s="237"/>
      <c r="C1185" s="238"/>
      <c r="D1185" s="228" t="s">
        <v>185</v>
      </c>
      <c r="E1185" s="239" t="s">
        <v>19</v>
      </c>
      <c r="F1185" s="240" t="s">
        <v>113</v>
      </c>
      <c r="G1185" s="238"/>
      <c r="H1185" s="241">
        <v>125.45999999999999</v>
      </c>
      <c r="I1185" s="242"/>
      <c r="J1185" s="238"/>
      <c r="K1185" s="238"/>
      <c r="L1185" s="243"/>
      <c r="M1185" s="244"/>
      <c r="N1185" s="245"/>
      <c r="O1185" s="245"/>
      <c r="P1185" s="245"/>
      <c r="Q1185" s="245"/>
      <c r="R1185" s="245"/>
      <c r="S1185" s="245"/>
      <c r="T1185" s="246"/>
      <c r="U1185" s="14"/>
      <c r="V1185" s="14"/>
      <c r="W1185" s="14"/>
      <c r="X1185" s="14"/>
      <c r="Y1185" s="14"/>
      <c r="Z1185" s="14"/>
      <c r="AA1185" s="14"/>
      <c r="AB1185" s="14"/>
      <c r="AC1185" s="14"/>
      <c r="AD1185" s="14"/>
      <c r="AE1185" s="14"/>
      <c r="AT1185" s="247" t="s">
        <v>185</v>
      </c>
      <c r="AU1185" s="247" t="s">
        <v>85</v>
      </c>
      <c r="AV1185" s="14" t="s">
        <v>85</v>
      </c>
      <c r="AW1185" s="14" t="s">
        <v>35</v>
      </c>
      <c r="AX1185" s="14" t="s">
        <v>75</v>
      </c>
      <c r="AY1185" s="247" t="s">
        <v>175</v>
      </c>
    </row>
    <row r="1186" s="15" customFormat="1">
      <c r="A1186" s="15"/>
      <c r="B1186" s="248"/>
      <c r="C1186" s="249"/>
      <c r="D1186" s="228" t="s">
        <v>185</v>
      </c>
      <c r="E1186" s="250" t="s">
        <v>19</v>
      </c>
      <c r="F1186" s="251" t="s">
        <v>187</v>
      </c>
      <c r="G1186" s="249"/>
      <c r="H1186" s="252">
        <v>125.45999999999999</v>
      </c>
      <c r="I1186" s="253"/>
      <c r="J1186" s="249"/>
      <c r="K1186" s="249"/>
      <c r="L1186" s="254"/>
      <c r="M1186" s="255"/>
      <c r="N1186" s="256"/>
      <c r="O1186" s="256"/>
      <c r="P1186" s="256"/>
      <c r="Q1186" s="256"/>
      <c r="R1186" s="256"/>
      <c r="S1186" s="256"/>
      <c r="T1186" s="257"/>
      <c r="U1186" s="15"/>
      <c r="V1186" s="15"/>
      <c r="W1186" s="15"/>
      <c r="X1186" s="15"/>
      <c r="Y1186" s="15"/>
      <c r="Z1186" s="15"/>
      <c r="AA1186" s="15"/>
      <c r="AB1186" s="15"/>
      <c r="AC1186" s="15"/>
      <c r="AD1186" s="15"/>
      <c r="AE1186" s="15"/>
      <c r="AT1186" s="258" t="s">
        <v>185</v>
      </c>
      <c r="AU1186" s="258" t="s">
        <v>85</v>
      </c>
      <c r="AV1186" s="15" t="s">
        <v>181</v>
      </c>
      <c r="AW1186" s="15" t="s">
        <v>35</v>
      </c>
      <c r="AX1186" s="15" t="s">
        <v>83</v>
      </c>
      <c r="AY1186" s="258" t="s">
        <v>175</v>
      </c>
    </row>
    <row r="1187" s="2" customFormat="1" ht="16.5" customHeight="1">
      <c r="A1187" s="41"/>
      <c r="B1187" s="42"/>
      <c r="C1187" s="270" t="s">
        <v>1268</v>
      </c>
      <c r="D1187" s="270" t="s">
        <v>272</v>
      </c>
      <c r="E1187" s="271" t="s">
        <v>1269</v>
      </c>
      <c r="F1187" s="272" t="s">
        <v>1270</v>
      </c>
      <c r="G1187" s="273" t="s">
        <v>120</v>
      </c>
      <c r="H1187" s="274">
        <v>138.006</v>
      </c>
      <c r="I1187" s="275"/>
      <c r="J1187" s="276">
        <f>ROUND(I1187*H1187,2)</f>
        <v>0</v>
      </c>
      <c r="K1187" s="272" t="s">
        <v>180</v>
      </c>
      <c r="L1187" s="277"/>
      <c r="M1187" s="278" t="s">
        <v>19</v>
      </c>
      <c r="N1187" s="279" t="s">
        <v>46</v>
      </c>
      <c r="O1187" s="87"/>
      <c r="P1187" s="217">
        <f>O1187*H1187</f>
        <v>0</v>
      </c>
      <c r="Q1187" s="217">
        <v>0.070000000000000007</v>
      </c>
      <c r="R1187" s="217">
        <f>Q1187*H1187</f>
        <v>9.6604200000000002</v>
      </c>
      <c r="S1187" s="217">
        <v>0</v>
      </c>
      <c r="T1187" s="218">
        <f>S1187*H1187</f>
        <v>0</v>
      </c>
      <c r="U1187" s="41"/>
      <c r="V1187" s="41"/>
      <c r="W1187" s="41"/>
      <c r="X1187" s="41"/>
      <c r="Y1187" s="41"/>
      <c r="Z1187" s="41"/>
      <c r="AA1187" s="41"/>
      <c r="AB1187" s="41"/>
      <c r="AC1187" s="41"/>
      <c r="AD1187" s="41"/>
      <c r="AE1187" s="41"/>
      <c r="AR1187" s="219" t="s">
        <v>382</v>
      </c>
      <c r="AT1187" s="219" t="s">
        <v>272</v>
      </c>
      <c r="AU1187" s="219" t="s">
        <v>85</v>
      </c>
      <c r="AY1187" s="20" t="s">
        <v>175</v>
      </c>
      <c r="BE1187" s="220">
        <f>IF(N1187="základní",J1187,0)</f>
        <v>0</v>
      </c>
      <c r="BF1187" s="220">
        <f>IF(N1187="snížená",J1187,0)</f>
        <v>0</v>
      </c>
      <c r="BG1187" s="220">
        <f>IF(N1187="zákl. přenesená",J1187,0)</f>
        <v>0</v>
      </c>
      <c r="BH1187" s="220">
        <f>IF(N1187="sníž. přenesená",J1187,0)</f>
        <v>0</v>
      </c>
      <c r="BI1187" s="220">
        <f>IF(N1187="nulová",J1187,0)</f>
        <v>0</v>
      </c>
      <c r="BJ1187" s="20" t="s">
        <v>83</v>
      </c>
      <c r="BK1187" s="220">
        <f>ROUND(I1187*H1187,2)</f>
        <v>0</v>
      </c>
      <c r="BL1187" s="20" t="s">
        <v>278</v>
      </c>
      <c r="BM1187" s="219" t="s">
        <v>1271</v>
      </c>
    </row>
    <row r="1188" s="13" customFormat="1">
      <c r="A1188" s="13"/>
      <c r="B1188" s="226"/>
      <c r="C1188" s="227"/>
      <c r="D1188" s="228" t="s">
        <v>185</v>
      </c>
      <c r="E1188" s="229" t="s">
        <v>19</v>
      </c>
      <c r="F1188" s="230" t="s">
        <v>1272</v>
      </c>
      <c r="G1188" s="227"/>
      <c r="H1188" s="229" t="s">
        <v>19</v>
      </c>
      <c r="I1188" s="231"/>
      <c r="J1188" s="227"/>
      <c r="K1188" s="227"/>
      <c r="L1188" s="232"/>
      <c r="M1188" s="233"/>
      <c r="N1188" s="234"/>
      <c r="O1188" s="234"/>
      <c r="P1188" s="234"/>
      <c r="Q1188" s="234"/>
      <c r="R1188" s="234"/>
      <c r="S1188" s="234"/>
      <c r="T1188" s="235"/>
      <c r="U1188" s="13"/>
      <c r="V1188" s="13"/>
      <c r="W1188" s="13"/>
      <c r="X1188" s="13"/>
      <c r="Y1188" s="13"/>
      <c r="Z1188" s="13"/>
      <c r="AA1188" s="13"/>
      <c r="AB1188" s="13"/>
      <c r="AC1188" s="13"/>
      <c r="AD1188" s="13"/>
      <c r="AE1188" s="13"/>
      <c r="AT1188" s="236" t="s">
        <v>185</v>
      </c>
      <c r="AU1188" s="236" t="s">
        <v>85</v>
      </c>
      <c r="AV1188" s="13" t="s">
        <v>83</v>
      </c>
      <c r="AW1188" s="13" t="s">
        <v>35</v>
      </c>
      <c r="AX1188" s="13" t="s">
        <v>75</v>
      </c>
      <c r="AY1188" s="236" t="s">
        <v>175</v>
      </c>
    </row>
    <row r="1189" s="14" customFormat="1">
      <c r="A1189" s="14"/>
      <c r="B1189" s="237"/>
      <c r="C1189" s="238"/>
      <c r="D1189" s="228" t="s">
        <v>185</v>
      </c>
      <c r="E1189" s="239" t="s">
        <v>19</v>
      </c>
      <c r="F1189" s="240" t="s">
        <v>113</v>
      </c>
      <c r="G1189" s="238"/>
      <c r="H1189" s="241">
        <v>125.45999999999999</v>
      </c>
      <c r="I1189" s="242"/>
      <c r="J1189" s="238"/>
      <c r="K1189" s="238"/>
      <c r="L1189" s="243"/>
      <c r="M1189" s="244"/>
      <c r="N1189" s="245"/>
      <c r="O1189" s="245"/>
      <c r="P1189" s="245"/>
      <c r="Q1189" s="245"/>
      <c r="R1189" s="245"/>
      <c r="S1189" s="245"/>
      <c r="T1189" s="246"/>
      <c r="U1189" s="14"/>
      <c r="V1189" s="14"/>
      <c r="W1189" s="14"/>
      <c r="X1189" s="14"/>
      <c r="Y1189" s="14"/>
      <c r="Z1189" s="14"/>
      <c r="AA1189" s="14"/>
      <c r="AB1189" s="14"/>
      <c r="AC1189" s="14"/>
      <c r="AD1189" s="14"/>
      <c r="AE1189" s="14"/>
      <c r="AT1189" s="247" t="s">
        <v>185</v>
      </c>
      <c r="AU1189" s="247" t="s">
        <v>85</v>
      </c>
      <c r="AV1189" s="14" t="s">
        <v>85</v>
      </c>
      <c r="AW1189" s="14" t="s">
        <v>35</v>
      </c>
      <c r="AX1189" s="14" t="s">
        <v>75</v>
      </c>
      <c r="AY1189" s="247" t="s">
        <v>175</v>
      </c>
    </row>
    <row r="1190" s="15" customFormat="1">
      <c r="A1190" s="15"/>
      <c r="B1190" s="248"/>
      <c r="C1190" s="249"/>
      <c r="D1190" s="228" t="s">
        <v>185</v>
      </c>
      <c r="E1190" s="250" t="s">
        <v>19</v>
      </c>
      <c r="F1190" s="251" t="s">
        <v>187</v>
      </c>
      <c r="G1190" s="249"/>
      <c r="H1190" s="252">
        <v>125.45999999999999</v>
      </c>
      <c r="I1190" s="253"/>
      <c r="J1190" s="249"/>
      <c r="K1190" s="249"/>
      <c r="L1190" s="254"/>
      <c r="M1190" s="255"/>
      <c r="N1190" s="256"/>
      <c r="O1190" s="256"/>
      <c r="P1190" s="256"/>
      <c r="Q1190" s="256"/>
      <c r="R1190" s="256"/>
      <c r="S1190" s="256"/>
      <c r="T1190" s="257"/>
      <c r="U1190" s="15"/>
      <c r="V1190" s="15"/>
      <c r="W1190" s="15"/>
      <c r="X1190" s="15"/>
      <c r="Y1190" s="15"/>
      <c r="Z1190" s="15"/>
      <c r="AA1190" s="15"/>
      <c r="AB1190" s="15"/>
      <c r="AC1190" s="15"/>
      <c r="AD1190" s="15"/>
      <c r="AE1190" s="15"/>
      <c r="AT1190" s="258" t="s">
        <v>185</v>
      </c>
      <c r="AU1190" s="258" t="s">
        <v>85</v>
      </c>
      <c r="AV1190" s="15" t="s">
        <v>181</v>
      </c>
      <c r="AW1190" s="15" t="s">
        <v>35</v>
      </c>
      <c r="AX1190" s="15" t="s">
        <v>83</v>
      </c>
      <c r="AY1190" s="258" t="s">
        <v>175</v>
      </c>
    </row>
    <row r="1191" s="14" customFormat="1">
      <c r="A1191" s="14"/>
      <c r="B1191" s="237"/>
      <c r="C1191" s="238"/>
      <c r="D1191" s="228" t="s">
        <v>185</v>
      </c>
      <c r="E1191" s="238"/>
      <c r="F1191" s="240" t="s">
        <v>1273</v>
      </c>
      <c r="G1191" s="238"/>
      <c r="H1191" s="241">
        <v>138.006</v>
      </c>
      <c r="I1191" s="242"/>
      <c r="J1191" s="238"/>
      <c r="K1191" s="238"/>
      <c r="L1191" s="243"/>
      <c r="M1191" s="244"/>
      <c r="N1191" s="245"/>
      <c r="O1191" s="245"/>
      <c r="P1191" s="245"/>
      <c r="Q1191" s="245"/>
      <c r="R1191" s="245"/>
      <c r="S1191" s="245"/>
      <c r="T1191" s="246"/>
      <c r="U1191" s="14"/>
      <c r="V1191" s="14"/>
      <c r="W1191" s="14"/>
      <c r="X1191" s="14"/>
      <c r="Y1191" s="14"/>
      <c r="Z1191" s="14"/>
      <c r="AA1191" s="14"/>
      <c r="AB1191" s="14"/>
      <c r="AC1191" s="14"/>
      <c r="AD1191" s="14"/>
      <c r="AE1191" s="14"/>
      <c r="AT1191" s="247" t="s">
        <v>185</v>
      </c>
      <c r="AU1191" s="247" t="s">
        <v>85</v>
      </c>
      <c r="AV1191" s="14" t="s">
        <v>85</v>
      </c>
      <c r="AW1191" s="14" t="s">
        <v>4</v>
      </c>
      <c r="AX1191" s="14" t="s">
        <v>83</v>
      </c>
      <c r="AY1191" s="247" t="s">
        <v>175</v>
      </c>
    </row>
    <row r="1192" s="2" customFormat="1" ht="49.05" customHeight="1">
      <c r="A1192" s="41"/>
      <c r="B1192" s="42"/>
      <c r="C1192" s="208" t="s">
        <v>1274</v>
      </c>
      <c r="D1192" s="208" t="s">
        <v>177</v>
      </c>
      <c r="E1192" s="209" t="s">
        <v>1275</v>
      </c>
      <c r="F1192" s="210" t="s">
        <v>1276</v>
      </c>
      <c r="G1192" s="211" t="s">
        <v>1001</v>
      </c>
      <c r="H1192" s="280"/>
      <c r="I1192" s="213"/>
      <c r="J1192" s="214">
        <f>ROUND(I1192*H1192,2)</f>
        <v>0</v>
      </c>
      <c r="K1192" s="210" t="s">
        <v>180</v>
      </c>
      <c r="L1192" s="47"/>
      <c r="M1192" s="215" t="s">
        <v>19</v>
      </c>
      <c r="N1192" s="216" t="s">
        <v>46</v>
      </c>
      <c r="O1192" s="87"/>
      <c r="P1192" s="217">
        <f>O1192*H1192</f>
        <v>0</v>
      </c>
      <c r="Q1192" s="217">
        <v>0</v>
      </c>
      <c r="R1192" s="217">
        <f>Q1192*H1192</f>
        <v>0</v>
      </c>
      <c r="S1192" s="217">
        <v>0</v>
      </c>
      <c r="T1192" s="218">
        <f>S1192*H1192</f>
        <v>0</v>
      </c>
      <c r="U1192" s="41"/>
      <c r="V1192" s="41"/>
      <c r="W1192" s="41"/>
      <c r="X1192" s="41"/>
      <c r="Y1192" s="41"/>
      <c r="Z1192" s="41"/>
      <c r="AA1192" s="41"/>
      <c r="AB1192" s="41"/>
      <c r="AC1192" s="41"/>
      <c r="AD1192" s="41"/>
      <c r="AE1192" s="41"/>
      <c r="AR1192" s="219" t="s">
        <v>278</v>
      </c>
      <c r="AT1192" s="219" t="s">
        <v>177</v>
      </c>
      <c r="AU1192" s="219" t="s">
        <v>85</v>
      </c>
      <c r="AY1192" s="20" t="s">
        <v>175</v>
      </c>
      <c r="BE1192" s="220">
        <f>IF(N1192="základní",J1192,0)</f>
        <v>0</v>
      </c>
      <c r="BF1192" s="220">
        <f>IF(N1192="snížená",J1192,0)</f>
        <v>0</v>
      </c>
      <c r="BG1192" s="220">
        <f>IF(N1192="zákl. přenesená",J1192,0)</f>
        <v>0</v>
      </c>
      <c r="BH1192" s="220">
        <f>IF(N1192="sníž. přenesená",J1192,0)</f>
        <v>0</v>
      </c>
      <c r="BI1192" s="220">
        <f>IF(N1192="nulová",J1192,0)</f>
        <v>0</v>
      </c>
      <c r="BJ1192" s="20" t="s">
        <v>83</v>
      </c>
      <c r="BK1192" s="220">
        <f>ROUND(I1192*H1192,2)</f>
        <v>0</v>
      </c>
      <c r="BL1192" s="20" t="s">
        <v>278</v>
      </c>
      <c r="BM1192" s="219" t="s">
        <v>1277</v>
      </c>
    </row>
    <row r="1193" s="2" customFormat="1">
      <c r="A1193" s="41"/>
      <c r="B1193" s="42"/>
      <c r="C1193" s="43"/>
      <c r="D1193" s="221" t="s">
        <v>183</v>
      </c>
      <c r="E1193" s="43"/>
      <c r="F1193" s="222" t="s">
        <v>1278</v>
      </c>
      <c r="G1193" s="43"/>
      <c r="H1193" s="43"/>
      <c r="I1193" s="223"/>
      <c r="J1193" s="43"/>
      <c r="K1193" s="43"/>
      <c r="L1193" s="47"/>
      <c r="M1193" s="224"/>
      <c r="N1193" s="225"/>
      <c r="O1193" s="87"/>
      <c r="P1193" s="87"/>
      <c r="Q1193" s="87"/>
      <c r="R1193" s="87"/>
      <c r="S1193" s="87"/>
      <c r="T1193" s="88"/>
      <c r="U1193" s="41"/>
      <c r="V1193" s="41"/>
      <c r="W1193" s="41"/>
      <c r="X1193" s="41"/>
      <c r="Y1193" s="41"/>
      <c r="Z1193" s="41"/>
      <c r="AA1193" s="41"/>
      <c r="AB1193" s="41"/>
      <c r="AC1193" s="41"/>
      <c r="AD1193" s="41"/>
      <c r="AE1193" s="41"/>
      <c r="AT1193" s="20" t="s">
        <v>183</v>
      </c>
      <c r="AU1193" s="20" t="s">
        <v>85</v>
      </c>
    </row>
    <row r="1194" s="2" customFormat="1" ht="66.75" customHeight="1">
      <c r="A1194" s="41"/>
      <c r="B1194" s="42"/>
      <c r="C1194" s="208" t="s">
        <v>1279</v>
      </c>
      <c r="D1194" s="208" t="s">
        <v>177</v>
      </c>
      <c r="E1194" s="209" t="s">
        <v>1280</v>
      </c>
      <c r="F1194" s="210" t="s">
        <v>1281</v>
      </c>
      <c r="G1194" s="211" t="s">
        <v>1001</v>
      </c>
      <c r="H1194" s="280"/>
      <c r="I1194" s="213"/>
      <c r="J1194" s="214">
        <f>ROUND(I1194*H1194,2)</f>
        <v>0</v>
      </c>
      <c r="K1194" s="210" t="s">
        <v>180</v>
      </c>
      <c r="L1194" s="47"/>
      <c r="M1194" s="215" t="s">
        <v>19</v>
      </c>
      <c r="N1194" s="216" t="s">
        <v>46</v>
      </c>
      <c r="O1194" s="87"/>
      <c r="P1194" s="217">
        <f>O1194*H1194</f>
        <v>0</v>
      </c>
      <c r="Q1194" s="217">
        <v>0</v>
      </c>
      <c r="R1194" s="217">
        <f>Q1194*H1194</f>
        <v>0</v>
      </c>
      <c r="S1194" s="217">
        <v>0</v>
      </c>
      <c r="T1194" s="218">
        <f>S1194*H1194</f>
        <v>0</v>
      </c>
      <c r="U1194" s="41"/>
      <c r="V1194" s="41"/>
      <c r="W1194" s="41"/>
      <c r="X1194" s="41"/>
      <c r="Y1194" s="41"/>
      <c r="Z1194" s="41"/>
      <c r="AA1194" s="41"/>
      <c r="AB1194" s="41"/>
      <c r="AC1194" s="41"/>
      <c r="AD1194" s="41"/>
      <c r="AE1194" s="41"/>
      <c r="AR1194" s="219" t="s">
        <v>278</v>
      </c>
      <c r="AT1194" s="219" t="s">
        <v>177</v>
      </c>
      <c r="AU1194" s="219" t="s">
        <v>85</v>
      </c>
      <c r="AY1194" s="20" t="s">
        <v>175</v>
      </c>
      <c r="BE1194" s="220">
        <f>IF(N1194="základní",J1194,0)</f>
        <v>0</v>
      </c>
      <c r="BF1194" s="220">
        <f>IF(N1194="snížená",J1194,0)</f>
        <v>0</v>
      </c>
      <c r="BG1194" s="220">
        <f>IF(N1194="zákl. přenesená",J1194,0)</f>
        <v>0</v>
      </c>
      <c r="BH1194" s="220">
        <f>IF(N1194="sníž. přenesená",J1194,0)</f>
        <v>0</v>
      </c>
      <c r="BI1194" s="220">
        <f>IF(N1194="nulová",J1194,0)</f>
        <v>0</v>
      </c>
      <c r="BJ1194" s="20" t="s">
        <v>83</v>
      </c>
      <c r="BK1194" s="220">
        <f>ROUND(I1194*H1194,2)</f>
        <v>0</v>
      </c>
      <c r="BL1194" s="20" t="s">
        <v>278</v>
      </c>
      <c r="BM1194" s="219" t="s">
        <v>1282</v>
      </c>
    </row>
    <row r="1195" s="2" customFormat="1">
      <c r="A1195" s="41"/>
      <c r="B1195" s="42"/>
      <c r="C1195" s="43"/>
      <c r="D1195" s="221" t="s">
        <v>183</v>
      </c>
      <c r="E1195" s="43"/>
      <c r="F1195" s="222" t="s">
        <v>1283</v>
      </c>
      <c r="G1195" s="43"/>
      <c r="H1195" s="43"/>
      <c r="I1195" s="223"/>
      <c r="J1195" s="43"/>
      <c r="K1195" s="43"/>
      <c r="L1195" s="47"/>
      <c r="M1195" s="224"/>
      <c r="N1195" s="225"/>
      <c r="O1195" s="87"/>
      <c r="P1195" s="87"/>
      <c r="Q1195" s="87"/>
      <c r="R1195" s="87"/>
      <c r="S1195" s="87"/>
      <c r="T1195" s="88"/>
      <c r="U1195" s="41"/>
      <c r="V1195" s="41"/>
      <c r="W1195" s="41"/>
      <c r="X1195" s="41"/>
      <c r="Y1195" s="41"/>
      <c r="Z1195" s="41"/>
      <c r="AA1195" s="41"/>
      <c r="AB1195" s="41"/>
      <c r="AC1195" s="41"/>
      <c r="AD1195" s="41"/>
      <c r="AE1195" s="41"/>
      <c r="AT1195" s="20" t="s">
        <v>183</v>
      </c>
      <c r="AU1195" s="20" t="s">
        <v>85</v>
      </c>
    </row>
    <row r="1196" s="12" customFormat="1" ht="22.8" customHeight="1">
      <c r="A1196" s="12"/>
      <c r="B1196" s="192"/>
      <c r="C1196" s="193"/>
      <c r="D1196" s="194" t="s">
        <v>74</v>
      </c>
      <c r="E1196" s="206" t="s">
        <v>1284</v>
      </c>
      <c r="F1196" s="206" t="s">
        <v>1285</v>
      </c>
      <c r="G1196" s="193"/>
      <c r="H1196" s="193"/>
      <c r="I1196" s="196"/>
      <c r="J1196" s="207">
        <f>BK1196</f>
        <v>0</v>
      </c>
      <c r="K1196" s="193"/>
      <c r="L1196" s="198"/>
      <c r="M1196" s="199"/>
      <c r="N1196" s="200"/>
      <c r="O1196" s="200"/>
      <c r="P1196" s="201">
        <f>SUM(P1197:P1206)</f>
        <v>0</v>
      </c>
      <c r="Q1196" s="200"/>
      <c r="R1196" s="201">
        <f>SUM(R1197:R1206)</f>
        <v>0.46853360000000005</v>
      </c>
      <c r="S1196" s="200"/>
      <c r="T1196" s="202">
        <f>SUM(T1197:T1206)</f>
        <v>0.46853360000000005</v>
      </c>
      <c r="U1196" s="12"/>
      <c r="V1196" s="12"/>
      <c r="W1196" s="12"/>
      <c r="X1196" s="12"/>
      <c r="Y1196" s="12"/>
      <c r="Z1196" s="12"/>
      <c r="AA1196" s="12"/>
      <c r="AB1196" s="12"/>
      <c r="AC1196" s="12"/>
      <c r="AD1196" s="12"/>
      <c r="AE1196" s="12"/>
      <c r="AR1196" s="203" t="s">
        <v>85</v>
      </c>
      <c r="AT1196" s="204" t="s">
        <v>74</v>
      </c>
      <c r="AU1196" s="204" t="s">
        <v>83</v>
      </c>
      <c r="AY1196" s="203" t="s">
        <v>175</v>
      </c>
      <c r="BK1196" s="205">
        <f>SUM(BK1197:BK1206)</f>
        <v>0</v>
      </c>
    </row>
    <row r="1197" s="2" customFormat="1" ht="33" customHeight="1">
      <c r="A1197" s="41"/>
      <c r="B1197" s="42"/>
      <c r="C1197" s="208" t="s">
        <v>1286</v>
      </c>
      <c r="D1197" s="208" t="s">
        <v>177</v>
      </c>
      <c r="E1197" s="209" t="s">
        <v>1287</v>
      </c>
      <c r="F1197" s="210" t="s">
        <v>1288</v>
      </c>
      <c r="G1197" s="211" t="s">
        <v>120</v>
      </c>
      <c r="H1197" s="212">
        <v>99.688000000000002</v>
      </c>
      <c r="I1197" s="213"/>
      <c r="J1197" s="214">
        <f>ROUND(I1197*H1197,2)</f>
        <v>0</v>
      </c>
      <c r="K1197" s="210" t="s">
        <v>180</v>
      </c>
      <c r="L1197" s="47"/>
      <c r="M1197" s="215" t="s">
        <v>19</v>
      </c>
      <c r="N1197" s="216" t="s">
        <v>46</v>
      </c>
      <c r="O1197" s="87"/>
      <c r="P1197" s="217">
        <f>O1197*H1197</f>
        <v>0</v>
      </c>
      <c r="Q1197" s="217">
        <v>0.0047000000000000002</v>
      </c>
      <c r="R1197" s="217">
        <f>Q1197*H1197</f>
        <v>0.46853360000000005</v>
      </c>
      <c r="S1197" s="217">
        <v>0.0047000000000000002</v>
      </c>
      <c r="T1197" s="218">
        <f>S1197*H1197</f>
        <v>0.46853360000000005</v>
      </c>
      <c r="U1197" s="41"/>
      <c r="V1197" s="41"/>
      <c r="W1197" s="41"/>
      <c r="X1197" s="41"/>
      <c r="Y1197" s="41"/>
      <c r="Z1197" s="41"/>
      <c r="AA1197" s="41"/>
      <c r="AB1197" s="41"/>
      <c r="AC1197" s="41"/>
      <c r="AD1197" s="41"/>
      <c r="AE1197" s="41"/>
      <c r="AR1197" s="219" t="s">
        <v>278</v>
      </c>
      <c r="AT1197" s="219" t="s">
        <v>177</v>
      </c>
      <c r="AU1197" s="219" t="s">
        <v>85</v>
      </c>
      <c r="AY1197" s="20" t="s">
        <v>175</v>
      </c>
      <c r="BE1197" s="220">
        <f>IF(N1197="základní",J1197,0)</f>
        <v>0</v>
      </c>
      <c r="BF1197" s="220">
        <f>IF(N1197="snížená",J1197,0)</f>
        <v>0</v>
      </c>
      <c r="BG1197" s="220">
        <f>IF(N1197="zákl. přenesená",J1197,0)</f>
        <v>0</v>
      </c>
      <c r="BH1197" s="220">
        <f>IF(N1197="sníž. přenesená",J1197,0)</f>
        <v>0</v>
      </c>
      <c r="BI1197" s="220">
        <f>IF(N1197="nulová",J1197,0)</f>
        <v>0</v>
      </c>
      <c r="BJ1197" s="20" t="s">
        <v>83</v>
      </c>
      <c r="BK1197" s="220">
        <f>ROUND(I1197*H1197,2)</f>
        <v>0</v>
      </c>
      <c r="BL1197" s="20" t="s">
        <v>278</v>
      </c>
      <c r="BM1197" s="219" t="s">
        <v>1289</v>
      </c>
    </row>
    <row r="1198" s="2" customFormat="1">
      <c r="A1198" s="41"/>
      <c r="B1198" s="42"/>
      <c r="C1198" s="43"/>
      <c r="D1198" s="221" t="s">
        <v>183</v>
      </c>
      <c r="E1198" s="43"/>
      <c r="F1198" s="222" t="s">
        <v>1290</v>
      </c>
      <c r="G1198" s="43"/>
      <c r="H1198" s="43"/>
      <c r="I1198" s="223"/>
      <c r="J1198" s="43"/>
      <c r="K1198" s="43"/>
      <c r="L1198" s="47"/>
      <c r="M1198" s="224"/>
      <c r="N1198" s="225"/>
      <c r="O1198" s="87"/>
      <c r="P1198" s="87"/>
      <c r="Q1198" s="87"/>
      <c r="R1198" s="87"/>
      <c r="S1198" s="87"/>
      <c r="T1198" s="88"/>
      <c r="U1198" s="41"/>
      <c r="V1198" s="41"/>
      <c r="W1198" s="41"/>
      <c r="X1198" s="41"/>
      <c r="Y1198" s="41"/>
      <c r="Z1198" s="41"/>
      <c r="AA1198" s="41"/>
      <c r="AB1198" s="41"/>
      <c r="AC1198" s="41"/>
      <c r="AD1198" s="41"/>
      <c r="AE1198" s="41"/>
      <c r="AT1198" s="20" t="s">
        <v>183</v>
      </c>
      <c r="AU1198" s="20" t="s">
        <v>85</v>
      </c>
    </row>
    <row r="1199" s="13" customFormat="1">
      <c r="A1199" s="13"/>
      <c r="B1199" s="226"/>
      <c r="C1199" s="227"/>
      <c r="D1199" s="228" t="s">
        <v>185</v>
      </c>
      <c r="E1199" s="229" t="s">
        <v>19</v>
      </c>
      <c r="F1199" s="230" t="s">
        <v>198</v>
      </c>
      <c r="G1199" s="227"/>
      <c r="H1199" s="229" t="s">
        <v>19</v>
      </c>
      <c r="I1199" s="231"/>
      <c r="J1199" s="227"/>
      <c r="K1199" s="227"/>
      <c r="L1199" s="232"/>
      <c r="M1199" s="233"/>
      <c r="N1199" s="234"/>
      <c r="O1199" s="234"/>
      <c r="P1199" s="234"/>
      <c r="Q1199" s="234"/>
      <c r="R1199" s="234"/>
      <c r="S1199" s="234"/>
      <c r="T1199" s="235"/>
      <c r="U1199" s="13"/>
      <c r="V1199" s="13"/>
      <c r="W1199" s="13"/>
      <c r="X1199" s="13"/>
      <c r="Y1199" s="13"/>
      <c r="Z1199" s="13"/>
      <c r="AA1199" s="13"/>
      <c r="AB1199" s="13"/>
      <c r="AC1199" s="13"/>
      <c r="AD1199" s="13"/>
      <c r="AE1199" s="13"/>
      <c r="AT1199" s="236" t="s">
        <v>185</v>
      </c>
      <c r="AU1199" s="236" t="s">
        <v>85</v>
      </c>
      <c r="AV1199" s="13" t="s">
        <v>83</v>
      </c>
      <c r="AW1199" s="13" t="s">
        <v>35</v>
      </c>
      <c r="AX1199" s="13" t="s">
        <v>75</v>
      </c>
      <c r="AY1199" s="236" t="s">
        <v>175</v>
      </c>
    </row>
    <row r="1200" s="13" customFormat="1">
      <c r="A1200" s="13"/>
      <c r="B1200" s="226"/>
      <c r="C1200" s="227"/>
      <c r="D1200" s="228" t="s">
        <v>185</v>
      </c>
      <c r="E1200" s="229" t="s">
        <v>19</v>
      </c>
      <c r="F1200" s="230" t="s">
        <v>1291</v>
      </c>
      <c r="G1200" s="227"/>
      <c r="H1200" s="229" t="s">
        <v>19</v>
      </c>
      <c r="I1200" s="231"/>
      <c r="J1200" s="227"/>
      <c r="K1200" s="227"/>
      <c r="L1200" s="232"/>
      <c r="M1200" s="233"/>
      <c r="N1200" s="234"/>
      <c r="O1200" s="234"/>
      <c r="P1200" s="234"/>
      <c r="Q1200" s="234"/>
      <c r="R1200" s="234"/>
      <c r="S1200" s="234"/>
      <c r="T1200" s="235"/>
      <c r="U1200" s="13"/>
      <c r="V1200" s="13"/>
      <c r="W1200" s="13"/>
      <c r="X1200" s="13"/>
      <c r="Y1200" s="13"/>
      <c r="Z1200" s="13"/>
      <c r="AA1200" s="13"/>
      <c r="AB1200" s="13"/>
      <c r="AC1200" s="13"/>
      <c r="AD1200" s="13"/>
      <c r="AE1200" s="13"/>
      <c r="AT1200" s="236" t="s">
        <v>185</v>
      </c>
      <c r="AU1200" s="236" t="s">
        <v>85</v>
      </c>
      <c r="AV1200" s="13" t="s">
        <v>83</v>
      </c>
      <c r="AW1200" s="13" t="s">
        <v>35</v>
      </c>
      <c r="AX1200" s="13" t="s">
        <v>75</v>
      </c>
      <c r="AY1200" s="236" t="s">
        <v>175</v>
      </c>
    </row>
    <row r="1201" s="14" customFormat="1">
      <c r="A1201" s="14"/>
      <c r="B1201" s="237"/>
      <c r="C1201" s="238"/>
      <c r="D1201" s="228" t="s">
        <v>185</v>
      </c>
      <c r="E1201" s="239" t="s">
        <v>19</v>
      </c>
      <c r="F1201" s="240" t="s">
        <v>99</v>
      </c>
      <c r="G1201" s="238"/>
      <c r="H1201" s="241">
        <v>99.688000000000002</v>
      </c>
      <c r="I1201" s="242"/>
      <c r="J1201" s="238"/>
      <c r="K1201" s="238"/>
      <c r="L1201" s="243"/>
      <c r="M1201" s="244"/>
      <c r="N1201" s="245"/>
      <c r="O1201" s="245"/>
      <c r="P1201" s="245"/>
      <c r="Q1201" s="245"/>
      <c r="R1201" s="245"/>
      <c r="S1201" s="245"/>
      <c r="T1201" s="246"/>
      <c r="U1201" s="14"/>
      <c r="V1201" s="14"/>
      <c r="W1201" s="14"/>
      <c r="X1201" s="14"/>
      <c r="Y1201" s="14"/>
      <c r="Z1201" s="14"/>
      <c r="AA1201" s="14"/>
      <c r="AB1201" s="14"/>
      <c r="AC1201" s="14"/>
      <c r="AD1201" s="14"/>
      <c r="AE1201" s="14"/>
      <c r="AT1201" s="247" t="s">
        <v>185</v>
      </c>
      <c r="AU1201" s="247" t="s">
        <v>85</v>
      </c>
      <c r="AV1201" s="14" t="s">
        <v>85</v>
      </c>
      <c r="AW1201" s="14" t="s">
        <v>35</v>
      </c>
      <c r="AX1201" s="14" t="s">
        <v>75</v>
      </c>
      <c r="AY1201" s="247" t="s">
        <v>175</v>
      </c>
    </row>
    <row r="1202" s="15" customFormat="1">
      <c r="A1202" s="15"/>
      <c r="B1202" s="248"/>
      <c r="C1202" s="249"/>
      <c r="D1202" s="228" t="s">
        <v>185</v>
      </c>
      <c r="E1202" s="250" t="s">
        <v>19</v>
      </c>
      <c r="F1202" s="251" t="s">
        <v>187</v>
      </c>
      <c r="G1202" s="249"/>
      <c r="H1202" s="252">
        <v>99.688000000000002</v>
      </c>
      <c r="I1202" s="253"/>
      <c r="J1202" s="249"/>
      <c r="K1202" s="249"/>
      <c r="L1202" s="254"/>
      <c r="M1202" s="255"/>
      <c r="N1202" s="256"/>
      <c r="O1202" s="256"/>
      <c r="P1202" s="256"/>
      <c r="Q1202" s="256"/>
      <c r="R1202" s="256"/>
      <c r="S1202" s="256"/>
      <c r="T1202" s="257"/>
      <c r="U1202" s="15"/>
      <c r="V1202" s="15"/>
      <c r="W1202" s="15"/>
      <c r="X1202" s="15"/>
      <c r="Y1202" s="15"/>
      <c r="Z1202" s="15"/>
      <c r="AA1202" s="15"/>
      <c r="AB1202" s="15"/>
      <c r="AC1202" s="15"/>
      <c r="AD1202" s="15"/>
      <c r="AE1202" s="15"/>
      <c r="AT1202" s="258" t="s">
        <v>185</v>
      </c>
      <c r="AU1202" s="258" t="s">
        <v>85</v>
      </c>
      <c r="AV1202" s="15" t="s">
        <v>181</v>
      </c>
      <c r="AW1202" s="15" t="s">
        <v>35</v>
      </c>
      <c r="AX1202" s="15" t="s">
        <v>83</v>
      </c>
      <c r="AY1202" s="258" t="s">
        <v>175</v>
      </c>
    </row>
    <row r="1203" s="2" customFormat="1" ht="49.05" customHeight="1">
      <c r="A1203" s="41"/>
      <c r="B1203" s="42"/>
      <c r="C1203" s="208" t="s">
        <v>1292</v>
      </c>
      <c r="D1203" s="208" t="s">
        <v>177</v>
      </c>
      <c r="E1203" s="209" t="s">
        <v>1293</v>
      </c>
      <c r="F1203" s="210" t="s">
        <v>1294</v>
      </c>
      <c r="G1203" s="211" t="s">
        <v>1001</v>
      </c>
      <c r="H1203" s="280"/>
      <c r="I1203" s="213"/>
      <c r="J1203" s="214">
        <f>ROUND(I1203*H1203,2)</f>
        <v>0</v>
      </c>
      <c r="K1203" s="210" t="s">
        <v>180</v>
      </c>
      <c r="L1203" s="47"/>
      <c r="M1203" s="215" t="s">
        <v>19</v>
      </c>
      <c r="N1203" s="216" t="s">
        <v>46</v>
      </c>
      <c r="O1203" s="87"/>
      <c r="P1203" s="217">
        <f>O1203*H1203</f>
        <v>0</v>
      </c>
      <c r="Q1203" s="217">
        <v>0</v>
      </c>
      <c r="R1203" s="217">
        <f>Q1203*H1203</f>
        <v>0</v>
      </c>
      <c r="S1203" s="217">
        <v>0</v>
      </c>
      <c r="T1203" s="218">
        <f>S1203*H1203</f>
        <v>0</v>
      </c>
      <c r="U1203" s="41"/>
      <c r="V1203" s="41"/>
      <c r="W1203" s="41"/>
      <c r="X1203" s="41"/>
      <c r="Y1203" s="41"/>
      <c r="Z1203" s="41"/>
      <c r="AA1203" s="41"/>
      <c r="AB1203" s="41"/>
      <c r="AC1203" s="41"/>
      <c r="AD1203" s="41"/>
      <c r="AE1203" s="41"/>
      <c r="AR1203" s="219" t="s">
        <v>278</v>
      </c>
      <c r="AT1203" s="219" t="s">
        <v>177</v>
      </c>
      <c r="AU1203" s="219" t="s">
        <v>85</v>
      </c>
      <c r="AY1203" s="20" t="s">
        <v>175</v>
      </c>
      <c r="BE1203" s="220">
        <f>IF(N1203="základní",J1203,0)</f>
        <v>0</v>
      </c>
      <c r="BF1203" s="220">
        <f>IF(N1203="snížená",J1203,0)</f>
        <v>0</v>
      </c>
      <c r="BG1203" s="220">
        <f>IF(N1203="zákl. přenesená",J1203,0)</f>
        <v>0</v>
      </c>
      <c r="BH1203" s="220">
        <f>IF(N1203="sníž. přenesená",J1203,0)</f>
        <v>0</v>
      </c>
      <c r="BI1203" s="220">
        <f>IF(N1203="nulová",J1203,0)</f>
        <v>0</v>
      </c>
      <c r="BJ1203" s="20" t="s">
        <v>83</v>
      </c>
      <c r="BK1203" s="220">
        <f>ROUND(I1203*H1203,2)</f>
        <v>0</v>
      </c>
      <c r="BL1203" s="20" t="s">
        <v>278</v>
      </c>
      <c r="BM1203" s="219" t="s">
        <v>1295</v>
      </c>
    </row>
    <row r="1204" s="2" customFormat="1">
      <c r="A1204" s="41"/>
      <c r="B1204" s="42"/>
      <c r="C1204" s="43"/>
      <c r="D1204" s="221" t="s">
        <v>183</v>
      </c>
      <c r="E1204" s="43"/>
      <c r="F1204" s="222" t="s">
        <v>1296</v>
      </c>
      <c r="G1204" s="43"/>
      <c r="H1204" s="43"/>
      <c r="I1204" s="223"/>
      <c r="J1204" s="43"/>
      <c r="K1204" s="43"/>
      <c r="L1204" s="47"/>
      <c r="M1204" s="224"/>
      <c r="N1204" s="225"/>
      <c r="O1204" s="87"/>
      <c r="P1204" s="87"/>
      <c r="Q1204" s="87"/>
      <c r="R1204" s="87"/>
      <c r="S1204" s="87"/>
      <c r="T1204" s="88"/>
      <c r="U1204" s="41"/>
      <c r="V1204" s="41"/>
      <c r="W1204" s="41"/>
      <c r="X1204" s="41"/>
      <c r="Y1204" s="41"/>
      <c r="Z1204" s="41"/>
      <c r="AA1204" s="41"/>
      <c r="AB1204" s="41"/>
      <c r="AC1204" s="41"/>
      <c r="AD1204" s="41"/>
      <c r="AE1204" s="41"/>
      <c r="AT1204" s="20" t="s">
        <v>183</v>
      </c>
      <c r="AU1204" s="20" t="s">
        <v>85</v>
      </c>
    </row>
    <row r="1205" s="2" customFormat="1" ht="66.75" customHeight="1">
      <c r="A1205" s="41"/>
      <c r="B1205" s="42"/>
      <c r="C1205" s="208" t="s">
        <v>1297</v>
      </c>
      <c r="D1205" s="208" t="s">
        <v>177</v>
      </c>
      <c r="E1205" s="209" t="s">
        <v>1298</v>
      </c>
      <c r="F1205" s="210" t="s">
        <v>1299</v>
      </c>
      <c r="G1205" s="211" t="s">
        <v>1001</v>
      </c>
      <c r="H1205" s="280"/>
      <c r="I1205" s="213"/>
      <c r="J1205" s="214">
        <f>ROUND(I1205*H1205,2)</f>
        <v>0</v>
      </c>
      <c r="K1205" s="210" t="s">
        <v>180</v>
      </c>
      <c r="L1205" s="47"/>
      <c r="M1205" s="215" t="s">
        <v>19</v>
      </c>
      <c r="N1205" s="216" t="s">
        <v>46</v>
      </c>
      <c r="O1205" s="87"/>
      <c r="P1205" s="217">
        <f>O1205*H1205</f>
        <v>0</v>
      </c>
      <c r="Q1205" s="217">
        <v>0</v>
      </c>
      <c r="R1205" s="217">
        <f>Q1205*H1205</f>
        <v>0</v>
      </c>
      <c r="S1205" s="217">
        <v>0</v>
      </c>
      <c r="T1205" s="218">
        <f>S1205*H1205</f>
        <v>0</v>
      </c>
      <c r="U1205" s="41"/>
      <c r="V1205" s="41"/>
      <c r="W1205" s="41"/>
      <c r="X1205" s="41"/>
      <c r="Y1205" s="41"/>
      <c r="Z1205" s="41"/>
      <c r="AA1205" s="41"/>
      <c r="AB1205" s="41"/>
      <c r="AC1205" s="41"/>
      <c r="AD1205" s="41"/>
      <c r="AE1205" s="41"/>
      <c r="AR1205" s="219" t="s">
        <v>278</v>
      </c>
      <c r="AT1205" s="219" t="s">
        <v>177</v>
      </c>
      <c r="AU1205" s="219" t="s">
        <v>85</v>
      </c>
      <c r="AY1205" s="20" t="s">
        <v>175</v>
      </c>
      <c r="BE1205" s="220">
        <f>IF(N1205="základní",J1205,0)</f>
        <v>0</v>
      </c>
      <c r="BF1205" s="220">
        <f>IF(N1205="snížená",J1205,0)</f>
        <v>0</v>
      </c>
      <c r="BG1205" s="220">
        <f>IF(N1205="zákl. přenesená",J1205,0)</f>
        <v>0</v>
      </c>
      <c r="BH1205" s="220">
        <f>IF(N1205="sníž. přenesená",J1205,0)</f>
        <v>0</v>
      </c>
      <c r="BI1205" s="220">
        <f>IF(N1205="nulová",J1205,0)</f>
        <v>0</v>
      </c>
      <c r="BJ1205" s="20" t="s">
        <v>83</v>
      </c>
      <c r="BK1205" s="220">
        <f>ROUND(I1205*H1205,2)</f>
        <v>0</v>
      </c>
      <c r="BL1205" s="20" t="s">
        <v>278</v>
      </c>
      <c r="BM1205" s="219" t="s">
        <v>1300</v>
      </c>
    </row>
    <row r="1206" s="2" customFormat="1">
      <c r="A1206" s="41"/>
      <c r="B1206" s="42"/>
      <c r="C1206" s="43"/>
      <c r="D1206" s="221" t="s">
        <v>183</v>
      </c>
      <c r="E1206" s="43"/>
      <c r="F1206" s="222" t="s">
        <v>1301</v>
      </c>
      <c r="G1206" s="43"/>
      <c r="H1206" s="43"/>
      <c r="I1206" s="223"/>
      <c r="J1206" s="43"/>
      <c r="K1206" s="43"/>
      <c r="L1206" s="47"/>
      <c r="M1206" s="224"/>
      <c r="N1206" s="225"/>
      <c r="O1206" s="87"/>
      <c r="P1206" s="87"/>
      <c r="Q1206" s="87"/>
      <c r="R1206" s="87"/>
      <c r="S1206" s="87"/>
      <c r="T1206" s="88"/>
      <c r="U1206" s="41"/>
      <c r="V1206" s="41"/>
      <c r="W1206" s="41"/>
      <c r="X1206" s="41"/>
      <c r="Y1206" s="41"/>
      <c r="Z1206" s="41"/>
      <c r="AA1206" s="41"/>
      <c r="AB1206" s="41"/>
      <c r="AC1206" s="41"/>
      <c r="AD1206" s="41"/>
      <c r="AE1206" s="41"/>
      <c r="AT1206" s="20" t="s">
        <v>183</v>
      </c>
      <c r="AU1206" s="20" t="s">
        <v>85</v>
      </c>
    </row>
    <row r="1207" s="12" customFormat="1" ht="22.8" customHeight="1">
      <c r="A1207" s="12"/>
      <c r="B1207" s="192"/>
      <c r="C1207" s="193"/>
      <c r="D1207" s="194" t="s">
        <v>74</v>
      </c>
      <c r="E1207" s="206" t="s">
        <v>1302</v>
      </c>
      <c r="F1207" s="206" t="s">
        <v>1303</v>
      </c>
      <c r="G1207" s="193"/>
      <c r="H1207" s="193"/>
      <c r="I1207" s="196"/>
      <c r="J1207" s="207">
        <f>BK1207</f>
        <v>0</v>
      </c>
      <c r="K1207" s="193"/>
      <c r="L1207" s="198"/>
      <c r="M1207" s="199"/>
      <c r="N1207" s="200"/>
      <c r="O1207" s="200"/>
      <c r="P1207" s="201">
        <f>SUM(P1208:P1261)</f>
        <v>0</v>
      </c>
      <c r="Q1207" s="200"/>
      <c r="R1207" s="201">
        <f>SUM(R1208:R1261)</f>
        <v>0.5062084</v>
      </c>
      <c r="S1207" s="200"/>
      <c r="T1207" s="202">
        <f>SUM(T1208:T1261)</f>
        <v>0</v>
      </c>
      <c r="U1207" s="12"/>
      <c r="V1207" s="12"/>
      <c r="W1207" s="12"/>
      <c r="X1207" s="12"/>
      <c r="Y1207" s="12"/>
      <c r="Z1207" s="12"/>
      <c r="AA1207" s="12"/>
      <c r="AB1207" s="12"/>
      <c r="AC1207" s="12"/>
      <c r="AD1207" s="12"/>
      <c r="AE1207" s="12"/>
      <c r="AR1207" s="203" t="s">
        <v>85</v>
      </c>
      <c r="AT1207" s="204" t="s">
        <v>74</v>
      </c>
      <c r="AU1207" s="204" t="s">
        <v>83</v>
      </c>
      <c r="AY1207" s="203" t="s">
        <v>175</v>
      </c>
      <c r="BK1207" s="205">
        <f>SUM(BK1208:BK1261)</f>
        <v>0</v>
      </c>
    </row>
    <row r="1208" s="2" customFormat="1" ht="24.15" customHeight="1">
      <c r="A1208" s="41"/>
      <c r="B1208" s="42"/>
      <c r="C1208" s="208" t="s">
        <v>1304</v>
      </c>
      <c r="D1208" s="208" t="s">
        <v>177</v>
      </c>
      <c r="E1208" s="209" t="s">
        <v>1305</v>
      </c>
      <c r="F1208" s="210" t="s">
        <v>1306</v>
      </c>
      <c r="G1208" s="211" t="s">
        <v>120</v>
      </c>
      <c r="H1208" s="212">
        <v>99.688000000000002</v>
      </c>
      <c r="I1208" s="213"/>
      <c r="J1208" s="214">
        <f>ROUND(I1208*H1208,2)</f>
        <v>0</v>
      </c>
      <c r="K1208" s="210" t="s">
        <v>180</v>
      </c>
      <c r="L1208" s="47"/>
      <c r="M1208" s="215" t="s">
        <v>19</v>
      </c>
      <c r="N1208" s="216" t="s">
        <v>46</v>
      </c>
      <c r="O1208" s="87"/>
      <c r="P1208" s="217">
        <f>O1208*H1208</f>
        <v>0</v>
      </c>
      <c r="Q1208" s="217">
        <v>0</v>
      </c>
      <c r="R1208" s="217">
        <f>Q1208*H1208</f>
        <v>0</v>
      </c>
      <c r="S1208" s="217">
        <v>0</v>
      </c>
      <c r="T1208" s="218">
        <f>S1208*H1208</f>
        <v>0</v>
      </c>
      <c r="U1208" s="41"/>
      <c r="V1208" s="41"/>
      <c r="W1208" s="41"/>
      <c r="X1208" s="41"/>
      <c r="Y1208" s="41"/>
      <c r="Z1208" s="41"/>
      <c r="AA1208" s="41"/>
      <c r="AB1208" s="41"/>
      <c r="AC1208" s="41"/>
      <c r="AD1208" s="41"/>
      <c r="AE1208" s="41"/>
      <c r="AR1208" s="219" t="s">
        <v>278</v>
      </c>
      <c r="AT1208" s="219" t="s">
        <v>177</v>
      </c>
      <c r="AU1208" s="219" t="s">
        <v>85</v>
      </c>
      <c r="AY1208" s="20" t="s">
        <v>175</v>
      </c>
      <c r="BE1208" s="220">
        <f>IF(N1208="základní",J1208,0)</f>
        <v>0</v>
      </c>
      <c r="BF1208" s="220">
        <f>IF(N1208="snížená",J1208,0)</f>
        <v>0</v>
      </c>
      <c r="BG1208" s="220">
        <f>IF(N1208="zákl. přenesená",J1208,0)</f>
        <v>0</v>
      </c>
      <c r="BH1208" s="220">
        <f>IF(N1208="sníž. přenesená",J1208,0)</f>
        <v>0</v>
      </c>
      <c r="BI1208" s="220">
        <f>IF(N1208="nulová",J1208,0)</f>
        <v>0</v>
      </c>
      <c r="BJ1208" s="20" t="s">
        <v>83</v>
      </c>
      <c r="BK1208" s="220">
        <f>ROUND(I1208*H1208,2)</f>
        <v>0</v>
      </c>
      <c r="BL1208" s="20" t="s">
        <v>278</v>
      </c>
      <c r="BM1208" s="219" t="s">
        <v>1307</v>
      </c>
    </row>
    <row r="1209" s="2" customFormat="1">
      <c r="A1209" s="41"/>
      <c r="B1209" s="42"/>
      <c r="C1209" s="43"/>
      <c r="D1209" s="221" t="s">
        <v>183</v>
      </c>
      <c r="E1209" s="43"/>
      <c r="F1209" s="222" t="s">
        <v>1308</v>
      </c>
      <c r="G1209" s="43"/>
      <c r="H1209" s="43"/>
      <c r="I1209" s="223"/>
      <c r="J1209" s="43"/>
      <c r="K1209" s="43"/>
      <c r="L1209" s="47"/>
      <c r="M1209" s="224"/>
      <c r="N1209" s="225"/>
      <c r="O1209" s="87"/>
      <c r="P1209" s="87"/>
      <c r="Q1209" s="87"/>
      <c r="R1209" s="87"/>
      <c r="S1209" s="87"/>
      <c r="T1209" s="88"/>
      <c r="U1209" s="41"/>
      <c r="V1209" s="41"/>
      <c r="W1209" s="41"/>
      <c r="X1209" s="41"/>
      <c r="Y1209" s="41"/>
      <c r="Z1209" s="41"/>
      <c r="AA1209" s="41"/>
      <c r="AB1209" s="41"/>
      <c r="AC1209" s="41"/>
      <c r="AD1209" s="41"/>
      <c r="AE1209" s="41"/>
      <c r="AT1209" s="20" t="s">
        <v>183</v>
      </c>
      <c r="AU1209" s="20" t="s">
        <v>85</v>
      </c>
    </row>
    <row r="1210" s="14" customFormat="1">
      <c r="A1210" s="14"/>
      <c r="B1210" s="237"/>
      <c r="C1210" s="238"/>
      <c r="D1210" s="228" t="s">
        <v>185</v>
      </c>
      <c r="E1210" s="239" t="s">
        <v>19</v>
      </c>
      <c r="F1210" s="240" t="s">
        <v>99</v>
      </c>
      <c r="G1210" s="238"/>
      <c r="H1210" s="241">
        <v>99.688000000000002</v>
      </c>
      <c r="I1210" s="242"/>
      <c r="J1210" s="238"/>
      <c r="K1210" s="238"/>
      <c r="L1210" s="243"/>
      <c r="M1210" s="244"/>
      <c r="N1210" s="245"/>
      <c r="O1210" s="245"/>
      <c r="P1210" s="245"/>
      <c r="Q1210" s="245"/>
      <c r="R1210" s="245"/>
      <c r="S1210" s="245"/>
      <c r="T1210" s="246"/>
      <c r="U1210" s="14"/>
      <c r="V1210" s="14"/>
      <c r="W1210" s="14"/>
      <c r="X1210" s="14"/>
      <c r="Y1210" s="14"/>
      <c r="Z1210" s="14"/>
      <c r="AA1210" s="14"/>
      <c r="AB1210" s="14"/>
      <c r="AC1210" s="14"/>
      <c r="AD1210" s="14"/>
      <c r="AE1210" s="14"/>
      <c r="AT1210" s="247" t="s">
        <v>185</v>
      </c>
      <c r="AU1210" s="247" t="s">
        <v>85</v>
      </c>
      <c r="AV1210" s="14" t="s">
        <v>85</v>
      </c>
      <c r="AW1210" s="14" t="s">
        <v>35</v>
      </c>
      <c r="AX1210" s="14" t="s">
        <v>75</v>
      </c>
      <c r="AY1210" s="247" t="s">
        <v>175</v>
      </c>
    </row>
    <row r="1211" s="15" customFormat="1">
      <c r="A1211" s="15"/>
      <c r="B1211" s="248"/>
      <c r="C1211" s="249"/>
      <c r="D1211" s="228" t="s">
        <v>185</v>
      </c>
      <c r="E1211" s="250" t="s">
        <v>19</v>
      </c>
      <c r="F1211" s="251" t="s">
        <v>187</v>
      </c>
      <c r="G1211" s="249"/>
      <c r="H1211" s="252">
        <v>99.688000000000002</v>
      </c>
      <c r="I1211" s="253"/>
      <c r="J1211" s="249"/>
      <c r="K1211" s="249"/>
      <c r="L1211" s="254"/>
      <c r="M1211" s="255"/>
      <c r="N1211" s="256"/>
      <c r="O1211" s="256"/>
      <c r="P1211" s="256"/>
      <c r="Q1211" s="256"/>
      <c r="R1211" s="256"/>
      <c r="S1211" s="256"/>
      <c r="T1211" s="257"/>
      <c r="U1211" s="15"/>
      <c r="V1211" s="15"/>
      <c r="W1211" s="15"/>
      <c r="X1211" s="15"/>
      <c r="Y1211" s="15"/>
      <c r="Z1211" s="15"/>
      <c r="AA1211" s="15"/>
      <c r="AB1211" s="15"/>
      <c r="AC1211" s="15"/>
      <c r="AD1211" s="15"/>
      <c r="AE1211" s="15"/>
      <c r="AT1211" s="258" t="s">
        <v>185</v>
      </c>
      <c r="AU1211" s="258" t="s">
        <v>85</v>
      </c>
      <c r="AV1211" s="15" t="s">
        <v>181</v>
      </c>
      <c r="AW1211" s="15" t="s">
        <v>35</v>
      </c>
      <c r="AX1211" s="15" t="s">
        <v>83</v>
      </c>
      <c r="AY1211" s="258" t="s">
        <v>175</v>
      </c>
    </row>
    <row r="1212" s="2" customFormat="1" ht="44.25" customHeight="1">
      <c r="A1212" s="41"/>
      <c r="B1212" s="42"/>
      <c r="C1212" s="208" t="s">
        <v>1309</v>
      </c>
      <c r="D1212" s="208" t="s">
        <v>177</v>
      </c>
      <c r="E1212" s="209" t="s">
        <v>1310</v>
      </c>
      <c r="F1212" s="210" t="s">
        <v>1311</v>
      </c>
      <c r="G1212" s="211" t="s">
        <v>120</v>
      </c>
      <c r="H1212" s="212">
        <v>99.688000000000002</v>
      </c>
      <c r="I1212" s="213"/>
      <c r="J1212" s="214">
        <f>ROUND(I1212*H1212,2)</f>
        <v>0</v>
      </c>
      <c r="K1212" s="210" t="s">
        <v>180</v>
      </c>
      <c r="L1212" s="47"/>
      <c r="M1212" s="215" t="s">
        <v>19</v>
      </c>
      <c r="N1212" s="216" t="s">
        <v>46</v>
      </c>
      <c r="O1212" s="87"/>
      <c r="P1212" s="217">
        <f>O1212*H1212</f>
        <v>0</v>
      </c>
      <c r="Q1212" s="217">
        <v>0.00085999999999999998</v>
      </c>
      <c r="R1212" s="217">
        <f>Q1212*H1212</f>
        <v>0.085731680000000005</v>
      </c>
      <c r="S1212" s="217">
        <v>0</v>
      </c>
      <c r="T1212" s="218">
        <f>S1212*H1212</f>
        <v>0</v>
      </c>
      <c r="U1212" s="41"/>
      <c r="V1212" s="41"/>
      <c r="W1212" s="41"/>
      <c r="X1212" s="41"/>
      <c r="Y1212" s="41"/>
      <c r="Z1212" s="41"/>
      <c r="AA1212" s="41"/>
      <c r="AB1212" s="41"/>
      <c r="AC1212" s="41"/>
      <c r="AD1212" s="41"/>
      <c r="AE1212" s="41"/>
      <c r="AR1212" s="219" t="s">
        <v>278</v>
      </c>
      <c r="AT1212" s="219" t="s">
        <v>177</v>
      </c>
      <c r="AU1212" s="219" t="s">
        <v>85</v>
      </c>
      <c r="AY1212" s="20" t="s">
        <v>175</v>
      </c>
      <c r="BE1212" s="220">
        <f>IF(N1212="základní",J1212,0)</f>
        <v>0</v>
      </c>
      <c r="BF1212" s="220">
        <f>IF(N1212="snížená",J1212,0)</f>
        <v>0</v>
      </c>
      <c r="BG1212" s="220">
        <f>IF(N1212="zákl. přenesená",J1212,0)</f>
        <v>0</v>
      </c>
      <c r="BH1212" s="220">
        <f>IF(N1212="sníž. přenesená",J1212,0)</f>
        <v>0</v>
      </c>
      <c r="BI1212" s="220">
        <f>IF(N1212="nulová",J1212,0)</f>
        <v>0</v>
      </c>
      <c r="BJ1212" s="20" t="s">
        <v>83</v>
      </c>
      <c r="BK1212" s="220">
        <f>ROUND(I1212*H1212,2)</f>
        <v>0</v>
      </c>
      <c r="BL1212" s="20" t="s">
        <v>278</v>
      </c>
      <c r="BM1212" s="219" t="s">
        <v>1312</v>
      </c>
    </row>
    <row r="1213" s="2" customFormat="1">
      <c r="A1213" s="41"/>
      <c r="B1213" s="42"/>
      <c r="C1213" s="43"/>
      <c r="D1213" s="221" t="s">
        <v>183</v>
      </c>
      <c r="E1213" s="43"/>
      <c r="F1213" s="222" t="s">
        <v>1313</v>
      </c>
      <c r="G1213" s="43"/>
      <c r="H1213" s="43"/>
      <c r="I1213" s="223"/>
      <c r="J1213" s="43"/>
      <c r="K1213" s="43"/>
      <c r="L1213" s="47"/>
      <c r="M1213" s="224"/>
      <c r="N1213" s="225"/>
      <c r="O1213" s="87"/>
      <c r="P1213" s="87"/>
      <c r="Q1213" s="87"/>
      <c r="R1213" s="87"/>
      <c r="S1213" s="87"/>
      <c r="T1213" s="88"/>
      <c r="U1213" s="41"/>
      <c r="V1213" s="41"/>
      <c r="W1213" s="41"/>
      <c r="X1213" s="41"/>
      <c r="Y1213" s="41"/>
      <c r="Z1213" s="41"/>
      <c r="AA1213" s="41"/>
      <c r="AB1213" s="41"/>
      <c r="AC1213" s="41"/>
      <c r="AD1213" s="41"/>
      <c r="AE1213" s="41"/>
      <c r="AT1213" s="20" t="s">
        <v>183</v>
      </c>
      <c r="AU1213" s="20" t="s">
        <v>85</v>
      </c>
    </row>
    <row r="1214" s="14" customFormat="1">
      <c r="A1214" s="14"/>
      <c r="B1214" s="237"/>
      <c r="C1214" s="238"/>
      <c r="D1214" s="228" t="s">
        <v>185</v>
      </c>
      <c r="E1214" s="239" t="s">
        <v>19</v>
      </c>
      <c r="F1214" s="240" t="s">
        <v>99</v>
      </c>
      <c r="G1214" s="238"/>
      <c r="H1214" s="241">
        <v>99.688000000000002</v>
      </c>
      <c r="I1214" s="242"/>
      <c r="J1214" s="238"/>
      <c r="K1214" s="238"/>
      <c r="L1214" s="243"/>
      <c r="M1214" s="244"/>
      <c r="N1214" s="245"/>
      <c r="O1214" s="245"/>
      <c r="P1214" s="245"/>
      <c r="Q1214" s="245"/>
      <c r="R1214" s="245"/>
      <c r="S1214" s="245"/>
      <c r="T1214" s="246"/>
      <c r="U1214" s="14"/>
      <c r="V1214" s="14"/>
      <c r="W1214" s="14"/>
      <c r="X1214" s="14"/>
      <c r="Y1214" s="14"/>
      <c r="Z1214" s="14"/>
      <c r="AA1214" s="14"/>
      <c r="AB1214" s="14"/>
      <c r="AC1214" s="14"/>
      <c r="AD1214" s="14"/>
      <c r="AE1214" s="14"/>
      <c r="AT1214" s="247" t="s">
        <v>185</v>
      </c>
      <c r="AU1214" s="247" t="s">
        <v>85</v>
      </c>
      <c r="AV1214" s="14" t="s">
        <v>85</v>
      </c>
      <c r="AW1214" s="14" t="s">
        <v>35</v>
      </c>
      <c r="AX1214" s="14" t="s">
        <v>75</v>
      </c>
      <c r="AY1214" s="247" t="s">
        <v>175</v>
      </c>
    </row>
    <row r="1215" s="15" customFormat="1">
      <c r="A1215" s="15"/>
      <c r="B1215" s="248"/>
      <c r="C1215" s="249"/>
      <c r="D1215" s="228" t="s">
        <v>185</v>
      </c>
      <c r="E1215" s="250" t="s">
        <v>19</v>
      </c>
      <c r="F1215" s="251" t="s">
        <v>187</v>
      </c>
      <c r="G1215" s="249"/>
      <c r="H1215" s="252">
        <v>99.688000000000002</v>
      </c>
      <c r="I1215" s="253"/>
      <c r="J1215" s="249"/>
      <c r="K1215" s="249"/>
      <c r="L1215" s="254"/>
      <c r="M1215" s="255"/>
      <c r="N1215" s="256"/>
      <c r="O1215" s="256"/>
      <c r="P1215" s="256"/>
      <c r="Q1215" s="256"/>
      <c r="R1215" s="256"/>
      <c r="S1215" s="256"/>
      <c r="T1215" s="257"/>
      <c r="U1215" s="15"/>
      <c r="V1215" s="15"/>
      <c r="W1215" s="15"/>
      <c r="X1215" s="15"/>
      <c r="Y1215" s="15"/>
      <c r="Z1215" s="15"/>
      <c r="AA1215" s="15"/>
      <c r="AB1215" s="15"/>
      <c r="AC1215" s="15"/>
      <c r="AD1215" s="15"/>
      <c r="AE1215" s="15"/>
      <c r="AT1215" s="258" t="s">
        <v>185</v>
      </c>
      <c r="AU1215" s="258" t="s">
        <v>85</v>
      </c>
      <c r="AV1215" s="15" t="s">
        <v>181</v>
      </c>
      <c r="AW1215" s="15" t="s">
        <v>35</v>
      </c>
      <c r="AX1215" s="15" t="s">
        <v>83</v>
      </c>
      <c r="AY1215" s="258" t="s">
        <v>175</v>
      </c>
    </row>
    <row r="1216" s="2" customFormat="1" ht="37.8" customHeight="1">
      <c r="A1216" s="41"/>
      <c r="B1216" s="42"/>
      <c r="C1216" s="208" t="s">
        <v>1314</v>
      </c>
      <c r="D1216" s="208" t="s">
        <v>177</v>
      </c>
      <c r="E1216" s="209" t="s">
        <v>1315</v>
      </c>
      <c r="F1216" s="210" t="s">
        <v>1316</v>
      </c>
      <c r="G1216" s="211" t="s">
        <v>120</v>
      </c>
      <c r="H1216" s="212">
        <v>280.06</v>
      </c>
      <c r="I1216" s="213"/>
      <c r="J1216" s="214">
        <f>ROUND(I1216*H1216,2)</f>
        <v>0</v>
      </c>
      <c r="K1216" s="210" t="s">
        <v>180</v>
      </c>
      <c r="L1216" s="47"/>
      <c r="M1216" s="215" t="s">
        <v>19</v>
      </c>
      <c r="N1216" s="216" t="s">
        <v>46</v>
      </c>
      <c r="O1216" s="87"/>
      <c r="P1216" s="217">
        <f>O1216*H1216</f>
        <v>0</v>
      </c>
      <c r="Q1216" s="217">
        <v>0.00016000000000000001</v>
      </c>
      <c r="R1216" s="217">
        <f>Q1216*H1216</f>
        <v>0.044809600000000005</v>
      </c>
      <c r="S1216" s="217">
        <v>0</v>
      </c>
      <c r="T1216" s="218">
        <f>S1216*H1216</f>
        <v>0</v>
      </c>
      <c r="U1216" s="41"/>
      <c r="V1216" s="41"/>
      <c r="W1216" s="41"/>
      <c r="X1216" s="41"/>
      <c r="Y1216" s="41"/>
      <c r="Z1216" s="41"/>
      <c r="AA1216" s="41"/>
      <c r="AB1216" s="41"/>
      <c r="AC1216" s="41"/>
      <c r="AD1216" s="41"/>
      <c r="AE1216" s="41"/>
      <c r="AR1216" s="219" t="s">
        <v>278</v>
      </c>
      <c r="AT1216" s="219" t="s">
        <v>177</v>
      </c>
      <c r="AU1216" s="219" t="s">
        <v>85</v>
      </c>
      <c r="AY1216" s="20" t="s">
        <v>175</v>
      </c>
      <c r="BE1216" s="220">
        <f>IF(N1216="základní",J1216,0)</f>
        <v>0</v>
      </c>
      <c r="BF1216" s="220">
        <f>IF(N1216="snížená",J1216,0)</f>
        <v>0</v>
      </c>
      <c r="BG1216" s="220">
        <f>IF(N1216="zákl. přenesená",J1216,0)</f>
        <v>0</v>
      </c>
      <c r="BH1216" s="220">
        <f>IF(N1216="sníž. přenesená",J1216,0)</f>
        <v>0</v>
      </c>
      <c r="BI1216" s="220">
        <f>IF(N1216="nulová",J1216,0)</f>
        <v>0</v>
      </c>
      <c r="BJ1216" s="20" t="s">
        <v>83</v>
      </c>
      <c r="BK1216" s="220">
        <f>ROUND(I1216*H1216,2)</f>
        <v>0</v>
      </c>
      <c r="BL1216" s="20" t="s">
        <v>278</v>
      </c>
      <c r="BM1216" s="219" t="s">
        <v>1317</v>
      </c>
    </row>
    <row r="1217" s="2" customFormat="1">
      <c r="A1217" s="41"/>
      <c r="B1217" s="42"/>
      <c r="C1217" s="43"/>
      <c r="D1217" s="221" t="s">
        <v>183</v>
      </c>
      <c r="E1217" s="43"/>
      <c r="F1217" s="222" t="s">
        <v>1318</v>
      </c>
      <c r="G1217" s="43"/>
      <c r="H1217" s="43"/>
      <c r="I1217" s="223"/>
      <c r="J1217" s="43"/>
      <c r="K1217" s="43"/>
      <c r="L1217" s="47"/>
      <c r="M1217" s="224"/>
      <c r="N1217" s="225"/>
      <c r="O1217" s="87"/>
      <c r="P1217" s="87"/>
      <c r="Q1217" s="87"/>
      <c r="R1217" s="87"/>
      <c r="S1217" s="87"/>
      <c r="T1217" s="88"/>
      <c r="U1217" s="41"/>
      <c r="V1217" s="41"/>
      <c r="W1217" s="41"/>
      <c r="X1217" s="41"/>
      <c r="Y1217" s="41"/>
      <c r="Z1217" s="41"/>
      <c r="AA1217" s="41"/>
      <c r="AB1217" s="41"/>
      <c r="AC1217" s="41"/>
      <c r="AD1217" s="41"/>
      <c r="AE1217" s="41"/>
      <c r="AT1217" s="20" t="s">
        <v>183</v>
      </c>
      <c r="AU1217" s="20" t="s">
        <v>85</v>
      </c>
    </row>
    <row r="1218" s="14" customFormat="1">
      <c r="A1218" s="14"/>
      <c r="B1218" s="237"/>
      <c r="C1218" s="238"/>
      <c r="D1218" s="228" t="s">
        <v>185</v>
      </c>
      <c r="E1218" s="239" t="s">
        <v>19</v>
      </c>
      <c r="F1218" s="240" t="s">
        <v>97</v>
      </c>
      <c r="G1218" s="238"/>
      <c r="H1218" s="241">
        <v>263.13999999999999</v>
      </c>
      <c r="I1218" s="242"/>
      <c r="J1218" s="238"/>
      <c r="K1218" s="238"/>
      <c r="L1218" s="243"/>
      <c r="M1218" s="244"/>
      <c r="N1218" s="245"/>
      <c r="O1218" s="245"/>
      <c r="P1218" s="245"/>
      <c r="Q1218" s="245"/>
      <c r="R1218" s="245"/>
      <c r="S1218" s="245"/>
      <c r="T1218" s="246"/>
      <c r="U1218" s="14"/>
      <c r="V1218" s="14"/>
      <c r="W1218" s="14"/>
      <c r="X1218" s="14"/>
      <c r="Y1218" s="14"/>
      <c r="Z1218" s="14"/>
      <c r="AA1218" s="14"/>
      <c r="AB1218" s="14"/>
      <c r="AC1218" s="14"/>
      <c r="AD1218" s="14"/>
      <c r="AE1218" s="14"/>
      <c r="AT1218" s="247" t="s">
        <v>185</v>
      </c>
      <c r="AU1218" s="247" t="s">
        <v>85</v>
      </c>
      <c r="AV1218" s="14" t="s">
        <v>85</v>
      </c>
      <c r="AW1218" s="14" t="s">
        <v>35</v>
      </c>
      <c r="AX1218" s="14" t="s">
        <v>75</v>
      </c>
      <c r="AY1218" s="247" t="s">
        <v>175</v>
      </c>
    </row>
    <row r="1219" s="14" customFormat="1">
      <c r="A1219" s="14"/>
      <c r="B1219" s="237"/>
      <c r="C1219" s="238"/>
      <c r="D1219" s="228" t="s">
        <v>185</v>
      </c>
      <c r="E1219" s="239" t="s">
        <v>19</v>
      </c>
      <c r="F1219" s="240" t="s">
        <v>94</v>
      </c>
      <c r="G1219" s="238"/>
      <c r="H1219" s="241">
        <v>16.920000000000002</v>
      </c>
      <c r="I1219" s="242"/>
      <c r="J1219" s="238"/>
      <c r="K1219" s="238"/>
      <c r="L1219" s="243"/>
      <c r="M1219" s="244"/>
      <c r="N1219" s="245"/>
      <c r="O1219" s="245"/>
      <c r="P1219" s="245"/>
      <c r="Q1219" s="245"/>
      <c r="R1219" s="245"/>
      <c r="S1219" s="245"/>
      <c r="T1219" s="246"/>
      <c r="U1219" s="14"/>
      <c r="V1219" s="14"/>
      <c r="W1219" s="14"/>
      <c r="X1219" s="14"/>
      <c r="Y1219" s="14"/>
      <c r="Z1219" s="14"/>
      <c r="AA1219" s="14"/>
      <c r="AB1219" s="14"/>
      <c r="AC1219" s="14"/>
      <c r="AD1219" s="14"/>
      <c r="AE1219" s="14"/>
      <c r="AT1219" s="247" t="s">
        <v>185</v>
      </c>
      <c r="AU1219" s="247" t="s">
        <v>85</v>
      </c>
      <c r="AV1219" s="14" t="s">
        <v>85</v>
      </c>
      <c r="AW1219" s="14" t="s">
        <v>35</v>
      </c>
      <c r="AX1219" s="14" t="s">
        <v>75</v>
      </c>
      <c r="AY1219" s="247" t="s">
        <v>175</v>
      </c>
    </row>
    <row r="1220" s="15" customFormat="1">
      <c r="A1220" s="15"/>
      <c r="B1220" s="248"/>
      <c r="C1220" s="249"/>
      <c r="D1220" s="228" t="s">
        <v>185</v>
      </c>
      <c r="E1220" s="250" t="s">
        <v>19</v>
      </c>
      <c r="F1220" s="251" t="s">
        <v>187</v>
      </c>
      <c r="G1220" s="249"/>
      <c r="H1220" s="252">
        <v>280.06</v>
      </c>
      <c r="I1220" s="253"/>
      <c r="J1220" s="249"/>
      <c r="K1220" s="249"/>
      <c r="L1220" s="254"/>
      <c r="M1220" s="255"/>
      <c r="N1220" s="256"/>
      <c r="O1220" s="256"/>
      <c r="P1220" s="256"/>
      <c r="Q1220" s="256"/>
      <c r="R1220" s="256"/>
      <c r="S1220" s="256"/>
      <c r="T1220" s="257"/>
      <c r="U1220" s="15"/>
      <c r="V1220" s="15"/>
      <c r="W1220" s="15"/>
      <c r="X1220" s="15"/>
      <c r="Y1220" s="15"/>
      <c r="Z1220" s="15"/>
      <c r="AA1220" s="15"/>
      <c r="AB1220" s="15"/>
      <c r="AC1220" s="15"/>
      <c r="AD1220" s="15"/>
      <c r="AE1220" s="15"/>
      <c r="AT1220" s="258" t="s">
        <v>185</v>
      </c>
      <c r="AU1220" s="258" t="s">
        <v>85</v>
      </c>
      <c r="AV1220" s="15" t="s">
        <v>181</v>
      </c>
      <c r="AW1220" s="15" t="s">
        <v>35</v>
      </c>
      <c r="AX1220" s="15" t="s">
        <v>83</v>
      </c>
      <c r="AY1220" s="258" t="s">
        <v>175</v>
      </c>
    </row>
    <row r="1221" s="2" customFormat="1" ht="49.05" customHeight="1">
      <c r="A1221" s="41"/>
      <c r="B1221" s="42"/>
      <c r="C1221" s="208" t="s">
        <v>1319</v>
      </c>
      <c r="D1221" s="208" t="s">
        <v>177</v>
      </c>
      <c r="E1221" s="209" t="s">
        <v>1320</v>
      </c>
      <c r="F1221" s="210" t="s">
        <v>1321</v>
      </c>
      <c r="G1221" s="211" t="s">
        <v>120</v>
      </c>
      <c r="H1221" s="212">
        <v>99.688000000000002</v>
      </c>
      <c r="I1221" s="213"/>
      <c r="J1221" s="214">
        <f>ROUND(I1221*H1221,2)</f>
        <v>0</v>
      </c>
      <c r="K1221" s="210" t="s">
        <v>180</v>
      </c>
      <c r="L1221" s="47"/>
      <c r="M1221" s="215" t="s">
        <v>19</v>
      </c>
      <c r="N1221" s="216" t="s">
        <v>46</v>
      </c>
      <c r="O1221" s="87"/>
      <c r="P1221" s="217">
        <f>O1221*H1221</f>
        <v>0</v>
      </c>
      <c r="Q1221" s="217">
        <v>0.00014999999999999999</v>
      </c>
      <c r="R1221" s="217">
        <f>Q1221*H1221</f>
        <v>0.0149532</v>
      </c>
      <c r="S1221" s="217">
        <v>0</v>
      </c>
      <c r="T1221" s="218">
        <f>S1221*H1221</f>
        <v>0</v>
      </c>
      <c r="U1221" s="41"/>
      <c r="V1221" s="41"/>
      <c r="W1221" s="41"/>
      <c r="X1221" s="41"/>
      <c r="Y1221" s="41"/>
      <c r="Z1221" s="41"/>
      <c r="AA1221" s="41"/>
      <c r="AB1221" s="41"/>
      <c r="AC1221" s="41"/>
      <c r="AD1221" s="41"/>
      <c r="AE1221" s="41"/>
      <c r="AR1221" s="219" t="s">
        <v>278</v>
      </c>
      <c r="AT1221" s="219" t="s">
        <v>177</v>
      </c>
      <c r="AU1221" s="219" t="s">
        <v>85</v>
      </c>
      <c r="AY1221" s="20" t="s">
        <v>175</v>
      </c>
      <c r="BE1221" s="220">
        <f>IF(N1221="základní",J1221,0)</f>
        <v>0</v>
      </c>
      <c r="BF1221" s="220">
        <f>IF(N1221="snížená",J1221,0)</f>
        <v>0</v>
      </c>
      <c r="BG1221" s="220">
        <f>IF(N1221="zákl. přenesená",J1221,0)</f>
        <v>0</v>
      </c>
      <c r="BH1221" s="220">
        <f>IF(N1221="sníž. přenesená",J1221,0)</f>
        <v>0</v>
      </c>
      <c r="BI1221" s="220">
        <f>IF(N1221="nulová",J1221,0)</f>
        <v>0</v>
      </c>
      <c r="BJ1221" s="20" t="s">
        <v>83</v>
      </c>
      <c r="BK1221" s="220">
        <f>ROUND(I1221*H1221,2)</f>
        <v>0</v>
      </c>
      <c r="BL1221" s="20" t="s">
        <v>278</v>
      </c>
      <c r="BM1221" s="219" t="s">
        <v>1322</v>
      </c>
    </row>
    <row r="1222" s="2" customFormat="1">
      <c r="A1222" s="41"/>
      <c r="B1222" s="42"/>
      <c r="C1222" s="43"/>
      <c r="D1222" s="221" t="s">
        <v>183</v>
      </c>
      <c r="E1222" s="43"/>
      <c r="F1222" s="222" t="s">
        <v>1323</v>
      </c>
      <c r="G1222" s="43"/>
      <c r="H1222" s="43"/>
      <c r="I1222" s="223"/>
      <c r="J1222" s="43"/>
      <c r="K1222" s="43"/>
      <c r="L1222" s="47"/>
      <c r="M1222" s="224"/>
      <c r="N1222" s="225"/>
      <c r="O1222" s="87"/>
      <c r="P1222" s="87"/>
      <c r="Q1222" s="87"/>
      <c r="R1222" s="87"/>
      <c r="S1222" s="87"/>
      <c r="T1222" s="88"/>
      <c r="U1222" s="41"/>
      <c r="V1222" s="41"/>
      <c r="W1222" s="41"/>
      <c r="X1222" s="41"/>
      <c r="Y1222" s="41"/>
      <c r="Z1222" s="41"/>
      <c r="AA1222" s="41"/>
      <c r="AB1222" s="41"/>
      <c r="AC1222" s="41"/>
      <c r="AD1222" s="41"/>
      <c r="AE1222" s="41"/>
      <c r="AT1222" s="20" t="s">
        <v>183</v>
      </c>
      <c r="AU1222" s="20" t="s">
        <v>85</v>
      </c>
    </row>
    <row r="1223" s="14" customFormat="1">
      <c r="A1223" s="14"/>
      <c r="B1223" s="237"/>
      <c r="C1223" s="238"/>
      <c r="D1223" s="228" t="s">
        <v>185</v>
      </c>
      <c r="E1223" s="239" t="s">
        <v>19</v>
      </c>
      <c r="F1223" s="240" t="s">
        <v>99</v>
      </c>
      <c r="G1223" s="238"/>
      <c r="H1223" s="241">
        <v>99.688000000000002</v>
      </c>
      <c r="I1223" s="242"/>
      <c r="J1223" s="238"/>
      <c r="K1223" s="238"/>
      <c r="L1223" s="243"/>
      <c r="M1223" s="244"/>
      <c r="N1223" s="245"/>
      <c r="O1223" s="245"/>
      <c r="P1223" s="245"/>
      <c r="Q1223" s="245"/>
      <c r="R1223" s="245"/>
      <c r="S1223" s="245"/>
      <c r="T1223" s="246"/>
      <c r="U1223" s="14"/>
      <c r="V1223" s="14"/>
      <c r="W1223" s="14"/>
      <c r="X1223" s="14"/>
      <c r="Y1223" s="14"/>
      <c r="Z1223" s="14"/>
      <c r="AA1223" s="14"/>
      <c r="AB1223" s="14"/>
      <c r="AC1223" s="14"/>
      <c r="AD1223" s="14"/>
      <c r="AE1223" s="14"/>
      <c r="AT1223" s="247" t="s">
        <v>185</v>
      </c>
      <c r="AU1223" s="247" t="s">
        <v>85</v>
      </c>
      <c r="AV1223" s="14" t="s">
        <v>85</v>
      </c>
      <c r="AW1223" s="14" t="s">
        <v>35</v>
      </c>
      <c r="AX1223" s="14" t="s">
        <v>75</v>
      </c>
      <c r="AY1223" s="247" t="s">
        <v>175</v>
      </c>
    </row>
    <row r="1224" s="15" customFormat="1">
      <c r="A1224" s="15"/>
      <c r="B1224" s="248"/>
      <c r="C1224" s="249"/>
      <c r="D1224" s="228" t="s">
        <v>185</v>
      </c>
      <c r="E1224" s="250" t="s">
        <v>19</v>
      </c>
      <c r="F1224" s="251" t="s">
        <v>187</v>
      </c>
      <c r="G1224" s="249"/>
      <c r="H1224" s="252">
        <v>99.688000000000002</v>
      </c>
      <c r="I1224" s="253"/>
      <c r="J1224" s="249"/>
      <c r="K1224" s="249"/>
      <c r="L1224" s="254"/>
      <c r="M1224" s="255"/>
      <c r="N1224" s="256"/>
      <c r="O1224" s="256"/>
      <c r="P1224" s="256"/>
      <c r="Q1224" s="256"/>
      <c r="R1224" s="256"/>
      <c r="S1224" s="256"/>
      <c r="T1224" s="257"/>
      <c r="U1224" s="15"/>
      <c r="V1224" s="15"/>
      <c r="W1224" s="15"/>
      <c r="X1224" s="15"/>
      <c r="Y1224" s="15"/>
      <c r="Z1224" s="15"/>
      <c r="AA1224" s="15"/>
      <c r="AB1224" s="15"/>
      <c r="AC1224" s="15"/>
      <c r="AD1224" s="15"/>
      <c r="AE1224" s="15"/>
      <c r="AT1224" s="258" t="s">
        <v>185</v>
      </c>
      <c r="AU1224" s="258" t="s">
        <v>85</v>
      </c>
      <c r="AV1224" s="15" t="s">
        <v>181</v>
      </c>
      <c r="AW1224" s="15" t="s">
        <v>35</v>
      </c>
      <c r="AX1224" s="15" t="s">
        <v>83</v>
      </c>
      <c r="AY1224" s="258" t="s">
        <v>175</v>
      </c>
    </row>
    <row r="1225" s="2" customFormat="1" ht="37.8" customHeight="1">
      <c r="A1225" s="41"/>
      <c r="B1225" s="42"/>
      <c r="C1225" s="208" t="s">
        <v>1324</v>
      </c>
      <c r="D1225" s="208" t="s">
        <v>177</v>
      </c>
      <c r="E1225" s="209" t="s">
        <v>1325</v>
      </c>
      <c r="F1225" s="210" t="s">
        <v>1326</v>
      </c>
      <c r="G1225" s="211" t="s">
        <v>120</v>
      </c>
      <c r="H1225" s="212">
        <v>280.06</v>
      </c>
      <c r="I1225" s="213"/>
      <c r="J1225" s="214">
        <f>ROUND(I1225*H1225,2)</f>
        <v>0</v>
      </c>
      <c r="K1225" s="210" t="s">
        <v>180</v>
      </c>
      <c r="L1225" s="47"/>
      <c r="M1225" s="215" t="s">
        <v>19</v>
      </c>
      <c r="N1225" s="216" t="s">
        <v>46</v>
      </c>
      <c r="O1225" s="87"/>
      <c r="P1225" s="217">
        <f>O1225*H1225</f>
        <v>0</v>
      </c>
      <c r="Q1225" s="217">
        <v>0.00083000000000000001</v>
      </c>
      <c r="R1225" s="217">
        <f>Q1225*H1225</f>
        <v>0.23244980000000001</v>
      </c>
      <c r="S1225" s="217">
        <v>0</v>
      </c>
      <c r="T1225" s="218">
        <f>S1225*H1225</f>
        <v>0</v>
      </c>
      <c r="U1225" s="41"/>
      <c r="V1225" s="41"/>
      <c r="W1225" s="41"/>
      <c r="X1225" s="41"/>
      <c r="Y1225" s="41"/>
      <c r="Z1225" s="41"/>
      <c r="AA1225" s="41"/>
      <c r="AB1225" s="41"/>
      <c r="AC1225" s="41"/>
      <c r="AD1225" s="41"/>
      <c r="AE1225" s="41"/>
      <c r="AR1225" s="219" t="s">
        <v>278</v>
      </c>
      <c r="AT1225" s="219" t="s">
        <v>177</v>
      </c>
      <c r="AU1225" s="219" t="s">
        <v>85</v>
      </c>
      <c r="AY1225" s="20" t="s">
        <v>175</v>
      </c>
      <c r="BE1225" s="220">
        <f>IF(N1225="základní",J1225,0)</f>
        <v>0</v>
      </c>
      <c r="BF1225" s="220">
        <f>IF(N1225="snížená",J1225,0)</f>
        <v>0</v>
      </c>
      <c r="BG1225" s="220">
        <f>IF(N1225="zákl. přenesená",J1225,0)</f>
        <v>0</v>
      </c>
      <c r="BH1225" s="220">
        <f>IF(N1225="sníž. přenesená",J1225,0)</f>
        <v>0</v>
      </c>
      <c r="BI1225" s="220">
        <f>IF(N1225="nulová",J1225,0)</f>
        <v>0</v>
      </c>
      <c r="BJ1225" s="20" t="s">
        <v>83</v>
      </c>
      <c r="BK1225" s="220">
        <f>ROUND(I1225*H1225,2)</f>
        <v>0</v>
      </c>
      <c r="BL1225" s="20" t="s">
        <v>278</v>
      </c>
      <c r="BM1225" s="219" t="s">
        <v>1327</v>
      </c>
    </row>
    <row r="1226" s="2" customFormat="1">
      <c r="A1226" s="41"/>
      <c r="B1226" s="42"/>
      <c r="C1226" s="43"/>
      <c r="D1226" s="221" t="s">
        <v>183</v>
      </c>
      <c r="E1226" s="43"/>
      <c r="F1226" s="222" t="s">
        <v>1328</v>
      </c>
      <c r="G1226" s="43"/>
      <c r="H1226" s="43"/>
      <c r="I1226" s="223"/>
      <c r="J1226" s="43"/>
      <c r="K1226" s="43"/>
      <c r="L1226" s="47"/>
      <c r="M1226" s="224"/>
      <c r="N1226" s="225"/>
      <c r="O1226" s="87"/>
      <c r="P1226" s="87"/>
      <c r="Q1226" s="87"/>
      <c r="R1226" s="87"/>
      <c r="S1226" s="87"/>
      <c r="T1226" s="88"/>
      <c r="U1226" s="41"/>
      <c r="V1226" s="41"/>
      <c r="W1226" s="41"/>
      <c r="X1226" s="41"/>
      <c r="Y1226" s="41"/>
      <c r="Z1226" s="41"/>
      <c r="AA1226" s="41"/>
      <c r="AB1226" s="41"/>
      <c r="AC1226" s="41"/>
      <c r="AD1226" s="41"/>
      <c r="AE1226" s="41"/>
      <c r="AT1226" s="20" t="s">
        <v>183</v>
      </c>
      <c r="AU1226" s="20" t="s">
        <v>85</v>
      </c>
    </row>
    <row r="1227" s="14" customFormat="1">
      <c r="A1227" s="14"/>
      <c r="B1227" s="237"/>
      <c r="C1227" s="238"/>
      <c r="D1227" s="228" t="s">
        <v>185</v>
      </c>
      <c r="E1227" s="239" t="s">
        <v>19</v>
      </c>
      <c r="F1227" s="240" t="s">
        <v>97</v>
      </c>
      <c r="G1227" s="238"/>
      <c r="H1227" s="241">
        <v>263.13999999999999</v>
      </c>
      <c r="I1227" s="242"/>
      <c r="J1227" s="238"/>
      <c r="K1227" s="238"/>
      <c r="L1227" s="243"/>
      <c r="M1227" s="244"/>
      <c r="N1227" s="245"/>
      <c r="O1227" s="245"/>
      <c r="P1227" s="245"/>
      <c r="Q1227" s="245"/>
      <c r="R1227" s="245"/>
      <c r="S1227" s="245"/>
      <c r="T1227" s="246"/>
      <c r="U1227" s="14"/>
      <c r="V1227" s="14"/>
      <c r="W1227" s="14"/>
      <c r="X1227" s="14"/>
      <c r="Y1227" s="14"/>
      <c r="Z1227" s="14"/>
      <c r="AA1227" s="14"/>
      <c r="AB1227" s="14"/>
      <c r="AC1227" s="14"/>
      <c r="AD1227" s="14"/>
      <c r="AE1227" s="14"/>
      <c r="AT1227" s="247" t="s">
        <v>185</v>
      </c>
      <c r="AU1227" s="247" t="s">
        <v>85</v>
      </c>
      <c r="AV1227" s="14" t="s">
        <v>85</v>
      </c>
      <c r="AW1227" s="14" t="s">
        <v>35</v>
      </c>
      <c r="AX1227" s="14" t="s">
        <v>75</v>
      </c>
      <c r="AY1227" s="247" t="s">
        <v>175</v>
      </c>
    </row>
    <row r="1228" s="14" customFormat="1">
      <c r="A1228" s="14"/>
      <c r="B1228" s="237"/>
      <c r="C1228" s="238"/>
      <c r="D1228" s="228" t="s">
        <v>185</v>
      </c>
      <c r="E1228" s="239" t="s">
        <v>19</v>
      </c>
      <c r="F1228" s="240" t="s">
        <v>94</v>
      </c>
      <c r="G1228" s="238"/>
      <c r="H1228" s="241">
        <v>16.920000000000002</v>
      </c>
      <c r="I1228" s="242"/>
      <c r="J1228" s="238"/>
      <c r="K1228" s="238"/>
      <c r="L1228" s="243"/>
      <c r="M1228" s="244"/>
      <c r="N1228" s="245"/>
      <c r="O1228" s="245"/>
      <c r="P1228" s="245"/>
      <c r="Q1228" s="245"/>
      <c r="R1228" s="245"/>
      <c r="S1228" s="245"/>
      <c r="T1228" s="246"/>
      <c r="U1228" s="14"/>
      <c r="V1228" s="14"/>
      <c r="W1228" s="14"/>
      <c r="X1228" s="14"/>
      <c r="Y1228" s="14"/>
      <c r="Z1228" s="14"/>
      <c r="AA1228" s="14"/>
      <c r="AB1228" s="14"/>
      <c r="AC1228" s="14"/>
      <c r="AD1228" s="14"/>
      <c r="AE1228" s="14"/>
      <c r="AT1228" s="247" t="s">
        <v>185</v>
      </c>
      <c r="AU1228" s="247" t="s">
        <v>85</v>
      </c>
      <c r="AV1228" s="14" t="s">
        <v>85</v>
      </c>
      <c r="AW1228" s="14" t="s">
        <v>35</v>
      </c>
      <c r="AX1228" s="14" t="s">
        <v>75</v>
      </c>
      <c r="AY1228" s="247" t="s">
        <v>175</v>
      </c>
    </row>
    <row r="1229" s="15" customFormat="1">
      <c r="A1229" s="15"/>
      <c r="B1229" s="248"/>
      <c r="C1229" s="249"/>
      <c r="D1229" s="228" t="s">
        <v>185</v>
      </c>
      <c r="E1229" s="250" t="s">
        <v>19</v>
      </c>
      <c r="F1229" s="251" t="s">
        <v>187</v>
      </c>
      <c r="G1229" s="249"/>
      <c r="H1229" s="252">
        <v>280.06</v>
      </c>
      <c r="I1229" s="253"/>
      <c r="J1229" s="249"/>
      <c r="K1229" s="249"/>
      <c r="L1229" s="254"/>
      <c r="M1229" s="255"/>
      <c r="N1229" s="256"/>
      <c r="O1229" s="256"/>
      <c r="P1229" s="256"/>
      <c r="Q1229" s="256"/>
      <c r="R1229" s="256"/>
      <c r="S1229" s="256"/>
      <c r="T1229" s="257"/>
      <c r="U1229" s="15"/>
      <c r="V1229" s="15"/>
      <c r="W1229" s="15"/>
      <c r="X1229" s="15"/>
      <c r="Y1229" s="15"/>
      <c r="Z1229" s="15"/>
      <c r="AA1229" s="15"/>
      <c r="AB1229" s="15"/>
      <c r="AC1229" s="15"/>
      <c r="AD1229" s="15"/>
      <c r="AE1229" s="15"/>
      <c r="AT1229" s="258" t="s">
        <v>185</v>
      </c>
      <c r="AU1229" s="258" t="s">
        <v>85</v>
      </c>
      <c r="AV1229" s="15" t="s">
        <v>181</v>
      </c>
      <c r="AW1229" s="15" t="s">
        <v>35</v>
      </c>
      <c r="AX1229" s="15" t="s">
        <v>83</v>
      </c>
      <c r="AY1229" s="258" t="s">
        <v>175</v>
      </c>
    </row>
    <row r="1230" s="2" customFormat="1" ht="49.05" customHeight="1">
      <c r="A1230" s="41"/>
      <c r="B1230" s="42"/>
      <c r="C1230" s="208" t="s">
        <v>1329</v>
      </c>
      <c r="D1230" s="208" t="s">
        <v>177</v>
      </c>
      <c r="E1230" s="209" t="s">
        <v>1330</v>
      </c>
      <c r="F1230" s="210" t="s">
        <v>1331</v>
      </c>
      <c r="G1230" s="211" t="s">
        <v>120</v>
      </c>
      <c r="H1230" s="212">
        <v>280.06</v>
      </c>
      <c r="I1230" s="213"/>
      <c r="J1230" s="214">
        <f>ROUND(I1230*H1230,2)</f>
        <v>0</v>
      </c>
      <c r="K1230" s="210" t="s">
        <v>180</v>
      </c>
      <c r="L1230" s="47"/>
      <c r="M1230" s="215" t="s">
        <v>19</v>
      </c>
      <c r="N1230" s="216" t="s">
        <v>46</v>
      </c>
      <c r="O1230" s="87"/>
      <c r="P1230" s="217">
        <f>O1230*H1230</f>
        <v>0</v>
      </c>
      <c r="Q1230" s="217">
        <v>5.0000000000000002E-05</v>
      </c>
      <c r="R1230" s="217">
        <f>Q1230*H1230</f>
        <v>0.014003000000000002</v>
      </c>
      <c r="S1230" s="217">
        <v>0</v>
      </c>
      <c r="T1230" s="218">
        <f>S1230*H1230</f>
        <v>0</v>
      </c>
      <c r="U1230" s="41"/>
      <c r="V1230" s="41"/>
      <c r="W1230" s="41"/>
      <c r="X1230" s="41"/>
      <c r="Y1230" s="41"/>
      <c r="Z1230" s="41"/>
      <c r="AA1230" s="41"/>
      <c r="AB1230" s="41"/>
      <c r="AC1230" s="41"/>
      <c r="AD1230" s="41"/>
      <c r="AE1230" s="41"/>
      <c r="AR1230" s="219" t="s">
        <v>278</v>
      </c>
      <c r="AT1230" s="219" t="s">
        <v>177</v>
      </c>
      <c r="AU1230" s="219" t="s">
        <v>85</v>
      </c>
      <c r="AY1230" s="20" t="s">
        <v>175</v>
      </c>
      <c r="BE1230" s="220">
        <f>IF(N1230="základní",J1230,0)</f>
        <v>0</v>
      </c>
      <c r="BF1230" s="220">
        <f>IF(N1230="snížená",J1230,0)</f>
        <v>0</v>
      </c>
      <c r="BG1230" s="220">
        <f>IF(N1230="zákl. přenesená",J1230,0)</f>
        <v>0</v>
      </c>
      <c r="BH1230" s="220">
        <f>IF(N1230="sníž. přenesená",J1230,0)</f>
        <v>0</v>
      </c>
      <c r="BI1230" s="220">
        <f>IF(N1230="nulová",J1230,0)</f>
        <v>0</v>
      </c>
      <c r="BJ1230" s="20" t="s">
        <v>83</v>
      </c>
      <c r="BK1230" s="220">
        <f>ROUND(I1230*H1230,2)</f>
        <v>0</v>
      </c>
      <c r="BL1230" s="20" t="s">
        <v>278</v>
      </c>
      <c r="BM1230" s="219" t="s">
        <v>1332</v>
      </c>
    </row>
    <row r="1231" s="2" customFormat="1">
      <c r="A1231" s="41"/>
      <c r="B1231" s="42"/>
      <c r="C1231" s="43"/>
      <c r="D1231" s="221" t="s">
        <v>183</v>
      </c>
      <c r="E1231" s="43"/>
      <c r="F1231" s="222" t="s">
        <v>1333</v>
      </c>
      <c r="G1231" s="43"/>
      <c r="H1231" s="43"/>
      <c r="I1231" s="223"/>
      <c r="J1231" s="43"/>
      <c r="K1231" s="43"/>
      <c r="L1231" s="47"/>
      <c r="M1231" s="224"/>
      <c r="N1231" s="225"/>
      <c r="O1231" s="87"/>
      <c r="P1231" s="87"/>
      <c r="Q1231" s="87"/>
      <c r="R1231" s="87"/>
      <c r="S1231" s="87"/>
      <c r="T1231" s="88"/>
      <c r="U1231" s="41"/>
      <c r="V1231" s="41"/>
      <c r="W1231" s="41"/>
      <c r="X1231" s="41"/>
      <c r="Y1231" s="41"/>
      <c r="Z1231" s="41"/>
      <c r="AA1231" s="41"/>
      <c r="AB1231" s="41"/>
      <c r="AC1231" s="41"/>
      <c r="AD1231" s="41"/>
      <c r="AE1231" s="41"/>
      <c r="AT1231" s="20" t="s">
        <v>183</v>
      </c>
      <c r="AU1231" s="20" t="s">
        <v>85</v>
      </c>
    </row>
    <row r="1232" s="14" customFormat="1">
      <c r="A1232" s="14"/>
      <c r="B1232" s="237"/>
      <c r="C1232" s="238"/>
      <c r="D1232" s="228" t="s">
        <v>185</v>
      </c>
      <c r="E1232" s="239" t="s">
        <v>19</v>
      </c>
      <c r="F1232" s="240" t="s">
        <v>97</v>
      </c>
      <c r="G1232" s="238"/>
      <c r="H1232" s="241">
        <v>263.13999999999999</v>
      </c>
      <c r="I1232" s="242"/>
      <c r="J1232" s="238"/>
      <c r="K1232" s="238"/>
      <c r="L1232" s="243"/>
      <c r="M1232" s="244"/>
      <c r="N1232" s="245"/>
      <c r="O1232" s="245"/>
      <c r="P1232" s="245"/>
      <c r="Q1232" s="245"/>
      <c r="R1232" s="245"/>
      <c r="S1232" s="245"/>
      <c r="T1232" s="246"/>
      <c r="U1232" s="14"/>
      <c r="V1232" s="14"/>
      <c r="W1232" s="14"/>
      <c r="X1232" s="14"/>
      <c r="Y1232" s="14"/>
      <c r="Z1232" s="14"/>
      <c r="AA1232" s="14"/>
      <c r="AB1232" s="14"/>
      <c r="AC1232" s="14"/>
      <c r="AD1232" s="14"/>
      <c r="AE1232" s="14"/>
      <c r="AT1232" s="247" t="s">
        <v>185</v>
      </c>
      <c r="AU1232" s="247" t="s">
        <v>85</v>
      </c>
      <c r="AV1232" s="14" t="s">
        <v>85</v>
      </c>
      <c r="AW1232" s="14" t="s">
        <v>35</v>
      </c>
      <c r="AX1232" s="14" t="s">
        <v>75</v>
      </c>
      <c r="AY1232" s="247" t="s">
        <v>175</v>
      </c>
    </row>
    <row r="1233" s="14" customFormat="1">
      <c r="A1233" s="14"/>
      <c r="B1233" s="237"/>
      <c r="C1233" s="238"/>
      <c r="D1233" s="228" t="s">
        <v>185</v>
      </c>
      <c r="E1233" s="239" t="s">
        <v>19</v>
      </c>
      <c r="F1233" s="240" t="s">
        <v>94</v>
      </c>
      <c r="G1233" s="238"/>
      <c r="H1233" s="241">
        <v>16.920000000000002</v>
      </c>
      <c r="I1233" s="242"/>
      <c r="J1233" s="238"/>
      <c r="K1233" s="238"/>
      <c r="L1233" s="243"/>
      <c r="M1233" s="244"/>
      <c r="N1233" s="245"/>
      <c r="O1233" s="245"/>
      <c r="P1233" s="245"/>
      <c r="Q1233" s="245"/>
      <c r="R1233" s="245"/>
      <c r="S1233" s="245"/>
      <c r="T1233" s="246"/>
      <c r="U1233" s="14"/>
      <c r="V1233" s="14"/>
      <c r="W1233" s="14"/>
      <c r="X1233" s="14"/>
      <c r="Y1233" s="14"/>
      <c r="Z1233" s="14"/>
      <c r="AA1233" s="14"/>
      <c r="AB1233" s="14"/>
      <c r="AC1233" s="14"/>
      <c r="AD1233" s="14"/>
      <c r="AE1233" s="14"/>
      <c r="AT1233" s="247" t="s">
        <v>185</v>
      </c>
      <c r="AU1233" s="247" t="s">
        <v>85</v>
      </c>
      <c r="AV1233" s="14" t="s">
        <v>85</v>
      </c>
      <c r="AW1233" s="14" t="s">
        <v>35</v>
      </c>
      <c r="AX1233" s="14" t="s">
        <v>75</v>
      </c>
      <c r="AY1233" s="247" t="s">
        <v>175</v>
      </c>
    </row>
    <row r="1234" s="15" customFormat="1">
      <c r="A1234" s="15"/>
      <c r="B1234" s="248"/>
      <c r="C1234" s="249"/>
      <c r="D1234" s="228" t="s">
        <v>185</v>
      </c>
      <c r="E1234" s="250" t="s">
        <v>19</v>
      </c>
      <c r="F1234" s="251" t="s">
        <v>187</v>
      </c>
      <c r="G1234" s="249"/>
      <c r="H1234" s="252">
        <v>280.06</v>
      </c>
      <c r="I1234" s="253"/>
      <c r="J1234" s="249"/>
      <c r="K1234" s="249"/>
      <c r="L1234" s="254"/>
      <c r="M1234" s="255"/>
      <c r="N1234" s="256"/>
      <c r="O1234" s="256"/>
      <c r="P1234" s="256"/>
      <c r="Q1234" s="256"/>
      <c r="R1234" s="256"/>
      <c r="S1234" s="256"/>
      <c r="T1234" s="257"/>
      <c r="U1234" s="15"/>
      <c r="V1234" s="15"/>
      <c r="W1234" s="15"/>
      <c r="X1234" s="15"/>
      <c r="Y1234" s="15"/>
      <c r="Z1234" s="15"/>
      <c r="AA1234" s="15"/>
      <c r="AB1234" s="15"/>
      <c r="AC1234" s="15"/>
      <c r="AD1234" s="15"/>
      <c r="AE1234" s="15"/>
      <c r="AT1234" s="258" t="s">
        <v>185</v>
      </c>
      <c r="AU1234" s="258" t="s">
        <v>85</v>
      </c>
      <c r="AV1234" s="15" t="s">
        <v>181</v>
      </c>
      <c r="AW1234" s="15" t="s">
        <v>35</v>
      </c>
      <c r="AX1234" s="15" t="s">
        <v>83</v>
      </c>
      <c r="AY1234" s="258" t="s">
        <v>175</v>
      </c>
    </row>
    <row r="1235" s="2" customFormat="1" ht="44.25" customHeight="1">
      <c r="A1235" s="41"/>
      <c r="B1235" s="42"/>
      <c r="C1235" s="208" t="s">
        <v>1334</v>
      </c>
      <c r="D1235" s="208" t="s">
        <v>177</v>
      </c>
      <c r="E1235" s="209" t="s">
        <v>1335</v>
      </c>
      <c r="F1235" s="210" t="s">
        <v>1336</v>
      </c>
      <c r="G1235" s="211" t="s">
        <v>120</v>
      </c>
      <c r="H1235" s="212">
        <v>99.688000000000002</v>
      </c>
      <c r="I1235" s="213"/>
      <c r="J1235" s="214">
        <f>ROUND(I1235*H1235,2)</f>
        <v>0</v>
      </c>
      <c r="K1235" s="210" t="s">
        <v>180</v>
      </c>
      <c r="L1235" s="47"/>
      <c r="M1235" s="215" t="s">
        <v>19</v>
      </c>
      <c r="N1235" s="216" t="s">
        <v>46</v>
      </c>
      <c r="O1235" s="87"/>
      <c r="P1235" s="217">
        <f>O1235*H1235</f>
        <v>0</v>
      </c>
      <c r="Q1235" s="217">
        <v>0.0010100000000000001</v>
      </c>
      <c r="R1235" s="217">
        <f>Q1235*H1235</f>
        <v>0.10068488</v>
      </c>
      <c r="S1235" s="217">
        <v>0</v>
      </c>
      <c r="T1235" s="218">
        <f>S1235*H1235</f>
        <v>0</v>
      </c>
      <c r="U1235" s="41"/>
      <c r="V1235" s="41"/>
      <c r="W1235" s="41"/>
      <c r="X1235" s="41"/>
      <c r="Y1235" s="41"/>
      <c r="Z1235" s="41"/>
      <c r="AA1235" s="41"/>
      <c r="AB1235" s="41"/>
      <c r="AC1235" s="41"/>
      <c r="AD1235" s="41"/>
      <c r="AE1235" s="41"/>
      <c r="AR1235" s="219" t="s">
        <v>278</v>
      </c>
      <c r="AT1235" s="219" t="s">
        <v>177</v>
      </c>
      <c r="AU1235" s="219" t="s">
        <v>85</v>
      </c>
      <c r="AY1235" s="20" t="s">
        <v>175</v>
      </c>
      <c r="BE1235" s="220">
        <f>IF(N1235="základní",J1235,0)</f>
        <v>0</v>
      </c>
      <c r="BF1235" s="220">
        <f>IF(N1235="snížená",J1235,0)</f>
        <v>0</v>
      </c>
      <c r="BG1235" s="220">
        <f>IF(N1235="zákl. přenesená",J1235,0)</f>
        <v>0</v>
      </c>
      <c r="BH1235" s="220">
        <f>IF(N1235="sníž. přenesená",J1235,0)</f>
        <v>0</v>
      </c>
      <c r="BI1235" s="220">
        <f>IF(N1235="nulová",J1235,0)</f>
        <v>0</v>
      </c>
      <c r="BJ1235" s="20" t="s">
        <v>83</v>
      </c>
      <c r="BK1235" s="220">
        <f>ROUND(I1235*H1235,2)</f>
        <v>0</v>
      </c>
      <c r="BL1235" s="20" t="s">
        <v>278</v>
      </c>
      <c r="BM1235" s="219" t="s">
        <v>1337</v>
      </c>
    </row>
    <row r="1236" s="2" customFormat="1">
      <c r="A1236" s="41"/>
      <c r="B1236" s="42"/>
      <c r="C1236" s="43"/>
      <c r="D1236" s="221" t="s">
        <v>183</v>
      </c>
      <c r="E1236" s="43"/>
      <c r="F1236" s="222" t="s">
        <v>1338</v>
      </c>
      <c r="G1236" s="43"/>
      <c r="H1236" s="43"/>
      <c r="I1236" s="223"/>
      <c r="J1236" s="43"/>
      <c r="K1236" s="43"/>
      <c r="L1236" s="47"/>
      <c r="M1236" s="224"/>
      <c r="N1236" s="225"/>
      <c r="O1236" s="87"/>
      <c r="P1236" s="87"/>
      <c r="Q1236" s="87"/>
      <c r="R1236" s="87"/>
      <c r="S1236" s="87"/>
      <c r="T1236" s="88"/>
      <c r="U1236" s="41"/>
      <c r="V1236" s="41"/>
      <c r="W1236" s="41"/>
      <c r="X1236" s="41"/>
      <c r="Y1236" s="41"/>
      <c r="Z1236" s="41"/>
      <c r="AA1236" s="41"/>
      <c r="AB1236" s="41"/>
      <c r="AC1236" s="41"/>
      <c r="AD1236" s="41"/>
      <c r="AE1236" s="41"/>
      <c r="AT1236" s="20" t="s">
        <v>183</v>
      </c>
      <c r="AU1236" s="20" t="s">
        <v>85</v>
      </c>
    </row>
    <row r="1237" s="13" customFormat="1">
      <c r="A1237" s="13"/>
      <c r="B1237" s="226"/>
      <c r="C1237" s="227"/>
      <c r="D1237" s="228" t="s">
        <v>185</v>
      </c>
      <c r="E1237" s="229" t="s">
        <v>19</v>
      </c>
      <c r="F1237" s="230" t="s">
        <v>198</v>
      </c>
      <c r="G1237" s="227"/>
      <c r="H1237" s="229" t="s">
        <v>19</v>
      </c>
      <c r="I1237" s="231"/>
      <c r="J1237" s="227"/>
      <c r="K1237" s="227"/>
      <c r="L1237" s="232"/>
      <c r="M1237" s="233"/>
      <c r="N1237" s="234"/>
      <c r="O1237" s="234"/>
      <c r="P1237" s="234"/>
      <c r="Q1237" s="234"/>
      <c r="R1237" s="234"/>
      <c r="S1237" s="234"/>
      <c r="T1237" s="235"/>
      <c r="U1237" s="13"/>
      <c r="V1237" s="13"/>
      <c r="W1237" s="13"/>
      <c r="X1237" s="13"/>
      <c r="Y1237" s="13"/>
      <c r="Z1237" s="13"/>
      <c r="AA1237" s="13"/>
      <c r="AB1237" s="13"/>
      <c r="AC1237" s="13"/>
      <c r="AD1237" s="13"/>
      <c r="AE1237" s="13"/>
      <c r="AT1237" s="236" t="s">
        <v>185</v>
      </c>
      <c r="AU1237" s="236" t="s">
        <v>85</v>
      </c>
      <c r="AV1237" s="13" t="s">
        <v>83</v>
      </c>
      <c r="AW1237" s="13" t="s">
        <v>35</v>
      </c>
      <c r="AX1237" s="13" t="s">
        <v>75</v>
      </c>
      <c r="AY1237" s="236" t="s">
        <v>175</v>
      </c>
    </row>
    <row r="1238" s="13" customFormat="1">
      <c r="A1238" s="13"/>
      <c r="B1238" s="226"/>
      <c r="C1238" s="227"/>
      <c r="D1238" s="228" t="s">
        <v>185</v>
      </c>
      <c r="E1238" s="229" t="s">
        <v>19</v>
      </c>
      <c r="F1238" s="230" t="s">
        <v>1291</v>
      </c>
      <c r="G1238" s="227"/>
      <c r="H1238" s="229" t="s">
        <v>19</v>
      </c>
      <c r="I1238" s="231"/>
      <c r="J1238" s="227"/>
      <c r="K1238" s="227"/>
      <c r="L1238" s="232"/>
      <c r="M1238" s="233"/>
      <c r="N1238" s="234"/>
      <c r="O1238" s="234"/>
      <c r="P1238" s="234"/>
      <c r="Q1238" s="234"/>
      <c r="R1238" s="234"/>
      <c r="S1238" s="234"/>
      <c r="T1238" s="235"/>
      <c r="U1238" s="13"/>
      <c r="V1238" s="13"/>
      <c r="W1238" s="13"/>
      <c r="X1238" s="13"/>
      <c r="Y1238" s="13"/>
      <c r="Z1238" s="13"/>
      <c r="AA1238" s="13"/>
      <c r="AB1238" s="13"/>
      <c r="AC1238" s="13"/>
      <c r="AD1238" s="13"/>
      <c r="AE1238" s="13"/>
      <c r="AT1238" s="236" t="s">
        <v>185</v>
      </c>
      <c r="AU1238" s="236" t="s">
        <v>85</v>
      </c>
      <c r="AV1238" s="13" t="s">
        <v>83</v>
      </c>
      <c r="AW1238" s="13" t="s">
        <v>35</v>
      </c>
      <c r="AX1238" s="13" t="s">
        <v>75</v>
      </c>
      <c r="AY1238" s="236" t="s">
        <v>175</v>
      </c>
    </row>
    <row r="1239" s="14" customFormat="1">
      <c r="A1239" s="14"/>
      <c r="B1239" s="237"/>
      <c r="C1239" s="238"/>
      <c r="D1239" s="228" t="s">
        <v>185</v>
      </c>
      <c r="E1239" s="239" t="s">
        <v>19</v>
      </c>
      <c r="F1239" s="240" t="s">
        <v>1339</v>
      </c>
      <c r="G1239" s="238"/>
      <c r="H1239" s="241">
        <v>28.239999999999998</v>
      </c>
      <c r="I1239" s="242"/>
      <c r="J1239" s="238"/>
      <c r="K1239" s="238"/>
      <c r="L1239" s="243"/>
      <c r="M1239" s="244"/>
      <c r="N1239" s="245"/>
      <c r="O1239" s="245"/>
      <c r="P1239" s="245"/>
      <c r="Q1239" s="245"/>
      <c r="R1239" s="245"/>
      <c r="S1239" s="245"/>
      <c r="T1239" s="246"/>
      <c r="U1239" s="14"/>
      <c r="V1239" s="14"/>
      <c r="W1239" s="14"/>
      <c r="X1239" s="14"/>
      <c r="Y1239" s="14"/>
      <c r="Z1239" s="14"/>
      <c r="AA1239" s="14"/>
      <c r="AB1239" s="14"/>
      <c r="AC1239" s="14"/>
      <c r="AD1239" s="14"/>
      <c r="AE1239" s="14"/>
      <c r="AT1239" s="247" t="s">
        <v>185</v>
      </c>
      <c r="AU1239" s="247" t="s">
        <v>85</v>
      </c>
      <c r="AV1239" s="14" t="s">
        <v>85</v>
      </c>
      <c r="AW1239" s="14" t="s">
        <v>35</v>
      </c>
      <c r="AX1239" s="14" t="s">
        <v>75</v>
      </c>
      <c r="AY1239" s="247" t="s">
        <v>175</v>
      </c>
    </row>
    <row r="1240" s="14" customFormat="1">
      <c r="A1240" s="14"/>
      <c r="B1240" s="237"/>
      <c r="C1240" s="238"/>
      <c r="D1240" s="228" t="s">
        <v>185</v>
      </c>
      <c r="E1240" s="239" t="s">
        <v>19</v>
      </c>
      <c r="F1240" s="240" t="s">
        <v>1340</v>
      </c>
      <c r="G1240" s="238"/>
      <c r="H1240" s="241">
        <v>28.268000000000001</v>
      </c>
      <c r="I1240" s="242"/>
      <c r="J1240" s="238"/>
      <c r="K1240" s="238"/>
      <c r="L1240" s="243"/>
      <c r="M1240" s="244"/>
      <c r="N1240" s="245"/>
      <c r="O1240" s="245"/>
      <c r="P1240" s="245"/>
      <c r="Q1240" s="245"/>
      <c r="R1240" s="245"/>
      <c r="S1240" s="245"/>
      <c r="T1240" s="246"/>
      <c r="U1240" s="14"/>
      <c r="V1240" s="14"/>
      <c r="W1240" s="14"/>
      <c r="X1240" s="14"/>
      <c r="Y1240" s="14"/>
      <c r="Z1240" s="14"/>
      <c r="AA1240" s="14"/>
      <c r="AB1240" s="14"/>
      <c r="AC1240" s="14"/>
      <c r="AD1240" s="14"/>
      <c r="AE1240" s="14"/>
      <c r="AT1240" s="247" t="s">
        <v>185</v>
      </c>
      <c r="AU1240" s="247" t="s">
        <v>85</v>
      </c>
      <c r="AV1240" s="14" t="s">
        <v>85</v>
      </c>
      <c r="AW1240" s="14" t="s">
        <v>35</v>
      </c>
      <c r="AX1240" s="14" t="s">
        <v>75</v>
      </c>
      <c r="AY1240" s="247" t="s">
        <v>175</v>
      </c>
    </row>
    <row r="1241" s="14" customFormat="1">
      <c r="A1241" s="14"/>
      <c r="B1241" s="237"/>
      <c r="C1241" s="238"/>
      <c r="D1241" s="228" t="s">
        <v>185</v>
      </c>
      <c r="E1241" s="239" t="s">
        <v>19</v>
      </c>
      <c r="F1241" s="240" t="s">
        <v>1341</v>
      </c>
      <c r="G1241" s="238"/>
      <c r="H1241" s="241">
        <v>17.260000000000002</v>
      </c>
      <c r="I1241" s="242"/>
      <c r="J1241" s="238"/>
      <c r="K1241" s="238"/>
      <c r="L1241" s="243"/>
      <c r="M1241" s="244"/>
      <c r="N1241" s="245"/>
      <c r="O1241" s="245"/>
      <c r="P1241" s="245"/>
      <c r="Q1241" s="245"/>
      <c r="R1241" s="245"/>
      <c r="S1241" s="245"/>
      <c r="T1241" s="246"/>
      <c r="U1241" s="14"/>
      <c r="V1241" s="14"/>
      <c r="W1241" s="14"/>
      <c r="X1241" s="14"/>
      <c r="Y1241" s="14"/>
      <c r="Z1241" s="14"/>
      <c r="AA1241" s="14"/>
      <c r="AB1241" s="14"/>
      <c r="AC1241" s="14"/>
      <c r="AD1241" s="14"/>
      <c r="AE1241" s="14"/>
      <c r="AT1241" s="247" t="s">
        <v>185</v>
      </c>
      <c r="AU1241" s="247" t="s">
        <v>85</v>
      </c>
      <c r="AV1241" s="14" t="s">
        <v>85</v>
      </c>
      <c r="AW1241" s="14" t="s">
        <v>35</v>
      </c>
      <c r="AX1241" s="14" t="s">
        <v>75</v>
      </c>
      <c r="AY1241" s="247" t="s">
        <v>175</v>
      </c>
    </row>
    <row r="1242" s="14" customFormat="1">
      <c r="A1242" s="14"/>
      <c r="B1242" s="237"/>
      <c r="C1242" s="238"/>
      <c r="D1242" s="228" t="s">
        <v>185</v>
      </c>
      <c r="E1242" s="239" t="s">
        <v>19</v>
      </c>
      <c r="F1242" s="240" t="s">
        <v>1341</v>
      </c>
      <c r="G1242" s="238"/>
      <c r="H1242" s="241">
        <v>17.260000000000002</v>
      </c>
      <c r="I1242" s="242"/>
      <c r="J1242" s="238"/>
      <c r="K1242" s="238"/>
      <c r="L1242" s="243"/>
      <c r="M1242" s="244"/>
      <c r="N1242" s="245"/>
      <c r="O1242" s="245"/>
      <c r="P1242" s="245"/>
      <c r="Q1242" s="245"/>
      <c r="R1242" s="245"/>
      <c r="S1242" s="245"/>
      <c r="T1242" s="246"/>
      <c r="U1242" s="14"/>
      <c r="V1242" s="14"/>
      <c r="W1242" s="14"/>
      <c r="X1242" s="14"/>
      <c r="Y1242" s="14"/>
      <c r="Z1242" s="14"/>
      <c r="AA1242" s="14"/>
      <c r="AB1242" s="14"/>
      <c r="AC1242" s="14"/>
      <c r="AD1242" s="14"/>
      <c r="AE1242" s="14"/>
      <c r="AT1242" s="247" t="s">
        <v>185</v>
      </c>
      <c r="AU1242" s="247" t="s">
        <v>85</v>
      </c>
      <c r="AV1242" s="14" t="s">
        <v>85</v>
      </c>
      <c r="AW1242" s="14" t="s">
        <v>35</v>
      </c>
      <c r="AX1242" s="14" t="s">
        <v>75</v>
      </c>
      <c r="AY1242" s="247" t="s">
        <v>175</v>
      </c>
    </row>
    <row r="1243" s="14" customFormat="1">
      <c r="A1243" s="14"/>
      <c r="B1243" s="237"/>
      <c r="C1243" s="238"/>
      <c r="D1243" s="228" t="s">
        <v>185</v>
      </c>
      <c r="E1243" s="239" t="s">
        <v>19</v>
      </c>
      <c r="F1243" s="240" t="s">
        <v>1342</v>
      </c>
      <c r="G1243" s="238"/>
      <c r="H1243" s="241">
        <v>8.6600000000000001</v>
      </c>
      <c r="I1243" s="242"/>
      <c r="J1243" s="238"/>
      <c r="K1243" s="238"/>
      <c r="L1243" s="243"/>
      <c r="M1243" s="244"/>
      <c r="N1243" s="245"/>
      <c r="O1243" s="245"/>
      <c r="P1243" s="245"/>
      <c r="Q1243" s="245"/>
      <c r="R1243" s="245"/>
      <c r="S1243" s="245"/>
      <c r="T1243" s="246"/>
      <c r="U1243" s="14"/>
      <c r="V1243" s="14"/>
      <c r="W1243" s="14"/>
      <c r="X1243" s="14"/>
      <c r="Y1243" s="14"/>
      <c r="Z1243" s="14"/>
      <c r="AA1243" s="14"/>
      <c r="AB1243" s="14"/>
      <c r="AC1243" s="14"/>
      <c r="AD1243" s="14"/>
      <c r="AE1243" s="14"/>
      <c r="AT1243" s="247" t="s">
        <v>185</v>
      </c>
      <c r="AU1243" s="247" t="s">
        <v>85</v>
      </c>
      <c r="AV1243" s="14" t="s">
        <v>85</v>
      </c>
      <c r="AW1243" s="14" t="s">
        <v>35</v>
      </c>
      <c r="AX1243" s="14" t="s">
        <v>75</v>
      </c>
      <c r="AY1243" s="247" t="s">
        <v>175</v>
      </c>
    </row>
    <row r="1244" s="16" customFormat="1">
      <c r="A1244" s="16"/>
      <c r="B1244" s="259"/>
      <c r="C1244" s="260"/>
      <c r="D1244" s="228" t="s">
        <v>185</v>
      </c>
      <c r="E1244" s="261" t="s">
        <v>99</v>
      </c>
      <c r="F1244" s="262" t="s">
        <v>212</v>
      </c>
      <c r="G1244" s="260"/>
      <c r="H1244" s="263">
        <v>99.688000000000002</v>
      </c>
      <c r="I1244" s="264"/>
      <c r="J1244" s="260"/>
      <c r="K1244" s="260"/>
      <c r="L1244" s="265"/>
      <c r="M1244" s="266"/>
      <c r="N1244" s="267"/>
      <c r="O1244" s="267"/>
      <c r="P1244" s="267"/>
      <c r="Q1244" s="267"/>
      <c r="R1244" s="267"/>
      <c r="S1244" s="267"/>
      <c r="T1244" s="268"/>
      <c r="U1244" s="16"/>
      <c r="V1244" s="16"/>
      <c r="W1244" s="16"/>
      <c r="X1244" s="16"/>
      <c r="Y1244" s="16"/>
      <c r="Z1244" s="16"/>
      <c r="AA1244" s="16"/>
      <c r="AB1244" s="16"/>
      <c r="AC1244" s="16"/>
      <c r="AD1244" s="16"/>
      <c r="AE1244" s="16"/>
      <c r="AT1244" s="269" t="s">
        <v>185</v>
      </c>
      <c r="AU1244" s="269" t="s">
        <v>85</v>
      </c>
      <c r="AV1244" s="16" t="s">
        <v>127</v>
      </c>
      <c r="AW1244" s="16" t="s">
        <v>35</v>
      </c>
      <c r="AX1244" s="16" t="s">
        <v>75</v>
      </c>
      <c r="AY1244" s="269" t="s">
        <v>175</v>
      </c>
    </row>
    <row r="1245" s="15" customFormat="1">
      <c r="A1245" s="15"/>
      <c r="B1245" s="248"/>
      <c r="C1245" s="249"/>
      <c r="D1245" s="228" t="s">
        <v>185</v>
      </c>
      <c r="E1245" s="250" t="s">
        <v>19</v>
      </c>
      <c r="F1245" s="251" t="s">
        <v>187</v>
      </c>
      <c r="G1245" s="249"/>
      <c r="H1245" s="252">
        <v>99.688000000000002</v>
      </c>
      <c r="I1245" s="253"/>
      <c r="J1245" s="249"/>
      <c r="K1245" s="249"/>
      <c r="L1245" s="254"/>
      <c r="M1245" s="255"/>
      <c r="N1245" s="256"/>
      <c r="O1245" s="256"/>
      <c r="P1245" s="256"/>
      <c r="Q1245" s="256"/>
      <c r="R1245" s="256"/>
      <c r="S1245" s="256"/>
      <c r="T1245" s="257"/>
      <c r="U1245" s="15"/>
      <c r="V1245" s="15"/>
      <c r="W1245" s="15"/>
      <c r="X1245" s="15"/>
      <c r="Y1245" s="15"/>
      <c r="Z1245" s="15"/>
      <c r="AA1245" s="15"/>
      <c r="AB1245" s="15"/>
      <c r="AC1245" s="15"/>
      <c r="AD1245" s="15"/>
      <c r="AE1245" s="15"/>
      <c r="AT1245" s="258" t="s">
        <v>185</v>
      </c>
      <c r="AU1245" s="258" t="s">
        <v>85</v>
      </c>
      <c r="AV1245" s="15" t="s">
        <v>181</v>
      </c>
      <c r="AW1245" s="15" t="s">
        <v>35</v>
      </c>
      <c r="AX1245" s="15" t="s">
        <v>83</v>
      </c>
      <c r="AY1245" s="258" t="s">
        <v>175</v>
      </c>
    </row>
    <row r="1246" s="2" customFormat="1" ht="55.5" customHeight="1">
      <c r="A1246" s="41"/>
      <c r="B1246" s="42"/>
      <c r="C1246" s="208" t="s">
        <v>1343</v>
      </c>
      <c r="D1246" s="208" t="s">
        <v>177</v>
      </c>
      <c r="E1246" s="209" t="s">
        <v>1344</v>
      </c>
      <c r="F1246" s="210" t="s">
        <v>1345</v>
      </c>
      <c r="G1246" s="211" t="s">
        <v>120</v>
      </c>
      <c r="H1246" s="212">
        <v>99.688000000000002</v>
      </c>
      <c r="I1246" s="213"/>
      <c r="J1246" s="214">
        <f>ROUND(I1246*H1246,2)</f>
        <v>0</v>
      </c>
      <c r="K1246" s="210" t="s">
        <v>180</v>
      </c>
      <c r="L1246" s="47"/>
      <c r="M1246" s="215" t="s">
        <v>19</v>
      </c>
      <c r="N1246" s="216" t="s">
        <v>46</v>
      </c>
      <c r="O1246" s="87"/>
      <c r="P1246" s="217">
        <f>O1246*H1246</f>
        <v>0</v>
      </c>
      <c r="Q1246" s="217">
        <v>6.0000000000000002E-05</v>
      </c>
      <c r="R1246" s="217">
        <f>Q1246*H1246</f>
        <v>0.0059812800000000003</v>
      </c>
      <c r="S1246" s="217">
        <v>0</v>
      </c>
      <c r="T1246" s="218">
        <f>S1246*H1246</f>
        <v>0</v>
      </c>
      <c r="U1246" s="41"/>
      <c r="V1246" s="41"/>
      <c r="W1246" s="41"/>
      <c r="X1246" s="41"/>
      <c r="Y1246" s="41"/>
      <c r="Z1246" s="41"/>
      <c r="AA1246" s="41"/>
      <c r="AB1246" s="41"/>
      <c r="AC1246" s="41"/>
      <c r="AD1246" s="41"/>
      <c r="AE1246" s="41"/>
      <c r="AR1246" s="219" t="s">
        <v>278</v>
      </c>
      <c r="AT1246" s="219" t="s">
        <v>177</v>
      </c>
      <c r="AU1246" s="219" t="s">
        <v>85</v>
      </c>
      <c r="AY1246" s="20" t="s">
        <v>175</v>
      </c>
      <c r="BE1246" s="220">
        <f>IF(N1246="základní",J1246,0)</f>
        <v>0</v>
      </c>
      <c r="BF1246" s="220">
        <f>IF(N1246="snížená",J1246,0)</f>
        <v>0</v>
      </c>
      <c r="BG1246" s="220">
        <f>IF(N1246="zákl. přenesená",J1246,0)</f>
        <v>0</v>
      </c>
      <c r="BH1246" s="220">
        <f>IF(N1246="sníž. přenesená",J1246,0)</f>
        <v>0</v>
      </c>
      <c r="BI1246" s="220">
        <f>IF(N1246="nulová",J1246,0)</f>
        <v>0</v>
      </c>
      <c r="BJ1246" s="20" t="s">
        <v>83</v>
      </c>
      <c r="BK1246" s="220">
        <f>ROUND(I1246*H1246,2)</f>
        <v>0</v>
      </c>
      <c r="BL1246" s="20" t="s">
        <v>278</v>
      </c>
      <c r="BM1246" s="219" t="s">
        <v>1346</v>
      </c>
    </row>
    <row r="1247" s="2" customFormat="1">
      <c r="A1247" s="41"/>
      <c r="B1247" s="42"/>
      <c r="C1247" s="43"/>
      <c r="D1247" s="221" t="s">
        <v>183</v>
      </c>
      <c r="E1247" s="43"/>
      <c r="F1247" s="222" t="s">
        <v>1347</v>
      </c>
      <c r="G1247" s="43"/>
      <c r="H1247" s="43"/>
      <c r="I1247" s="223"/>
      <c r="J1247" s="43"/>
      <c r="K1247" s="43"/>
      <c r="L1247" s="47"/>
      <c r="M1247" s="224"/>
      <c r="N1247" s="225"/>
      <c r="O1247" s="87"/>
      <c r="P1247" s="87"/>
      <c r="Q1247" s="87"/>
      <c r="R1247" s="87"/>
      <c r="S1247" s="87"/>
      <c r="T1247" s="88"/>
      <c r="U1247" s="41"/>
      <c r="V1247" s="41"/>
      <c r="W1247" s="41"/>
      <c r="X1247" s="41"/>
      <c r="Y1247" s="41"/>
      <c r="Z1247" s="41"/>
      <c r="AA1247" s="41"/>
      <c r="AB1247" s="41"/>
      <c r="AC1247" s="41"/>
      <c r="AD1247" s="41"/>
      <c r="AE1247" s="41"/>
      <c r="AT1247" s="20" t="s">
        <v>183</v>
      </c>
      <c r="AU1247" s="20" t="s">
        <v>85</v>
      </c>
    </row>
    <row r="1248" s="14" customFormat="1">
      <c r="A1248" s="14"/>
      <c r="B1248" s="237"/>
      <c r="C1248" s="238"/>
      <c r="D1248" s="228" t="s">
        <v>185</v>
      </c>
      <c r="E1248" s="239" t="s">
        <v>19</v>
      </c>
      <c r="F1248" s="240" t="s">
        <v>99</v>
      </c>
      <c r="G1248" s="238"/>
      <c r="H1248" s="241">
        <v>99.688000000000002</v>
      </c>
      <c r="I1248" s="242"/>
      <c r="J1248" s="238"/>
      <c r="K1248" s="238"/>
      <c r="L1248" s="243"/>
      <c r="M1248" s="244"/>
      <c r="N1248" s="245"/>
      <c r="O1248" s="245"/>
      <c r="P1248" s="245"/>
      <c r="Q1248" s="245"/>
      <c r="R1248" s="245"/>
      <c r="S1248" s="245"/>
      <c r="T1248" s="246"/>
      <c r="U1248" s="14"/>
      <c r="V1248" s="14"/>
      <c r="W1248" s="14"/>
      <c r="X1248" s="14"/>
      <c r="Y1248" s="14"/>
      <c r="Z1248" s="14"/>
      <c r="AA1248" s="14"/>
      <c r="AB1248" s="14"/>
      <c r="AC1248" s="14"/>
      <c r="AD1248" s="14"/>
      <c r="AE1248" s="14"/>
      <c r="AT1248" s="247" t="s">
        <v>185</v>
      </c>
      <c r="AU1248" s="247" t="s">
        <v>85</v>
      </c>
      <c r="AV1248" s="14" t="s">
        <v>85</v>
      </c>
      <c r="AW1248" s="14" t="s">
        <v>35</v>
      </c>
      <c r="AX1248" s="14" t="s">
        <v>75</v>
      </c>
      <c r="AY1248" s="247" t="s">
        <v>175</v>
      </c>
    </row>
    <row r="1249" s="15" customFormat="1">
      <c r="A1249" s="15"/>
      <c r="B1249" s="248"/>
      <c r="C1249" s="249"/>
      <c r="D1249" s="228" t="s">
        <v>185</v>
      </c>
      <c r="E1249" s="250" t="s">
        <v>19</v>
      </c>
      <c r="F1249" s="251" t="s">
        <v>187</v>
      </c>
      <c r="G1249" s="249"/>
      <c r="H1249" s="252">
        <v>99.688000000000002</v>
      </c>
      <c r="I1249" s="253"/>
      <c r="J1249" s="249"/>
      <c r="K1249" s="249"/>
      <c r="L1249" s="254"/>
      <c r="M1249" s="255"/>
      <c r="N1249" s="256"/>
      <c r="O1249" s="256"/>
      <c r="P1249" s="256"/>
      <c r="Q1249" s="256"/>
      <c r="R1249" s="256"/>
      <c r="S1249" s="256"/>
      <c r="T1249" s="257"/>
      <c r="U1249" s="15"/>
      <c r="V1249" s="15"/>
      <c r="W1249" s="15"/>
      <c r="X1249" s="15"/>
      <c r="Y1249" s="15"/>
      <c r="Z1249" s="15"/>
      <c r="AA1249" s="15"/>
      <c r="AB1249" s="15"/>
      <c r="AC1249" s="15"/>
      <c r="AD1249" s="15"/>
      <c r="AE1249" s="15"/>
      <c r="AT1249" s="258" t="s">
        <v>185</v>
      </c>
      <c r="AU1249" s="258" t="s">
        <v>85</v>
      </c>
      <c r="AV1249" s="15" t="s">
        <v>181</v>
      </c>
      <c r="AW1249" s="15" t="s">
        <v>35</v>
      </c>
      <c r="AX1249" s="15" t="s">
        <v>83</v>
      </c>
      <c r="AY1249" s="258" t="s">
        <v>175</v>
      </c>
    </row>
    <row r="1250" s="2" customFormat="1" ht="37.8" customHeight="1">
      <c r="A1250" s="41"/>
      <c r="B1250" s="42"/>
      <c r="C1250" s="208" t="s">
        <v>1348</v>
      </c>
      <c r="D1250" s="208" t="s">
        <v>177</v>
      </c>
      <c r="E1250" s="209" t="s">
        <v>1349</v>
      </c>
      <c r="F1250" s="210" t="s">
        <v>1350</v>
      </c>
      <c r="G1250" s="211" t="s">
        <v>297</v>
      </c>
      <c r="H1250" s="212">
        <v>379.74799999999999</v>
      </c>
      <c r="I1250" s="213"/>
      <c r="J1250" s="214">
        <f>ROUND(I1250*H1250,2)</f>
        <v>0</v>
      </c>
      <c r="K1250" s="210" t="s">
        <v>180</v>
      </c>
      <c r="L1250" s="47"/>
      <c r="M1250" s="215" t="s">
        <v>19</v>
      </c>
      <c r="N1250" s="216" t="s">
        <v>46</v>
      </c>
      <c r="O1250" s="87"/>
      <c r="P1250" s="217">
        <f>O1250*H1250</f>
        <v>0</v>
      </c>
      <c r="Q1250" s="217">
        <v>0</v>
      </c>
      <c r="R1250" s="217">
        <f>Q1250*H1250</f>
        <v>0</v>
      </c>
      <c r="S1250" s="217">
        <v>0</v>
      </c>
      <c r="T1250" s="218">
        <f>S1250*H1250</f>
        <v>0</v>
      </c>
      <c r="U1250" s="41"/>
      <c r="V1250" s="41"/>
      <c r="W1250" s="41"/>
      <c r="X1250" s="41"/>
      <c r="Y1250" s="41"/>
      <c r="Z1250" s="41"/>
      <c r="AA1250" s="41"/>
      <c r="AB1250" s="41"/>
      <c r="AC1250" s="41"/>
      <c r="AD1250" s="41"/>
      <c r="AE1250" s="41"/>
      <c r="AR1250" s="219" t="s">
        <v>278</v>
      </c>
      <c r="AT1250" s="219" t="s">
        <v>177</v>
      </c>
      <c r="AU1250" s="219" t="s">
        <v>85</v>
      </c>
      <c r="AY1250" s="20" t="s">
        <v>175</v>
      </c>
      <c r="BE1250" s="220">
        <f>IF(N1250="základní",J1250,0)</f>
        <v>0</v>
      </c>
      <c r="BF1250" s="220">
        <f>IF(N1250="snížená",J1250,0)</f>
        <v>0</v>
      </c>
      <c r="BG1250" s="220">
        <f>IF(N1250="zákl. přenesená",J1250,0)</f>
        <v>0</v>
      </c>
      <c r="BH1250" s="220">
        <f>IF(N1250="sníž. přenesená",J1250,0)</f>
        <v>0</v>
      </c>
      <c r="BI1250" s="220">
        <f>IF(N1250="nulová",J1250,0)</f>
        <v>0</v>
      </c>
      <c r="BJ1250" s="20" t="s">
        <v>83</v>
      </c>
      <c r="BK1250" s="220">
        <f>ROUND(I1250*H1250,2)</f>
        <v>0</v>
      </c>
      <c r="BL1250" s="20" t="s">
        <v>278</v>
      </c>
      <c r="BM1250" s="219" t="s">
        <v>1351</v>
      </c>
    </row>
    <row r="1251" s="2" customFormat="1">
      <c r="A1251" s="41"/>
      <c r="B1251" s="42"/>
      <c r="C1251" s="43"/>
      <c r="D1251" s="221" t="s">
        <v>183</v>
      </c>
      <c r="E1251" s="43"/>
      <c r="F1251" s="222" t="s">
        <v>1352</v>
      </c>
      <c r="G1251" s="43"/>
      <c r="H1251" s="43"/>
      <c r="I1251" s="223"/>
      <c r="J1251" s="43"/>
      <c r="K1251" s="43"/>
      <c r="L1251" s="47"/>
      <c r="M1251" s="224"/>
      <c r="N1251" s="225"/>
      <c r="O1251" s="87"/>
      <c r="P1251" s="87"/>
      <c r="Q1251" s="87"/>
      <c r="R1251" s="87"/>
      <c r="S1251" s="87"/>
      <c r="T1251" s="88"/>
      <c r="U1251" s="41"/>
      <c r="V1251" s="41"/>
      <c r="W1251" s="41"/>
      <c r="X1251" s="41"/>
      <c r="Y1251" s="41"/>
      <c r="Z1251" s="41"/>
      <c r="AA1251" s="41"/>
      <c r="AB1251" s="41"/>
      <c r="AC1251" s="41"/>
      <c r="AD1251" s="41"/>
      <c r="AE1251" s="41"/>
      <c r="AT1251" s="20" t="s">
        <v>183</v>
      </c>
      <c r="AU1251" s="20" t="s">
        <v>85</v>
      </c>
    </row>
    <row r="1252" s="14" customFormat="1">
      <c r="A1252" s="14"/>
      <c r="B1252" s="237"/>
      <c r="C1252" s="238"/>
      <c r="D1252" s="228" t="s">
        <v>185</v>
      </c>
      <c r="E1252" s="239" t="s">
        <v>19</v>
      </c>
      <c r="F1252" s="240" t="s">
        <v>97</v>
      </c>
      <c r="G1252" s="238"/>
      <c r="H1252" s="241">
        <v>263.13999999999999</v>
      </c>
      <c r="I1252" s="242"/>
      <c r="J1252" s="238"/>
      <c r="K1252" s="238"/>
      <c r="L1252" s="243"/>
      <c r="M1252" s="244"/>
      <c r="N1252" s="245"/>
      <c r="O1252" s="245"/>
      <c r="P1252" s="245"/>
      <c r="Q1252" s="245"/>
      <c r="R1252" s="245"/>
      <c r="S1252" s="245"/>
      <c r="T1252" s="246"/>
      <c r="U1252" s="14"/>
      <c r="V1252" s="14"/>
      <c r="W1252" s="14"/>
      <c r="X1252" s="14"/>
      <c r="Y1252" s="14"/>
      <c r="Z1252" s="14"/>
      <c r="AA1252" s="14"/>
      <c r="AB1252" s="14"/>
      <c r="AC1252" s="14"/>
      <c r="AD1252" s="14"/>
      <c r="AE1252" s="14"/>
      <c r="AT1252" s="247" t="s">
        <v>185</v>
      </c>
      <c r="AU1252" s="247" t="s">
        <v>85</v>
      </c>
      <c r="AV1252" s="14" t="s">
        <v>85</v>
      </c>
      <c r="AW1252" s="14" t="s">
        <v>35</v>
      </c>
      <c r="AX1252" s="14" t="s">
        <v>75</v>
      </c>
      <c r="AY1252" s="247" t="s">
        <v>175</v>
      </c>
    </row>
    <row r="1253" s="14" customFormat="1">
      <c r="A1253" s="14"/>
      <c r="B1253" s="237"/>
      <c r="C1253" s="238"/>
      <c r="D1253" s="228" t="s">
        <v>185</v>
      </c>
      <c r="E1253" s="239" t="s">
        <v>19</v>
      </c>
      <c r="F1253" s="240" t="s">
        <v>94</v>
      </c>
      <c r="G1253" s="238"/>
      <c r="H1253" s="241">
        <v>16.920000000000002</v>
      </c>
      <c r="I1253" s="242"/>
      <c r="J1253" s="238"/>
      <c r="K1253" s="238"/>
      <c r="L1253" s="243"/>
      <c r="M1253" s="244"/>
      <c r="N1253" s="245"/>
      <c r="O1253" s="245"/>
      <c r="P1253" s="245"/>
      <c r="Q1253" s="245"/>
      <c r="R1253" s="245"/>
      <c r="S1253" s="245"/>
      <c r="T1253" s="246"/>
      <c r="U1253" s="14"/>
      <c r="V1253" s="14"/>
      <c r="W1253" s="14"/>
      <c r="X1253" s="14"/>
      <c r="Y1253" s="14"/>
      <c r="Z1253" s="14"/>
      <c r="AA1253" s="14"/>
      <c r="AB1253" s="14"/>
      <c r="AC1253" s="14"/>
      <c r="AD1253" s="14"/>
      <c r="AE1253" s="14"/>
      <c r="AT1253" s="247" t="s">
        <v>185</v>
      </c>
      <c r="AU1253" s="247" t="s">
        <v>85</v>
      </c>
      <c r="AV1253" s="14" t="s">
        <v>85</v>
      </c>
      <c r="AW1253" s="14" t="s">
        <v>35</v>
      </c>
      <c r="AX1253" s="14" t="s">
        <v>75</v>
      </c>
      <c r="AY1253" s="247" t="s">
        <v>175</v>
      </c>
    </row>
    <row r="1254" s="14" customFormat="1">
      <c r="A1254" s="14"/>
      <c r="B1254" s="237"/>
      <c r="C1254" s="238"/>
      <c r="D1254" s="228" t="s">
        <v>185</v>
      </c>
      <c r="E1254" s="239" t="s">
        <v>19</v>
      </c>
      <c r="F1254" s="240" t="s">
        <v>99</v>
      </c>
      <c r="G1254" s="238"/>
      <c r="H1254" s="241">
        <v>99.688000000000002</v>
      </c>
      <c r="I1254" s="242"/>
      <c r="J1254" s="238"/>
      <c r="K1254" s="238"/>
      <c r="L1254" s="243"/>
      <c r="M1254" s="244"/>
      <c r="N1254" s="245"/>
      <c r="O1254" s="245"/>
      <c r="P1254" s="245"/>
      <c r="Q1254" s="245"/>
      <c r="R1254" s="245"/>
      <c r="S1254" s="245"/>
      <c r="T1254" s="246"/>
      <c r="U1254" s="14"/>
      <c r="V1254" s="14"/>
      <c r="W1254" s="14"/>
      <c r="X1254" s="14"/>
      <c r="Y1254" s="14"/>
      <c r="Z1254" s="14"/>
      <c r="AA1254" s="14"/>
      <c r="AB1254" s="14"/>
      <c r="AC1254" s="14"/>
      <c r="AD1254" s="14"/>
      <c r="AE1254" s="14"/>
      <c r="AT1254" s="247" t="s">
        <v>185</v>
      </c>
      <c r="AU1254" s="247" t="s">
        <v>85</v>
      </c>
      <c r="AV1254" s="14" t="s">
        <v>85</v>
      </c>
      <c r="AW1254" s="14" t="s">
        <v>35</v>
      </c>
      <c r="AX1254" s="14" t="s">
        <v>75</v>
      </c>
      <c r="AY1254" s="247" t="s">
        <v>175</v>
      </c>
    </row>
    <row r="1255" s="15" customFormat="1">
      <c r="A1255" s="15"/>
      <c r="B1255" s="248"/>
      <c r="C1255" s="249"/>
      <c r="D1255" s="228" t="s">
        <v>185</v>
      </c>
      <c r="E1255" s="250" t="s">
        <v>19</v>
      </c>
      <c r="F1255" s="251" t="s">
        <v>187</v>
      </c>
      <c r="G1255" s="249"/>
      <c r="H1255" s="252">
        <v>379.74799999999999</v>
      </c>
      <c r="I1255" s="253"/>
      <c r="J1255" s="249"/>
      <c r="K1255" s="249"/>
      <c r="L1255" s="254"/>
      <c r="M1255" s="255"/>
      <c r="N1255" s="256"/>
      <c r="O1255" s="256"/>
      <c r="P1255" s="256"/>
      <c r="Q1255" s="256"/>
      <c r="R1255" s="256"/>
      <c r="S1255" s="256"/>
      <c r="T1255" s="257"/>
      <c r="U1255" s="15"/>
      <c r="V1255" s="15"/>
      <c r="W1255" s="15"/>
      <c r="X1255" s="15"/>
      <c r="Y1255" s="15"/>
      <c r="Z1255" s="15"/>
      <c r="AA1255" s="15"/>
      <c r="AB1255" s="15"/>
      <c r="AC1255" s="15"/>
      <c r="AD1255" s="15"/>
      <c r="AE1255" s="15"/>
      <c r="AT1255" s="258" t="s">
        <v>185</v>
      </c>
      <c r="AU1255" s="258" t="s">
        <v>85</v>
      </c>
      <c r="AV1255" s="15" t="s">
        <v>181</v>
      </c>
      <c r="AW1255" s="15" t="s">
        <v>35</v>
      </c>
      <c r="AX1255" s="15" t="s">
        <v>83</v>
      </c>
      <c r="AY1255" s="258" t="s">
        <v>175</v>
      </c>
    </row>
    <row r="1256" s="2" customFormat="1" ht="37.8" customHeight="1">
      <c r="A1256" s="41"/>
      <c r="B1256" s="42"/>
      <c r="C1256" s="208" t="s">
        <v>1353</v>
      </c>
      <c r="D1256" s="208" t="s">
        <v>177</v>
      </c>
      <c r="E1256" s="209" t="s">
        <v>1354</v>
      </c>
      <c r="F1256" s="210" t="s">
        <v>1355</v>
      </c>
      <c r="G1256" s="211" t="s">
        <v>120</v>
      </c>
      <c r="H1256" s="212">
        <v>379.74799999999999</v>
      </c>
      <c r="I1256" s="213"/>
      <c r="J1256" s="214">
        <f>ROUND(I1256*H1256,2)</f>
        <v>0</v>
      </c>
      <c r="K1256" s="210" t="s">
        <v>180</v>
      </c>
      <c r="L1256" s="47"/>
      <c r="M1256" s="215" t="s">
        <v>19</v>
      </c>
      <c r="N1256" s="216" t="s">
        <v>46</v>
      </c>
      <c r="O1256" s="87"/>
      <c r="P1256" s="217">
        <f>O1256*H1256</f>
        <v>0</v>
      </c>
      <c r="Q1256" s="217">
        <v>2.0000000000000002E-05</v>
      </c>
      <c r="R1256" s="217">
        <f>Q1256*H1256</f>
        <v>0.0075949600000000004</v>
      </c>
      <c r="S1256" s="217">
        <v>0</v>
      </c>
      <c r="T1256" s="218">
        <f>S1256*H1256</f>
        <v>0</v>
      </c>
      <c r="U1256" s="41"/>
      <c r="V1256" s="41"/>
      <c r="W1256" s="41"/>
      <c r="X1256" s="41"/>
      <c r="Y1256" s="41"/>
      <c r="Z1256" s="41"/>
      <c r="AA1256" s="41"/>
      <c r="AB1256" s="41"/>
      <c r="AC1256" s="41"/>
      <c r="AD1256" s="41"/>
      <c r="AE1256" s="41"/>
      <c r="AR1256" s="219" t="s">
        <v>278</v>
      </c>
      <c r="AT1256" s="219" t="s">
        <v>177</v>
      </c>
      <c r="AU1256" s="219" t="s">
        <v>85</v>
      </c>
      <c r="AY1256" s="20" t="s">
        <v>175</v>
      </c>
      <c r="BE1256" s="220">
        <f>IF(N1256="základní",J1256,0)</f>
        <v>0</v>
      </c>
      <c r="BF1256" s="220">
        <f>IF(N1256="snížená",J1256,0)</f>
        <v>0</v>
      </c>
      <c r="BG1256" s="220">
        <f>IF(N1256="zákl. přenesená",J1256,0)</f>
        <v>0</v>
      </c>
      <c r="BH1256" s="220">
        <f>IF(N1256="sníž. přenesená",J1256,0)</f>
        <v>0</v>
      </c>
      <c r="BI1256" s="220">
        <f>IF(N1256="nulová",J1256,0)</f>
        <v>0</v>
      </c>
      <c r="BJ1256" s="20" t="s">
        <v>83</v>
      </c>
      <c r="BK1256" s="220">
        <f>ROUND(I1256*H1256,2)</f>
        <v>0</v>
      </c>
      <c r="BL1256" s="20" t="s">
        <v>278</v>
      </c>
      <c r="BM1256" s="219" t="s">
        <v>1356</v>
      </c>
    </row>
    <row r="1257" s="2" customFormat="1">
      <c r="A1257" s="41"/>
      <c r="B1257" s="42"/>
      <c r="C1257" s="43"/>
      <c r="D1257" s="221" t="s">
        <v>183</v>
      </c>
      <c r="E1257" s="43"/>
      <c r="F1257" s="222" t="s">
        <v>1357</v>
      </c>
      <c r="G1257" s="43"/>
      <c r="H1257" s="43"/>
      <c r="I1257" s="223"/>
      <c r="J1257" s="43"/>
      <c r="K1257" s="43"/>
      <c r="L1257" s="47"/>
      <c r="M1257" s="224"/>
      <c r="N1257" s="225"/>
      <c r="O1257" s="87"/>
      <c r="P1257" s="87"/>
      <c r="Q1257" s="87"/>
      <c r="R1257" s="87"/>
      <c r="S1257" s="87"/>
      <c r="T1257" s="88"/>
      <c r="U1257" s="41"/>
      <c r="V1257" s="41"/>
      <c r="W1257" s="41"/>
      <c r="X1257" s="41"/>
      <c r="Y1257" s="41"/>
      <c r="Z1257" s="41"/>
      <c r="AA1257" s="41"/>
      <c r="AB1257" s="41"/>
      <c r="AC1257" s="41"/>
      <c r="AD1257" s="41"/>
      <c r="AE1257" s="41"/>
      <c r="AT1257" s="20" t="s">
        <v>183</v>
      </c>
      <c r="AU1257" s="20" t="s">
        <v>85</v>
      </c>
    </row>
    <row r="1258" s="14" customFormat="1">
      <c r="A1258" s="14"/>
      <c r="B1258" s="237"/>
      <c r="C1258" s="238"/>
      <c r="D1258" s="228" t="s">
        <v>185</v>
      </c>
      <c r="E1258" s="239" t="s">
        <v>19</v>
      </c>
      <c r="F1258" s="240" t="s">
        <v>97</v>
      </c>
      <c r="G1258" s="238"/>
      <c r="H1258" s="241">
        <v>263.13999999999999</v>
      </c>
      <c r="I1258" s="242"/>
      <c r="J1258" s="238"/>
      <c r="K1258" s="238"/>
      <c r="L1258" s="243"/>
      <c r="M1258" s="244"/>
      <c r="N1258" s="245"/>
      <c r="O1258" s="245"/>
      <c r="P1258" s="245"/>
      <c r="Q1258" s="245"/>
      <c r="R1258" s="245"/>
      <c r="S1258" s="245"/>
      <c r="T1258" s="246"/>
      <c r="U1258" s="14"/>
      <c r="V1258" s="14"/>
      <c r="W1258" s="14"/>
      <c r="X1258" s="14"/>
      <c r="Y1258" s="14"/>
      <c r="Z1258" s="14"/>
      <c r="AA1258" s="14"/>
      <c r="AB1258" s="14"/>
      <c r="AC1258" s="14"/>
      <c r="AD1258" s="14"/>
      <c r="AE1258" s="14"/>
      <c r="AT1258" s="247" t="s">
        <v>185</v>
      </c>
      <c r="AU1258" s="247" t="s">
        <v>85</v>
      </c>
      <c r="AV1258" s="14" t="s">
        <v>85</v>
      </c>
      <c r="AW1258" s="14" t="s">
        <v>35</v>
      </c>
      <c r="AX1258" s="14" t="s">
        <v>75</v>
      </c>
      <c r="AY1258" s="247" t="s">
        <v>175</v>
      </c>
    </row>
    <row r="1259" s="14" customFormat="1">
      <c r="A1259" s="14"/>
      <c r="B1259" s="237"/>
      <c r="C1259" s="238"/>
      <c r="D1259" s="228" t="s">
        <v>185</v>
      </c>
      <c r="E1259" s="239" t="s">
        <v>19</v>
      </c>
      <c r="F1259" s="240" t="s">
        <v>94</v>
      </c>
      <c r="G1259" s="238"/>
      <c r="H1259" s="241">
        <v>16.920000000000002</v>
      </c>
      <c r="I1259" s="242"/>
      <c r="J1259" s="238"/>
      <c r="K1259" s="238"/>
      <c r="L1259" s="243"/>
      <c r="M1259" s="244"/>
      <c r="N1259" s="245"/>
      <c r="O1259" s="245"/>
      <c r="P1259" s="245"/>
      <c r="Q1259" s="245"/>
      <c r="R1259" s="245"/>
      <c r="S1259" s="245"/>
      <c r="T1259" s="246"/>
      <c r="U1259" s="14"/>
      <c r="V1259" s="14"/>
      <c r="W1259" s="14"/>
      <c r="X1259" s="14"/>
      <c r="Y1259" s="14"/>
      <c r="Z1259" s="14"/>
      <c r="AA1259" s="14"/>
      <c r="AB1259" s="14"/>
      <c r="AC1259" s="14"/>
      <c r="AD1259" s="14"/>
      <c r="AE1259" s="14"/>
      <c r="AT1259" s="247" t="s">
        <v>185</v>
      </c>
      <c r="AU1259" s="247" t="s">
        <v>85</v>
      </c>
      <c r="AV1259" s="14" t="s">
        <v>85</v>
      </c>
      <c r="AW1259" s="14" t="s">
        <v>35</v>
      </c>
      <c r="AX1259" s="14" t="s">
        <v>75</v>
      </c>
      <c r="AY1259" s="247" t="s">
        <v>175</v>
      </c>
    </row>
    <row r="1260" s="14" customFormat="1">
      <c r="A1260" s="14"/>
      <c r="B1260" s="237"/>
      <c r="C1260" s="238"/>
      <c r="D1260" s="228" t="s">
        <v>185</v>
      </c>
      <c r="E1260" s="239" t="s">
        <v>19</v>
      </c>
      <c r="F1260" s="240" t="s">
        <v>99</v>
      </c>
      <c r="G1260" s="238"/>
      <c r="H1260" s="241">
        <v>99.688000000000002</v>
      </c>
      <c r="I1260" s="242"/>
      <c r="J1260" s="238"/>
      <c r="K1260" s="238"/>
      <c r="L1260" s="243"/>
      <c r="M1260" s="244"/>
      <c r="N1260" s="245"/>
      <c r="O1260" s="245"/>
      <c r="P1260" s="245"/>
      <c r="Q1260" s="245"/>
      <c r="R1260" s="245"/>
      <c r="S1260" s="245"/>
      <c r="T1260" s="246"/>
      <c r="U1260" s="14"/>
      <c r="V1260" s="14"/>
      <c r="W1260" s="14"/>
      <c r="X1260" s="14"/>
      <c r="Y1260" s="14"/>
      <c r="Z1260" s="14"/>
      <c r="AA1260" s="14"/>
      <c r="AB1260" s="14"/>
      <c r="AC1260" s="14"/>
      <c r="AD1260" s="14"/>
      <c r="AE1260" s="14"/>
      <c r="AT1260" s="247" t="s">
        <v>185</v>
      </c>
      <c r="AU1260" s="247" t="s">
        <v>85</v>
      </c>
      <c r="AV1260" s="14" t="s">
        <v>85</v>
      </c>
      <c r="AW1260" s="14" t="s">
        <v>35</v>
      </c>
      <c r="AX1260" s="14" t="s">
        <v>75</v>
      </c>
      <c r="AY1260" s="247" t="s">
        <v>175</v>
      </c>
    </row>
    <row r="1261" s="15" customFormat="1">
      <c r="A1261" s="15"/>
      <c r="B1261" s="248"/>
      <c r="C1261" s="249"/>
      <c r="D1261" s="228" t="s">
        <v>185</v>
      </c>
      <c r="E1261" s="250" t="s">
        <v>19</v>
      </c>
      <c r="F1261" s="251" t="s">
        <v>187</v>
      </c>
      <c r="G1261" s="249"/>
      <c r="H1261" s="252">
        <v>379.74799999999999</v>
      </c>
      <c r="I1261" s="253"/>
      <c r="J1261" s="249"/>
      <c r="K1261" s="249"/>
      <c r="L1261" s="254"/>
      <c r="M1261" s="255"/>
      <c r="N1261" s="256"/>
      <c r="O1261" s="256"/>
      <c r="P1261" s="256"/>
      <c r="Q1261" s="256"/>
      <c r="R1261" s="256"/>
      <c r="S1261" s="256"/>
      <c r="T1261" s="257"/>
      <c r="U1261" s="15"/>
      <c r="V1261" s="15"/>
      <c r="W1261" s="15"/>
      <c r="X1261" s="15"/>
      <c r="Y1261" s="15"/>
      <c r="Z1261" s="15"/>
      <c r="AA1261" s="15"/>
      <c r="AB1261" s="15"/>
      <c r="AC1261" s="15"/>
      <c r="AD1261" s="15"/>
      <c r="AE1261" s="15"/>
      <c r="AT1261" s="258" t="s">
        <v>185</v>
      </c>
      <c r="AU1261" s="258" t="s">
        <v>85</v>
      </c>
      <c r="AV1261" s="15" t="s">
        <v>181</v>
      </c>
      <c r="AW1261" s="15" t="s">
        <v>35</v>
      </c>
      <c r="AX1261" s="15" t="s">
        <v>83</v>
      </c>
      <c r="AY1261" s="258" t="s">
        <v>175</v>
      </c>
    </row>
    <row r="1262" s="12" customFormat="1" ht="22.8" customHeight="1">
      <c r="A1262" s="12"/>
      <c r="B1262" s="192"/>
      <c r="C1262" s="193"/>
      <c r="D1262" s="194" t="s">
        <v>74</v>
      </c>
      <c r="E1262" s="206" t="s">
        <v>1358</v>
      </c>
      <c r="F1262" s="206" t="s">
        <v>1359</v>
      </c>
      <c r="G1262" s="193"/>
      <c r="H1262" s="193"/>
      <c r="I1262" s="196"/>
      <c r="J1262" s="207">
        <f>BK1262</f>
        <v>0</v>
      </c>
      <c r="K1262" s="193"/>
      <c r="L1262" s="198"/>
      <c r="M1262" s="199"/>
      <c r="N1262" s="200"/>
      <c r="O1262" s="200"/>
      <c r="P1262" s="201">
        <f>SUM(P1263:P1272)</f>
        <v>0</v>
      </c>
      <c r="Q1262" s="200"/>
      <c r="R1262" s="201">
        <f>SUM(R1263:R1272)</f>
        <v>0.36879269999999997</v>
      </c>
      <c r="S1262" s="200"/>
      <c r="T1262" s="202">
        <f>SUM(T1263:T1272)</f>
        <v>0</v>
      </c>
      <c r="U1262" s="12"/>
      <c r="V1262" s="12"/>
      <c r="W1262" s="12"/>
      <c r="X1262" s="12"/>
      <c r="Y1262" s="12"/>
      <c r="Z1262" s="12"/>
      <c r="AA1262" s="12"/>
      <c r="AB1262" s="12"/>
      <c r="AC1262" s="12"/>
      <c r="AD1262" s="12"/>
      <c r="AE1262" s="12"/>
      <c r="AR1262" s="203" t="s">
        <v>85</v>
      </c>
      <c r="AT1262" s="204" t="s">
        <v>74</v>
      </c>
      <c r="AU1262" s="204" t="s">
        <v>83</v>
      </c>
      <c r="AY1262" s="203" t="s">
        <v>175</v>
      </c>
      <c r="BK1262" s="205">
        <f>SUM(BK1263:BK1272)</f>
        <v>0</v>
      </c>
    </row>
    <row r="1263" s="2" customFormat="1" ht="24.15" customHeight="1">
      <c r="A1263" s="41"/>
      <c r="B1263" s="42"/>
      <c r="C1263" s="208" t="s">
        <v>1360</v>
      </c>
      <c r="D1263" s="208" t="s">
        <v>177</v>
      </c>
      <c r="E1263" s="209" t="s">
        <v>1361</v>
      </c>
      <c r="F1263" s="210" t="s">
        <v>1362</v>
      </c>
      <c r="G1263" s="211" t="s">
        <v>120</v>
      </c>
      <c r="H1263" s="212">
        <v>1229.309</v>
      </c>
      <c r="I1263" s="213"/>
      <c r="J1263" s="214">
        <f>ROUND(I1263*H1263,2)</f>
        <v>0</v>
      </c>
      <c r="K1263" s="210" t="s">
        <v>180</v>
      </c>
      <c r="L1263" s="47"/>
      <c r="M1263" s="215" t="s">
        <v>19</v>
      </c>
      <c r="N1263" s="216" t="s">
        <v>46</v>
      </c>
      <c r="O1263" s="87"/>
      <c r="P1263" s="217">
        <f>O1263*H1263</f>
        <v>0</v>
      </c>
      <c r="Q1263" s="217">
        <v>0.00027999999999999998</v>
      </c>
      <c r="R1263" s="217">
        <f>Q1263*H1263</f>
        <v>0.34420651999999996</v>
      </c>
      <c r="S1263" s="217">
        <v>0</v>
      </c>
      <c r="T1263" s="218">
        <f>S1263*H1263</f>
        <v>0</v>
      </c>
      <c r="U1263" s="41"/>
      <c r="V1263" s="41"/>
      <c r="W1263" s="41"/>
      <c r="X1263" s="41"/>
      <c r="Y1263" s="41"/>
      <c r="Z1263" s="41"/>
      <c r="AA1263" s="41"/>
      <c r="AB1263" s="41"/>
      <c r="AC1263" s="41"/>
      <c r="AD1263" s="41"/>
      <c r="AE1263" s="41"/>
      <c r="AR1263" s="219" t="s">
        <v>278</v>
      </c>
      <c r="AT1263" s="219" t="s">
        <v>177</v>
      </c>
      <c r="AU1263" s="219" t="s">
        <v>85</v>
      </c>
      <c r="AY1263" s="20" t="s">
        <v>175</v>
      </c>
      <c r="BE1263" s="220">
        <f>IF(N1263="základní",J1263,0)</f>
        <v>0</v>
      </c>
      <c r="BF1263" s="220">
        <f>IF(N1263="snížená",J1263,0)</f>
        <v>0</v>
      </c>
      <c r="BG1263" s="220">
        <f>IF(N1263="zákl. přenesená",J1263,0)</f>
        <v>0</v>
      </c>
      <c r="BH1263" s="220">
        <f>IF(N1263="sníž. přenesená",J1263,0)</f>
        <v>0</v>
      </c>
      <c r="BI1263" s="220">
        <f>IF(N1263="nulová",J1263,0)</f>
        <v>0</v>
      </c>
      <c r="BJ1263" s="20" t="s">
        <v>83</v>
      </c>
      <c r="BK1263" s="220">
        <f>ROUND(I1263*H1263,2)</f>
        <v>0</v>
      </c>
      <c r="BL1263" s="20" t="s">
        <v>278</v>
      </c>
      <c r="BM1263" s="219" t="s">
        <v>1363</v>
      </c>
    </row>
    <row r="1264" s="2" customFormat="1">
      <c r="A1264" s="41"/>
      <c r="B1264" s="42"/>
      <c r="C1264" s="43"/>
      <c r="D1264" s="221" t="s">
        <v>183</v>
      </c>
      <c r="E1264" s="43"/>
      <c r="F1264" s="222" t="s">
        <v>1364</v>
      </c>
      <c r="G1264" s="43"/>
      <c r="H1264" s="43"/>
      <c r="I1264" s="223"/>
      <c r="J1264" s="43"/>
      <c r="K1264" s="43"/>
      <c r="L1264" s="47"/>
      <c r="M1264" s="224"/>
      <c r="N1264" s="225"/>
      <c r="O1264" s="87"/>
      <c r="P1264" s="87"/>
      <c r="Q1264" s="87"/>
      <c r="R1264" s="87"/>
      <c r="S1264" s="87"/>
      <c r="T1264" s="88"/>
      <c r="U1264" s="41"/>
      <c r="V1264" s="41"/>
      <c r="W1264" s="41"/>
      <c r="X1264" s="41"/>
      <c r="Y1264" s="41"/>
      <c r="Z1264" s="41"/>
      <c r="AA1264" s="41"/>
      <c r="AB1264" s="41"/>
      <c r="AC1264" s="41"/>
      <c r="AD1264" s="41"/>
      <c r="AE1264" s="41"/>
      <c r="AT1264" s="20" t="s">
        <v>183</v>
      </c>
      <c r="AU1264" s="20" t="s">
        <v>85</v>
      </c>
    </row>
    <row r="1265" s="14" customFormat="1">
      <c r="A1265" s="14"/>
      <c r="B1265" s="237"/>
      <c r="C1265" s="238"/>
      <c r="D1265" s="228" t="s">
        <v>185</v>
      </c>
      <c r="E1265" s="239" t="s">
        <v>19</v>
      </c>
      <c r="F1265" s="240" t="s">
        <v>103</v>
      </c>
      <c r="G1265" s="238"/>
      <c r="H1265" s="241">
        <v>653.82600000000002</v>
      </c>
      <c r="I1265" s="242"/>
      <c r="J1265" s="238"/>
      <c r="K1265" s="238"/>
      <c r="L1265" s="243"/>
      <c r="M1265" s="244"/>
      <c r="N1265" s="245"/>
      <c r="O1265" s="245"/>
      <c r="P1265" s="245"/>
      <c r="Q1265" s="245"/>
      <c r="R1265" s="245"/>
      <c r="S1265" s="245"/>
      <c r="T1265" s="246"/>
      <c r="U1265" s="14"/>
      <c r="V1265" s="14"/>
      <c r="W1265" s="14"/>
      <c r="X1265" s="14"/>
      <c r="Y1265" s="14"/>
      <c r="Z1265" s="14"/>
      <c r="AA1265" s="14"/>
      <c r="AB1265" s="14"/>
      <c r="AC1265" s="14"/>
      <c r="AD1265" s="14"/>
      <c r="AE1265" s="14"/>
      <c r="AT1265" s="247" t="s">
        <v>185</v>
      </c>
      <c r="AU1265" s="247" t="s">
        <v>85</v>
      </c>
      <c r="AV1265" s="14" t="s">
        <v>85</v>
      </c>
      <c r="AW1265" s="14" t="s">
        <v>35</v>
      </c>
      <c r="AX1265" s="14" t="s">
        <v>75</v>
      </c>
      <c r="AY1265" s="247" t="s">
        <v>175</v>
      </c>
    </row>
    <row r="1266" s="14" customFormat="1">
      <c r="A1266" s="14"/>
      <c r="B1266" s="237"/>
      <c r="C1266" s="238"/>
      <c r="D1266" s="228" t="s">
        <v>185</v>
      </c>
      <c r="E1266" s="239" t="s">
        <v>19</v>
      </c>
      <c r="F1266" s="240" t="s">
        <v>101</v>
      </c>
      <c r="G1266" s="238"/>
      <c r="H1266" s="241">
        <v>575.48299999999995</v>
      </c>
      <c r="I1266" s="242"/>
      <c r="J1266" s="238"/>
      <c r="K1266" s="238"/>
      <c r="L1266" s="243"/>
      <c r="M1266" s="244"/>
      <c r="N1266" s="245"/>
      <c r="O1266" s="245"/>
      <c r="P1266" s="245"/>
      <c r="Q1266" s="245"/>
      <c r="R1266" s="245"/>
      <c r="S1266" s="245"/>
      <c r="T1266" s="246"/>
      <c r="U1266" s="14"/>
      <c r="V1266" s="14"/>
      <c r="W1266" s="14"/>
      <c r="X1266" s="14"/>
      <c r="Y1266" s="14"/>
      <c r="Z1266" s="14"/>
      <c r="AA1266" s="14"/>
      <c r="AB1266" s="14"/>
      <c r="AC1266" s="14"/>
      <c r="AD1266" s="14"/>
      <c r="AE1266" s="14"/>
      <c r="AT1266" s="247" t="s">
        <v>185</v>
      </c>
      <c r="AU1266" s="247" t="s">
        <v>85</v>
      </c>
      <c r="AV1266" s="14" t="s">
        <v>85</v>
      </c>
      <c r="AW1266" s="14" t="s">
        <v>35</v>
      </c>
      <c r="AX1266" s="14" t="s">
        <v>75</v>
      </c>
      <c r="AY1266" s="247" t="s">
        <v>175</v>
      </c>
    </row>
    <row r="1267" s="15" customFormat="1">
      <c r="A1267" s="15"/>
      <c r="B1267" s="248"/>
      <c r="C1267" s="249"/>
      <c r="D1267" s="228" t="s">
        <v>185</v>
      </c>
      <c r="E1267" s="250" t="s">
        <v>19</v>
      </c>
      <c r="F1267" s="251" t="s">
        <v>187</v>
      </c>
      <c r="G1267" s="249"/>
      <c r="H1267" s="252">
        <v>1229.309</v>
      </c>
      <c r="I1267" s="253"/>
      <c r="J1267" s="249"/>
      <c r="K1267" s="249"/>
      <c r="L1267" s="254"/>
      <c r="M1267" s="255"/>
      <c r="N1267" s="256"/>
      <c r="O1267" s="256"/>
      <c r="P1267" s="256"/>
      <c r="Q1267" s="256"/>
      <c r="R1267" s="256"/>
      <c r="S1267" s="256"/>
      <c r="T1267" s="257"/>
      <c r="U1267" s="15"/>
      <c r="V1267" s="15"/>
      <c r="W1267" s="15"/>
      <c r="X1267" s="15"/>
      <c r="Y1267" s="15"/>
      <c r="Z1267" s="15"/>
      <c r="AA1267" s="15"/>
      <c r="AB1267" s="15"/>
      <c r="AC1267" s="15"/>
      <c r="AD1267" s="15"/>
      <c r="AE1267" s="15"/>
      <c r="AT1267" s="258" t="s">
        <v>185</v>
      </c>
      <c r="AU1267" s="258" t="s">
        <v>85</v>
      </c>
      <c r="AV1267" s="15" t="s">
        <v>181</v>
      </c>
      <c r="AW1267" s="15" t="s">
        <v>35</v>
      </c>
      <c r="AX1267" s="15" t="s">
        <v>83</v>
      </c>
      <c r="AY1267" s="258" t="s">
        <v>175</v>
      </c>
    </row>
    <row r="1268" s="2" customFormat="1" ht="37.8" customHeight="1">
      <c r="A1268" s="41"/>
      <c r="B1268" s="42"/>
      <c r="C1268" s="208" t="s">
        <v>1365</v>
      </c>
      <c r="D1268" s="208" t="s">
        <v>177</v>
      </c>
      <c r="E1268" s="209" t="s">
        <v>1366</v>
      </c>
      <c r="F1268" s="210" t="s">
        <v>1367</v>
      </c>
      <c r="G1268" s="211" t="s">
        <v>120</v>
      </c>
      <c r="H1268" s="212">
        <v>1229.309</v>
      </c>
      <c r="I1268" s="213"/>
      <c r="J1268" s="214">
        <f>ROUND(I1268*H1268,2)</f>
        <v>0</v>
      </c>
      <c r="K1268" s="210" t="s">
        <v>180</v>
      </c>
      <c r="L1268" s="47"/>
      <c r="M1268" s="215" t="s">
        <v>19</v>
      </c>
      <c r="N1268" s="216" t="s">
        <v>46</v>
      </c>
      <c r="O1268" s="87"/>
      <c r="P1268" s="217">
        <f>O1268*H1268</f>
        <v>0</v>
      </c>
      <c r="Q1268" s="217">
        <v>2.0000000000000002E-05</v>
      </c>
      <c r="R1268" s="217">
        <f>Q1268*H1268</f>
        <v>0.024586180000000003</v>
      </c>
      <c r="S1268" s="217">
        <v>0</v>
      </c>
      <c r="T1268" s="218">
        <f>S1268*H1268</f>
        <v>0</v>
      </c>
      <c r="U1268" s="41"/>
      <c r="V1268" s="41"/>
      <c r="W1268" s="41"/>
      <c r="X1268" s="41"/>
      <c r="Y1268" s="41"/>
      <c r="Z1268" s="41"/>
      <c r="AA1268" s="41"/>
      <c r="AB1268" s="41"/>
      <c r="AC1268" s="41"/>
      <c r="AD1268" s="41"/>
      <c r="AE1268" s="41"/>
      <c r="AR1268" s="219" t="s">
        <v>278</v>
      </c>
      <c r="AT1268" s="219" t="s">
        <v>177</v>
      </c>
      <c r="AU1268" s="219" t="s">
        <v>85</v>
      </c>
      <c r="AY1268" s="20" t="s">
        <v>175</v>
      </c>
      <c r="BE1268" s="220">
        <f>IF(N1268="základní",J1268,0)</f>
        <v>0</v>
      </c>
      <c r="BF1268" s="220">
        <f>IF(N1268="snížená",J1268,0)</f>
        <v>0</v>
      </c>
      <c r="BG1268" s="220">
        <f>IF(N1268="zákl. přenesená",J1268,0)</f>
        <v>0</v>
      </c>
      <c r="BH1268" s="220">
        <f>IF(N1268="sníž. přenesená",J1268,0)</f>
        <v>0</v>
      </c>
      <c r="BI1268" s="220">
        <f>IF(N1268="nulová",J1268,0)</f>
        <v>0</v>
      </c>
      <c r="BJ1268" s="20" t="s">
        <v>83</v>
      </c>
      <c r="BK1268" s="220">
        <f>ROUND(I1268*H1268,2)</f>
        <v>0</v>
      </c>
      <c r="BL1268" s="20" t="s">
        <v>278</v>
      </c>
      <c r="BM1268" s="219" t="s">
        <v>1368</v>
      </c>
    </row>
    <row r="1269" s="2" customFormat="1">
      <c r="A1269" s="41"/>
      <c r="B1269" s="42"/>
      <c r="C1269" s="43"/>
      <c r="D1269" s="221" t="s">
        <v>183</v>
      </c>
      <c r="E1269" s="43"/>
      <c r="F1269" s="222" t="s">
        <v>1369</v>
      </c>
      <c r="G1269" s="43"/>
      <c r="H1269" s="43"/>
      <c r="I1269" s="223"/>
      <c r="J1269" s="43"/>
      <c r="K1269" s="43"/>
      <c r="L1269" s="47"/>
      <c r="M1269" s="224"/>
      <c r="N1269" s="225"/>
      <c r="O1269" s="87"/>
      <c r="P1269" s="87"/>
      <c r="Q1269" s="87"/>
      <c r="R1269" s="87"/>
      <c r="S1269" s="87"/>
      <c r="T1269" s="88"/>
      <c r="U1269" s="41"/>
      <c r="V1269" s="41"/>
      <c r="W1269" s="41"/>
      <c r="X1269" s="41"/>
      <c r="Y1269" s="41"/>
      <c r="Z1269" s="41"/>
      <c r="AA1269" s="41"/>
      <c r="AB1269" s="41"/>
      <c r="AC1269" s="41"/>
      <c r="AD1269" s="41"/>
      <c r="AE1269" s="41"/>
      <c r="AT1269" s="20" t="s">
        <v>183</v>
      </c>
      <c r="AU1269" s="20" t="s">
        <v>85</v>
      </c>
    </row>
    <row r="1270" s="14" customFormat="1">
      <c r="A1270" s="14"/>
      <c r="B1270" s="237"/>
      <c r="C1270" s="238"/>
      <c r="D1270" s="228" t="s">
        <v>185</v>
      </c>
      <c r="E1270" s="239" t="s">
        <v>19</v>
      </c>
      <c r="F1270" s="240" t="s">
        <v>103</v>
      </c>
      <c r="G1270" s="238"/>
      <c r="H1270" s="241">
        <v>653.82600000000002</v>
      </c>
      <c r="I1270" s="242"/>
      <c r="J1270" s="238"/>
      <c r="K1270" s="238"/>
      <c r="L1270" s="243"/>
      <c r="M1270" s="244"/>
      <c r="N1270" s="245"/>
      <c r="O1270" s="245"/>
      <c r="P1270" s="245"/>
      <c r="Q1270" s="245"/>
      <c r="R1270" s="245"/>
      <c r="S1270" s="245"/>
      <c r="T1270" s="246"/>
      <c r="U1270" s="14"/>
      <c r="V1270" s="14"/>
      <c r="W1270" s="14"/>
      <c r="X1270" s="14"/>
      <c r="Y1270" s="14"/>
      <c r="Z1270" s="14"/>
      <c r="AA1270" s="14"/>
      <c r="AB1270" s="14"/>
      <c r="AC1270" s="14"/>
      <c r="AD1270" s="14"/>
      <c r="AE1270" s="14"/>
      <c r="AT1270" s="247" t="s">
        <v>185</v>
      </c>
      <c r="AU1270" s="247" t="s">
        <v>85</v>
      </c>
      <c r="AV1270" s="14" t="s">
        <v>85</v>
      </c>
      <c r="AW1270" s="14" t="s">
        <v>35</v>
      </c>
      <c r="AX1270" s="14" t="s">
        <v>75</v>
      </c>
      <c r="AY1270" s="247" t="s">
        <v>175</v>
      </c>
    </row>
    <row r="1271" s="14" customFormat="1">
      <c r="A1271" s="14"/>
      <c r="B1271" s="237"/>
      <c r="C1271" s="238"/>
      <c r="D1271" s="228" t="s">
        <v>185</v>
      </c>
      <c r="E1271" s="239" t="s">
        <v>19</v>
      </c>
      <c r="F1271" s="240" t="s">
        <v>101</v>
      </c>
      <c r="G1271" s="238"/>
      <c r="H1271" s="241">
        <v>575.48299999999995</v>
      </c>
      <c r="I1271" s="242"/>
      <c r="J1271" s="238"/>
      <c r="K1271" s="238"/>
      <c r="L1271" s="243"/>
      <c r="M1271" s="244"/>
      <c r="N1271" s="245"/>
      <c r="O1271" s="245"/>
      <c r="P1271" s="245"/>
      <c r="Q1271" s="245"/>
      <c r="R1271" s="245"/>
      <c r="S1271" s="245"/>
      <c r="T1271" s="246"/>
      <c r="U1271" s="14"/>
      <c r="V1271" s="14"/>
      <c r="W1271" s="14"/>
      <c r="X1271" s="14"/>
      <c r="Y1271" s="14"/>
      <c r="Z1271" s="14"/>
      <c r="AA1271" s="14"/>
      <c r="AB1271" s="14"/>
      <c r="AC1271" s="14"/>
      <c r="AD1271" s="14"/>
      <c r="AE1271" s="14"/>
      <c r="AT1271" s="247" t="s">
        <v>185</v>
      </c>
      <c r="AU1271" s="247" t="s">
        <v>85</v>
      </c>
      <c r="AV1271" s="14" t="s">
        <v>85</v>
      </c>
      <c r="AW1271" s="14" t="s">
        <v>35</v>
      </c>
      <c r="AX1271" s="14" t="s">
        <v>75</v>
      </c>
      <c r="AY1271" s="247" t="s">
        <v>175</v>
      </c>
    </row>
    <row r="1272" s="15" customFormat="1">
      <c r="A1272" s="15"/>
      <c r="B1272" s="248"/>
      <c r="C1272" s="249"/>
      <c r="D1272" s="228" t="s">
        <v>185</v>
      </c>
      <c r="E1272" s="250" t="s">
        <v>19</v>
      </c>
      <c r="F1272" s="251" t="s">
        <v>187</v>
      </c>
      <c r="G1272" s="249"/>
      <c r="H1272" s="252">
        <v>1229.309</v>
      </c>
      <c r="I1272" s="253"/>
      <c r="J1272" s="249"/>
      <c r="K1272" s="249"/>
      <c r="L1272" s="254"/>
      <c r="M1272" s="255"/>
      <c r="N1272" s="256"/>
      <c r="O1272" s="256"/>
      <c r="P1272" s="256"/>
      <c r="Q1272" s="256"/>
      <c r="R1272" s="256"/>
      <c r="S1272" s="256"/>
      <c r="T1272" s="257"/>
      <c r="U1272" s="15"/>
      <c r="V1272" s="15"/>
      <c r="W1272" s="15"/>
      <c r="X1272" s="15"/>
      <c r="Y1272" s="15"/>
      <c r="Z1272" s="15"/>
      <c r="AA1272" s="15"/>
      <c r="AB1272" s="15"/>
      <c r="AC1272" s="15"/>
      <c r="AD1272" s="15"/>
      <c r="AE1272" s="15"/>
      <c r="AT1272" s="258" t="s">
        <v>185</v>
      </c>
      <c r="AU1272" s="258" t="s">
        <v>85</v>
      </c>
      <c r="AV1272" s="15" t="s">
        <v>181</v>
      </c>
      <c r="AW1272" s="15" t="s">
        <v>35</v>
      </c>
      <c r="AX1272" s="15" t="s">
        <v>83</v>
      </c>
      <c r="AY1272" s="258" t="s">
        <v>175</v>
      </c>
    </row>
    <row r="1273" s="12" customFormat="1" ht="25.92" customHeight="1">
      <c r="A1273" s="12"/>
      <c r="B1273" s="192"/>
      <c r="C1273" s="193"/>
      <c r="D1273" s="194" t="s">
        <v>74</v>
      </c>
      <c r="E1273" s="195" t="s">
        <v>1370</v>
      </c>
      <c r="F1273" s="195" t="s">
        <v>1371</v>
      </c>
      <c r="G1273" s="193"/>
      <c r="H1273" s="193"/>
      <c r="I1273" s="196"/>
      <c r="J1273" s="197">
        <f>BK1273</f>
        <v>0</v>
      </c>
      <c r="K1273" s="193"/>
      <c r="L1273" s="198"/>
      <c r="M1273" s="199"/>
      <c r="N1273" s="200"/>
      <c r="O1273" s="200"/>
      <c r="P1273" s="201">
        <f>SUM(P1274:P1290)</f>
        <v>0</v>
      </c>
      <c r="Q1273" s="200"/>
      <c r="R1273" s="201">
        <f>SUM(R1274:R1290)</f>
        <v>0</v>
      </c>
      <c r="S1273" s="200"/>
      <c r="T1273" s="202">
        <f>SUM(T1274:T1290)</f>
        <v>0</v>
      </c>
      <c r="U1273" s="12"/>
      <c r="V1273" s="12"/>
      <c r="W1273" s="12"/>
      <c r="X1273" s="12"/>
      <c r="Y1273" s="12"/>
      <c r="Z1273" s="12"/>
      <c r="AA1273" s="12"/>
      <c r="AB1273" s="12"/>
      <c r="AC1273" s="12"/>
      <c r="AD1273" s="12"/>
      <c r="AE1273" s="12"/>
      <c r="AR1273" s="203" t="s">
        <v>181</v>
      </c>
      <c r="AT1273" s="204" t="s">
        <v>74</v>
      </c>
      <c r="AU1273" s="204" t="s">
        <v>75</v>
      </c>
      <c r="AY1273" s="203" t="s">
        <v>175</v>
      </c>
      <c r="BK1273" s="205">
        <f>SUM(BK1274:BK1290)</f>
        <v>0</v>
      </c>
    </row>
    <row r="1274" s="2" customFormat="1" ht="24.15" customHeight="1">
      <c r="A1274" s="41"/>
      <c r="B1274" s="42"/>
      <c r="C1274" s="208" t="s">
        <v>1372</v>
      </c>
      <c r="D1274" s="208" t="s">
        <v>177</v>
      </c>
      <c r="E1274" s="209" t="s">
        <v>1373</v>
      </c>
      <c r="F1274" s="210" t="s">
        <v>1374</v>
      </c>
      <c r="G1274" s="211" t="s">
        <v>1375</v>
      </c>
      <c r="H1274" s="212">
        <v>140</v>
      </c>
      <c r="I1274" s="213"/>
      <c r="J1274" s="214">
        <f>ROUND(I1274*H1274,2)</f>
        <v>0</v>
      </c>
      <c r="K1274" s="210" t="s">
        <v>180</v>
      </c>
      <c r="L1274" s="47"/>
      <c r="M1274" s="215" t="s">
        <v>19</v>
      </c>
      <c r="N1274" s="216" t="s">
        <v>46</v>
      </c>
      <c r="O1274" s="87"/>
      <c r="P1274" s="217">
        <f>O1274*H1274</f>
        <v>0</v>
      </c>
      <c r="Q1274" s="217">
        <v>0</v>
      </c>
      <c r="R1274" s="217">
        <f>Q1274*H1274</f>
        <v>0</v>
      </c>
      <c r="S1274" s="217">
        <v>0</v>
      </c>
      <c r="T1274" s="218">
        <f>S1274*H1274</f>
        <v>0</v>
      </c>
      <c r="U1274" s="41"/>
      <c r="V1274" s="41"/>
      <c r="W1274" s="41"/>
      <c r="X1274" s="41"/>
      <c r="Y1274" s="41"/>
      <c r="Z1274" s="41"/>
      <c r="AA1274" s="41"/>
      <c r="AB1274" s="41"/>
      <c r="AC1274" s="41"/>
      <c r="AD1274" s="41"/>
      <c r="AE1274" s="41"/>
      <c r="AR1274" s="219" t="s">
        <v>1376</v>
      </c>
      <c r="AT1274" s="219" t="s">
        <v>177</v>
      </c>
      <c r="AU1274" s="219" t="s">
        <v>83</v>
      </c>
      <c r="AY1274" s="20" t="s">
        <v>175</v>
      </c>
      <c r="BE1274" s="220">
        <f>IF(N1274="základní",J1274,0)</f>
        <v>0</v>
      </c>
      <c r="BF1274" s="220">
        <f>IF(N1274="snížená",J1274,0)</f>
        <v>0</v>
      </c>
      <c r="BG1274" s="220">
        <f>IF(N1274="zákl. přenesená",J1274,0)</f>
        <v>0</v>
      </c>
      <c r="BH1274" s="220">
        <f>IF(N1274="sníž. přenesená",J1274,0)</f>
        <v>0</v>
      </c>
      <c r="BI1274" s="220">
        <f>IF(N1274="nulová",J1274,0)</f>
        <v>0</v>
      </c>
      <c r="BJ1274" s="20" t="s">
        <v>83</v>
      </c>
      <c r="BK1274" s="220">
        <f>ROUND(I1274*H1274,2)</f>
        <v>0</v>
      </c>
      <c r="BL1274" s="20" t="s">
        <v>1376</v>
      </c>
      <c r="BM1274" s="219" t="s">
        <v>1377</v>
      </c>
    </row>
    <row r="1275" s="2" customFormat="1">
      <c r="A1275" s="41"/>
      <c r="B1275" s="42"/>
      <c r="C1275" s="43"/>
      <c r="D1275" s="221" t="s">
        <v>183</v>
      </c>
      <c r="E1275" s="43"/>
      <c r="F1275" s="222" t="s">
        <v>1378</v>
      </c>
      <c r="G1275" s="43"/>
      <c r="H1275" s="43"/>
      <c r="I1275" s="223"/>
      <c r="J1275" s="43"/>
      <c r="K1275" s="43"/>
      <c r="L1275" s="47"/>
      <c r="M1275" s="224"/>
      <c r="N1275" s="225"/>
      <c r="O1275" s="87"/>
      <c r="P1275" s="87"/>
      <c r="Q1275" s="87"/>
      <c r="R1275" s="87"/>
      <c r="S1275" s="87"/>
      <c r="T1275" s="88"/>
      <c r="U1275" s="41"/>
      <c r="V1275" s="41"/>
      <c r="W1275" s="41"/>
      <c r="X1275" s="41"/>
      <c r="Y1275" s="41"/>
      <c r="Z1275" s="41"/>
      <c r="AA1275" s="41"/>
      <c r="AB1275" s="41"/>
      <c r="AC1275" s="41"/>
      <c r="AD1275" s="41"/>
      <c r="AE1275" s="41"/>
      <c r="AT1275" s="20" t="s">
        <v>183</v>
      </c>
      <c r="AU1275" s="20" t="s">
        <v>83</v>
      </c>
    </row>
    <row r="1276" s="13" customFormat="1">
      <c r="A1276" s="13"/>
      <c r="B1276" s="226"/>
      <c r="C1276" s="227"/>
      <c r="D1276" s="228" t="s">
        <v>185</v>
      </c>
      <c r="E1276" s="229" t="s">
        <v>19</v>
      </c>
      <c r="F1276" s="230" t="s">
        <v>1379</v>
      </c>
      <c r="G1276" s="227"/>
      <c r="H1276" s="229" t="s">
        <v>19</v>
      </c>
      <c r="I1276" s="231"/>
      <c r="J1276" s="227"/>
      <c r="K1276" s="227"/>
      <c r="L1276" s="232"/>
      <c r="M1276" s="233"/>
      <c r="N1276" s="234"/>
      <c r="O1276" s="234"/>
      <c r="P1276" s="234"/>
      <c r="Q1276" s="234"/>
      <c r="R1276" s="234"/>
      <c r="S1276" s="234"/>
      <c r="T1276" s="235"/>
      <c r="U1276" s="13"/>
      <c r="V1276" s="13"/>
      <c r="W1276" s="13"/>
      <c r="X1276" s="13"/>
      <c r="Y1276" s="13"/>
      <c r="Z1276" s="13"/>
      <c r="AA1276" s="13"/>
      <c r="AB1276" s="13"/>
      <c r="AC1276" s="13"/>
      <c r="AD1276" s="13"/>
      <c r="AE1276" s="13"/>
      <c r="AT1276" s="236" t="s">
        <v>185</v>
      </c>
      <c r="AU1276" s="236" t="s">
        <v>83</v>
      </c>
      <c r="AV1276" s="13" t="s">
        <v>83</v>
      </c>
      <c r="AW1276" s="13" t="s">
        <v>35</v>
      </c>
      <c r="AX1276" s="13" t="s">
        <v>75</v>
      </c>
      <c r="AY1276" s="236" t="s">
        <v>175</v>
      </c>
    </row>
    <row r="1277" s="13" customFormat="1">
      <c r="A1277" s="13"/>
      <c r="B1277" s="226"/>
      <c r="C1277" s="227"/>
      <c r="D1277" s="228" t="s">
        <v>185</v>
      </c>
      <c r="E1277" s="229" t="s">
        <v>19</v>
      </c>
      <c r="F1277" s="230" t="s">
        <v>1380</v>
      </c>
      <c r="G1277" s="227"/>
      <c r="H1277" s="229" t="s">
        <v>19</v>
      </c>
      <c r="I1277" s="231"/>
      <c r="J1277" s="227"/>
      <c r="K1277" s="227"/>
      <c r="L1277" s="232"/>
      <c r="M1277" s="233"/>
      <c r="N1277" s="234"/>
      <c r="O1277" s="234"/>
      <c r="P1277" s="234"/>
      <c r="Q1277" s="234"/>
      <c r="R1277" s="234"/>
      <c r="S1277" s="234"/>
      <c r="T1277" s="235"/>
      <c r="U1277" s="13"/>
      <c r="V1277" s="13"/>
      <c r="W1277" s="13"/>
      <c r="X1277" s="13"/>
      <c r="Y1277" s="13"/>
      <c r="Z1277" s="13"/>
      <c r="AA1277" s="13"/>
      <c r="AB1277" s="13"/>
      <c r="AC1277" s="13"/>
      <c r="AD1277" s="13"/>
      <c r="AE1277" s="13"/>
      <c r="AT1277" s="236" t="s">
        <v>185</v>
      </c>
      <c r="AU1277" s="236" t="s">
        <v>83</v>
      </c>
      <c r="AV1277" s="13" t="s">
        <v>83</v>
      </c>
      <c r="AW1277" s="13" t="s">
        <v>35</v>
      </c>
      <c r="AX1277" s="13" t="s">
        <v>75</v>
      </c>
      <c r="AY1277" s="236" t="s">
        <v>175</v>
      </c>
    </row>
    <row r="1278" s="14" customFormat="1">
      <c r="A1278" s="14"/>
      <c r="B1278" s="237"/>
      <c r="C1278" s="238"/>
      <c r="D1278" s="228" t="s">
        <v>185</v>
      </c>
      <c r="E1278" s="239" t="s">
        <v>19</v>
      </c>
      <c r="F1278" s="240" t="s">
        <v>1381</v>
      </c>
      <c r="G1278" s="238"/>
      <c r="H1278" s="241">
        <v>140</v>
      </c>
      <c r="I1278" s="242"/>
      <c r="J1278" s="238"/>
      <c r="K1278" s="238"/>
      <c r="L1278" s="243"/>
      <c r="M1278" s="244"/>
      <c r="N1278" s="245"/>
      <c r="O1278" s="245"/>
      <c r="P1278" s="245"/>
      <c r="Q1278" s="245"/>
      <c r="R1278" s="245"/>
      <c r="S1278" s="245"/>
      <c r="T1278" s="246"/>
      <c r="U1278" s="14"/>
      <c r="V1278" s="14"/>
      <c r="W1278" s="14"/>
      <c r="X1278" s="14"/>
      <c r="Y1278" s="14"/>
      <c r="Z1278" s="14"/>
      <c r="AA1278" s="14"/>
      <c r="AB1278" s="14"/>
      <c r="AC1278" s="14"/>
      <c r="AD1278" s="14"/>
      <c r="AE1278" s="14"/>
      <c r="AT1278" s="247" t="s">
        <v>185</v>
      </c>
      <c r="AU1278" s="247" t="s">
        <v>83</v>
      </c>
      <c r="AV1278" s="14" t="s">
        <v>85</v>
      </c>
      <c r="AW1278" s="14" t="s">
        <v>35</v>
      </c>
      <c r="AX1278" s="14" t="s">
        <v>75</v>
      </c>
      <c r="AY1278" s="247" t="s">
        <v>175</v>
      </c>
    </row>
    <row r="1279" s="15" customFormat="1">
      <c r="A1279" s="15"/>
      <c r="B1279" s="248"/>
      <c r="C1279" s="249"/>
      <c r="D1279" s="228" t="s">
        <v>185</v>
      </c>
      <c r="E1279" s="250" t="s">
        <v>19</v>
      </c>
      <c r="F1279" s="251" t="s">
        <v>187</v>
      </c>
      <c r="G1279" s="249"/>
      <c r="H1279" s="252">
        <v>140</v>
      </c>
      <c r="I1279" s="253"/>
      <c r="J1279" s="249"/>
      <c r="K1279" s="249"/>
      <c r="L1279" s="254"/>
      <c r="M1279" s="255"/>
      <c r="N1279" s="256"/>
      <c r="O1279" s="256"/>
      <c r="P1279" s="256"/>
      <c r="Q1279" s="256"/>
      <c r="R1279" s="256"/>
      <c r="S1279" s="256"/>
      <c r="T1279" s="257"/>
      <c r="U1279" s="15"/>
      <c r="V1279" s="15"/>
      <c r="W1279" s="15"/>
      <c r="X1279" s="15"/>
      <c r="Y1279" s="15"/>
      <c r="Z1279" s="15"/>
      <c r="AA1279" s="15"/>
      <c r="AB1279" s="15"/>
      <c r="AC1279" s="15"/>
      <c r="AD1279" s="15"/>
      <c r="AE1279" s="15"/>
      <c r="AT1279" s="258" t="s">
        <v>185</v>
      </c>
      <c r="AU1279" s="258" t="s">
        <v>83</v>
      </c>
      <c r="AV1279" s="15" t="s">
        <v>181</v>
      </c>
      <c r="AW1279" s="15" t="s">
        <v>35</v>
      </c>
      <c r="AX1279" s="15" t="s">
        <v>83</v>
      </c>
      <c r="AY1279" s="258" t="s">
        <v>175</v>
      </c>
    </row>
    <row r="1280" s="2" customFormat="1" ht="24.15" customHeight="1">
      <c r="A1280" s="41"/>
      <c r="B1280" s="42"/>
      <c r="C1280" s="208" t="s">
        <v>1382</v>
      </c>
      <c r="D1280" s="208" t="s">
        <v>177</v>
      </c>
      <c r="E1280" s="209" t="s">
        <v>1383</v>
      </c>
      <c r="F1280" s="210" t="s">
        <v>1384</v>
      </c>
      <c r="G1280" s="211" t="s">
        <v>1375</v>
      </c>
      <c r="H1280" s="212">
        <v>120</v>
      </c>
      <c r="I1280" s="213"/>
      <c r="J1280" s="214">
        <f>ROUND(I1280*H1280,2)</f>
        <v>0</v>
      </c>
      <c r="K1280" s="210" t="s">
        <v>180</v>
      </c>
      <c r="L1280" s="47"/>
      <c r="M1280" s="215" t="s">
        <v>19</v>
      </c>
      <c r="N1280" s="216" t="s">
        <v>46</v>
      </c>
      <c r="O1280" s="87"/>
      <c r="P1280" s="217">
        <f>O1280*H1280</f>
        <v>0</v>
      </c>
      <c r="Q1280" s="217">
        <v>0</v>
      </c>
      <c r="R1280" s="217">
        <f>Q1280*H1280</f>
        <v>0</v>
      </c>
      <c r="S1280" s="217">
        <v>0</v>
      </c>
      <c r="T1280" s="218">
        <f>S1280*H1280</f>
        <v>0</v>
      </c>
      <c r="U1280" s="41"/>
      <c r="V1280" s="41"/>
      <c r="W1280" s="41"/>
      <c r="X1280" s="41"/>
      <c r="Y1280" s="41"/>
      <c r="Z1280" s="41"/>
      <c r="AA1280" s="41"/>
      <c r="AB1280" s="41"/>
      <c r="AC1280" s="41"/>
      <c r="AD1280" s="41"/>
      <c r="AE1280" s="41"/>
      <c r="AR1280" s="219" t="s">
        <v>1376</v>
      </c>
      <c r="AT1280" s="219" t="s">
        <v>177</v>
      </c>
      <c r="AU1280" s="219" t="s">
        <v>83</v>
      </c>
      <c r="AY1280" s="20" t="s">
        <v>175</v>
      </c>
      <c r="BE1280" s="220">
        <f>IF(N1280="základní",J1280,0)</f>
        <v>0</v>
      </c>
      <c r="BF1280" s="220">
        <f>IF(N1280="snížená",J1280,0)</f>
        <v>0</v>
      </c>
      <c r="BG1280" s="220">
        <f>IF(N1280="zákl. přenesená",J1280,0)</f>
        <v>0</v>
      </c>
      <c r="BH1280" s="220">
        <f>IF(N1280="sníž. přenesená",J1280,0)</f>
        <v>0</v>
      </c>
      <c r="BI1280" s="220">
        <f>IF(N1280="nulová",J1280,0)</f>
        <v>0</v>
      </c>
      <c r="BJ1280" s="20" t="s">
        <v>83</v>
      </c>
      <c r="BK1280" s="220">
        <f>ROUND(I1280*H1280,2)</f>
        <v>0</v>
      </c>
      <c r="BL1280" s="20" t="s">
        <v>1376</v>
      </c>
      <c r="BM1280" s="219" t="s">
        <v>1385</v>
      </c>
    </row>
    <row r="1281" s="2" customFormat="1">
      <c r="A1281" s="41"/>
      <c r="B1281" s="42"/>
      <c r="C1281" s="43"/>
      <c r="D1281" s="221" t="s">
        <v>183</v>
      </c>
      <c r="E1281" s="43"/>
      <c r="F1281" s="222" t="s">
        <v>1386</v>
      </c>
      <c r="G1281" s="43"/>
      <c r="H1281" s="43"/>
      <c r="I1281" s="223"/>
      <c r="J1281" s="43"/>
      <c r="K1281" s="43"/>
      <c r="L1281" s="47"/>
      <c r="M1281" s="224"/>
      <c r="N1281" s="225"/>
      <c r="O1281" s="87"/>
      <c r="P1281" s="87"/>
      <c r="Q1281" s="87"/>
      <c r="R1281" s="87"/>
      <c r="S1281" s="87"/>
      <c r="T1281" s="88"/>
      <c r="U1281" s="41"/>
      <c r="V1281" s="41"/>
      <c r="W1281" s="41"/>
      <c r="X1281" s="41"/>
      <c r="Y1281" s="41"/>
      <c r="Z1281" s="41"/>
      <c r="AA1281" s="41"/>
      <c r="AB1281" s="41"/>
      <c r="AC1281" s="41"/>
      <c r="AD1281" s="41"/>
      <c r="AE1281" s="41"/>
      <c r="AT1281" s="20" t="s">
        <v>183</v>
      </c>
      <c r="AU1281" s="20" t="s">
        <v>83</v>
      </c>
    </row>
    <row r="1282" s="13" customFormat="1">
      <c r="A1282" s="13"/>
      <c r="B1282" s="226"/>
      <c r="C1282" s="227"/>
      <c r="D1282" s="228" t="s">
        <v>185</v>
      </c>
      <c r="E1282" s="229" t="s">
        <v>19</v>
      </c>
      <c r="F1282" s="230" t="s">
        <v>1387</v>
      </c>
      <c r="G1282" s="227"/>
      <c r="H1282" s="229" t="s">
        <v>19</v>
      </c>
      <c r="I1282" s="231"/>
      <c r="J1282" s="227"/>
      <c r="K1282" s="227"/>
      <c r="L1282" s="232"/>
      <c r="M1282" s="233"/>
      <c r="N1282" s="234"/>
      <c r="O1282" s="234"/>
      <c r="P1282" s="234"/>
      <c r="Q1282" s="234"/>
      <c r="R1282" s="234"/>
      <c r="S1282" s="234"/>
      <c r="T1282" s="235"/>
      <c r="U1282" s="13"/>
      <c r="V1282" s="13"/>
      <c r="W1282" s="13"/>
      <c r="X1282" s="13"/>
      <c r="Y1282" s="13"/>
      <c r="Z1282" s="13"/>
      <c r="AA1282" s="13"/>
      <c r="AB1282" s="13"/>
      <c r="AC1282" s="13"/>
      <c r="AD1282" s="13"/>
      <c r="AE1282" s="13"/>
      <c r="AT1282" s="236" t="s">
        <v>185</v>
      </c>
      <c r="AU1282" s="236" t="s">
        <v>83</v>
      </c>
      <c r="AV1282" s="13" t="s">
        <v>83</v>
      </c>
      <c r="AW1282" s="13" t="s">
        <v>35</v>
      </c>
      <c r="AX1282" s="13" t="s">
        <v>75</v>
      </c>
      <c r="AY1282" s="236" t="s">
        <v>175</v>
      </c>
    </row>
    <row r="1283" s="13" customFormat="1">
      <c r="A1283" s="13"/>
      <c r="B1283" s="226"/>
      <c r="C1283" s="227"/>
      <c r="D1283" s="228" t="s">
        <v>185</v>
      </c>
      <c r="E1283" s="229" t="s">
        <v>19</v>
      </c>
      <c r="F1283" s="230" t="s">
        <v>1388</v>
      </c>
      <c r="G1283" s="227"/>
      <c r="H1283" s="229" t="s">
        <v>19</v>
      </c>
      <c r="I1283" s="231"/>
      <c r="J1283" s="227"/>
      <c r="K1283" s="227"/>
      <c r="L1283" s="232"/>
      <c r="M1283" s="233"/>
      <c r="N1283" s="234"/>
      <c r="O1283" s="234"/>
      <c r="P1283" s="234"/>
      <c r="Q1283" s="234"/>
      <c r="R1283" s="234"/>
      <c r="S1283" s="234"/>
      <c r="T1283" s="235"/>
      <c r="U1283" s="13"/>
      <c r="V1283" s="13"/>
      <c r="W1283" s="13"/>
      <c r="X1283" s="13"/>
      <c r="Y1283" s="13"/>
      <c r="Z1283" s="13"/>
      <c r="AA1283" s="13"/>
      <c r="AB1283" s="13"/>
      <c r="AC1283" s="13"/>
      <c r="AD1283" s="13"/>
      <c r="AE1283" s="13"/>
      <c r="AT1283" s="236" t="s">
        <v>185</v>
      </c>
      <c r="AU1283" s="236" t="s">
        <v>83</v>
      </c>
      <c r="AV1283" s="13" t="s">
        <v>83</v>
      </c>
      <c r="AW1283" s="13" t="s">
        <v>35</v>
      </c>
      <c r="AX1283" s="13" t="s">
        <v>75</v>
      </c>
      <c r="AY1283" s="236" t="s">
        <v>175</v>
      </c>
    </row>
    <row r="1284" s="14" customFormat="1">
      <c r="A1284" s="14"/>
      <c r="B1284" s="237"/>
      <c r="C1284" s="238"/>
      <c r="D1284" s="228" t="s">
        <v>185</v>
      </c>
      <c r="E1284" s="239" t="s">
        <v>19</v>
      </c>
      <c r="F1284" s="240" t="s">
        <v>1389</v>
      </c>
      <c r="G1284" s="238"/>
      <c r="H1284" s="241">
        <v>120</v>
      </c>
      <c r="I1284" s="242"/>
      <c r="J1284" s="238"/>
      <c r="K1284" s="238"/>
      <c r="L1284" s="243"/>
      <c r="M1284" s="244"/>
      <c r="N1284" s="245"/>
      <c r="O1284" s="245"/>
      <c r="P1284" s="245"/>
      <c r="Q1284" s="245"/>
      <c r="R1284" s="245"/>
      <c r="S1284" s="245"/>
      <c r="T1284" s="246"/>
      <c r="U1284" s="14"/>
      <c r="V1284" s="14"/>
      <c r="W1284" s="14"/>
      <c r="X1284" s="14"/>
      <c r="Y1284" s="14"/>
      <c r="Z1284" s="14"/>
      <c r="AA1284" s="14"/>
      <c r="AB1284" s="14"/>
      <c r="AC1284" s="14"/>
      <c r="AD1284" s="14"/>
      <c r="AE1284" s="14"/>
      <c r="AT1284" s="247" t="s">
        <v>185</v>
      </c>
      <c r="AU1284" s="247" t="s">
        <v>83</v>
      </c>
      <c r="AV1284" s="14" t="s">
        <v>85</v>
      </c>
      <c r="AW1284" s="14" t="s">
        <v>35</v>
      </c>
      <c r="AX1284" s="14" t="s">
        <v>75</v>
      </c>
      <c r="AY1284" s="247" t="s">
        <v>175</v>
      </c>
    </row>
    <row r="1285" s="15" customFormat="1">
      <c r="A1285" s="15"/>
      <c r="B1285" s="248"/>
      <c r="C1285" s="249"/>
      <c r="D1285" s="228" t="s">
        <v>185</v>
      </c>
      <c r="E1285" s="250" t="s">
        <v>19</v>
      </c>
      <c r="F1285" s="251" t="s">
        <v>187</v>
      </c>
      <c r="G1285" s="249"/>
      <c r="H1285" s="252">
        <v>120</v>
      </c>
      <c r="I1285" s="253"/>
      <c r="J1285" s="249"/>
      <c r="K1285" s="249"/>
      <c r="L1285" s="254"/>
      <c r="M1285" s="255"/>
      <c r="N1285" s="256"/>
      <c r="O1285" s="256"/>
      <c r="P1285" s="256"/>
      <c r="Q1285" s="256"/>
      <c r="R1285" s="256"/>
      <c r="S1285" s="256"/>
      <c r="T1285" s="257"/>
      <c r="U1285" s="15"/>
      <c r="V1285" s="15"/>
      <c r="W1285" s="15"/>
      <c r="X1285" s="15"/>
      <c r="Y1285" s="15"/>
      <c r="Z1285" s="15"/>
      <c r="AA1285" s="15"/>
      <c r="AB1285" s="15"/>
      <c r="AC1285" s="15"/>
      <c r="AD1285" s="15"/>
      <c r="AE1285" s="15"/>
      <c r="AT1285" s="258" t="s">
        <v>185</v>
      </c>
      <c r="AU1285" s="258" t="s">
        <v>83</v>
      </c>
      <c r="AV1285" s="15" t="s">
        <v>181</v>
      </c>
      <c r="AW1285" s="15" t="s">
        <v>35</v>
      </c>
      <c r="AX1285" s="15" t="s">
        <v>83</v>
      </c>
      <c r="AY1285" s="258" t="s">
        <v>175</v>
      </c>
    </row>
    <row r="1286" s="2" customFormat="1" ht="24.15" customHeight="1">
      <c r="A1286" s="41"/>
      <c r="B1286" s="42"/>
      <c r="C1286" s="208" t="s">
        <v>1390</v>
      </c>
      <c r="D1286" s="208" t="s">
        <v>177</v>
      </c>
      <c r="E1286" s="209" t="s">
        <v>1391</v>
      </c>
      <c r="F1286" s="210" t="s">
        <v>1392</v>
      </c>
      <c r="G1286" s="211" t="s">
        <v>1375</v>
      </c>
      <c r="H1286" s="212">
        <v>40</v>
      </c>
      <c r="I1286" s="213"/>
      <c r="J1286" s="214">
        <f>ROUND(I1286*H1286,2)</f>
        <v>0</v>
      </c>
      <c r="K1286" s="210" t="s">
        <v>180</v>
      </c>
      <c r="L1286" s="47"/>
      <c r="M1286" s="215" t="s">
        <v>19</v>
      </c>
      <c r="N1286" s="216" t="s">
        <v>46</v>
      </c>
      <c r="O1286" s="87"/>
      <c r="P1286" s="217">
        <f>O1286*H1286</f>
        <v>0</v>
      </c>
      <c r="Q1286" s="217">
        <v>0</v>
      </c>
      <c r="R1286" s="217">
        <f>Q1286*H1286</f>
        <v>0</v>
      </c>
      <c r="S1286" s="217">
        <v>0</v>
      </c>
      <c r="T1286" s="218">
        <f>S1286*H1286</f>
        <v>0</v>
      </c>
      <c r="U1286" s="41"/>
      <c r="V1286" s="41"/>
      <c r="W1286" s="41"/>
      <c r="X1286" s="41"/>
      <c r="Y1286" s="41"/>
      <c r="Z1286" s="41"/>
      <c r="AA1286" s="41"/>
      <c r="AB1286" s="41"/>
      <c r="AC1286" s="41"/>
      <c r="AD1286" s="41"/>
      <c r="AE1286" s="41"/>
      <c r="AR1286" s="219" t="s">
        <v>1376</v>
      </c>
      <c r="AT1286" s="219" t="s">
        <v>177</v>
      </c>
      <c r="AU1286" s="219" t="s">
        <v>83</v>
      </c>
      <c r="AY1286" s="20" t="s">
        <v>175</v>
      </c>
      <c r="BE1286" s="220">
        <f>IF(N1286="základní",J1286,0)</f>
        <v>0</v>
      </c>
      <c r="BF1286" s="220">
        <f>IF(N1286="snížená",J1286,0)</f>
        <v>0</v>
      </c>
      <c r="BG1286" s="220">
        <f>IF(N1286="zákl. přenesená",J1286,0)</f>
        <v>0</v>
      </c>
      <c r="BH1286" s="220">
        <f>IF(N1286="sníž. přenesená",J1286,0)</f>
        <v>0</v>
      </c>
      <c r="BI1286" s="220">
        <f>IF(N1286="nulová",J1286,0)</f>
        <v>0</v>
      </c>
      <c r="BJ1286" s="20" t="s">
        <v>83</v>
      </c>
      <c r="BK1286" s="220">
        <f>ROUND(I1286*H1286,2)</f>
        <v>0</v>
      </c>
      <c r="BL1286" s="20" t="s">
        <v>1376</v>
      </c>
      <c r="BM1286" s="219" t="s">
        <v>1393</v>
      </c>
    </row>
    <row r="1287" s="2" customFormat="1">
      <c r="A1287" s="41"/>
      <c r="B1287" s="42"/>
      <c r="C1287" s="43"/>
      <c r="D1287" s="221" t="s">
        <v>183</v>
      </c>
      <c r="E1287" s="43"/>
      <c r="F1287" s="222" t="s">
        <v>1394</v>
      </c>
      <c r="G1287" s="43"/>
      <c r="H1287" s="43"/>
      <c r="I1287" s="223"/>
      <c r="J1287" s="43"/>
      <c r="K1287" s="43"/>
      <c r="L1287" s="47"/>
      <c r="M1287" s="224"/>
      <c r="N1287" s="225"/>
      <c r="O1287" s="87"/>
      <c r="P1287" s="87"/>
      <c r="Q1287" s="87"/>
      <c r="R1287" s="87"/>
      <c r="S1287" s="87"/>
      <c r="T1287" s="88"/>
      <c r="U1287" s="41"/>
      <c r="V1287" s="41"/>
      <c r="W1287" s="41"/>
      <c r="X1287" s="41"/>
      <c r="Y1287" s="41"/>
      <c r="Z1287" s="41"/>
      <c r="AA1287" s="41"/>
      <c r="AB1287" s="41"/>
      <c r="AC1287" s="41"/>
      <c r="AD1287" s="41"/>
      <c r="AE1287" s="41"/>
      <c r="AT1287" s="20" t="s">
        <v>183</v>
      </c>
      <c r="AU1287" s="20" t="s">
        <v>83</v>
      </c>
    </row>
    <row r="1288" s="13" customFormat="1">
      <c r="A1288" s="13"/>
      <c r="B1288" s="226"/>
      <c r="C1288" s="227"/>
      <c r="D1288" s="228" t="s">
        <v>185</v>
      </c>
      <c r="E1288" s="229" t="s">
        <v>19</v>
      </c>
      <c r="F1288" s="230" t="s">
        <v>1395</v>
      </c>
      <c r="G1288" s="227"/>
      <c r="H1288" s="229" t="s">
        <v>19</v>
      </c>
      <c r="I1288" s="231"/>
      <c r="J1288" s="227"/>
      <c r="K1288" s="227"/>
      <c r="L1288" s="232"/>
      <c r="M1288" s="233"/>
      <c r="N1288" s="234"/>
      <c r="O1288" s="234"/>
      <c r="P1288" s="234"/>
      <c r="Q1288" s="234"/>
      <c r="R1288" s="234"/>
      <c r="S1288" s="234"/>
      <c r="T1288" s="235"/>
      <c r="U1288" s="13"/>
      <c r="V1288" s="13"/>
      <c r="W1288" s="13"/>
      <c r="X1288" s="13"/>
      <c r="Y1288" s="13"/>
      <c r="Z1288" s="13"/>
      <c r="AA1288" s="13"/>
      <c r="AB1288" s="13"/>
      <c r="AC1288" s="13"/>
      <c r="AD1288" s="13"/>
      <c r="AE1288" s="13"/>
      <c r="AT1288" s="236" t="s">
        <v>185</v>
      </c>
      <c r="AU1288" s="236" t="s">
        <v>83</v>
      </c>
      <c r="AV1288" s="13" t="s">
        <v>83</v>
      </c>
      <c r="AW1288" s="13" t="s">
        <v>35</v>
      </c>
      <c r="AX1288" s="13" t="s">
        <v>75</v>
      </c>
      <c r="AY1288" s="236" t="s">
        <v>175</v>
      </c>
    </row>
    <row r="1289" s="14" customFormat="1">
      <c r="A1289" s="14"/>
      <c r="B1289" s="237"/>
      <c r="C1289" s="238"/>
      <c r="D1289" s="228" t="s">
        <v>185</v>
      </c>
      <c r="E1289" s="239" t="s">
        <v>19</v>
      </c>
      <c r="F1289" s="240" t="s">
        <v>1396</v>
      </c>
      <c r="G1289" s="238"/>
      <c r="H1289" s="241">
        <v>40</v>
      </c>
      <c r="I1289" s="242"/>
      <c r="J1289" s="238"/>
      <c r="K1289" s="238"/>
      <c r="L1289" s="243"/>
      <c r="M1289" s="244"/>
      <c r="N1289" s="245"/>
      <c r="O1289" s="245"/>
      <c r="P1289" s="245"/>
      <c r="Q1289" s="245"/>
      <c r="R1289" s="245"/>
      <c r="S1289" s="245"/>
      <c r="T1289" s="246"/>
      <c r="U1289" s="14"/>
      <c r="V1289" s="14"/>
      <c r="W1289" s="14"/>
      <c r="X1289" s="14"/>
      <c r="Y1289" s="14"/>
      <c r="Z1289" s="14"/>
      <c r="AA1289" s="14"/>
      <c r="AB1289" s="14"/>
      <c r="AC1289" s="14"/>
      <c r="AD1289" s="14"/>
      <c r="AE1289" s="14"/>
      <c r="AT1289" s="247" t="s">
        <v>185</v>
      </c>
      <c r="AU1289" s="247" t="s">
        <v>83</v>
      </c>
      <c r="AV1289" s="14" t="s">
        <v>85</v>
      </c>
      <c r="AW1289" s="14" t="s">
        <v>35</v>
      </c>
      <c r="AX1289" s="14" t="s">
        <v>75</v>
      </c>
      <c r="AY1289" s="247" t="s">
        <v>175</v>
      </c>
    </row>
    <row r="1290" s="15" customFormat="1">
      <c r="A1290" s="15"/>
      <c r="B1290" s="248"/>
      <c r="C1290" s="249"/>
      <c r="D1290" s="228" t="s">
        <v>185</v>
      </c>
      <c r="E1290" s="250" t="s">
        <v>19</v>
      </c>
      <c r="F1290" s="251" t="s">
        <v>187</v>
      </c>
      <c r="G1290" s="249"/>
      <c r="H1290" s="252">
        <v>40</v>
      </c>
      <c r="I1290" s="253"/>
      <c r="J1290" s="249"/>
      <c r="K1290" s="249"/>
      <c r="L1290" s="254"/>
      <c r="M1290" s="281"/>
      <c r="N1290" s="282"/>
      <c r="O1290" s="282"/>
      <c r="P1290" s="282"/>
      <c r="Q1290" s="282"/>
      <c r="R1290" s="282"/>
      <c r="S1290" s="282"/>
      <c r="T1290" s="283"/>
      <c r="U1290" s="15"/>
      <c r="V1290" s="15"/>
      <c r="W1290" s="15"/>
      <c r="X1290" s="15"/>
      <c r="Y1290" s="15"/>
      <c r="Z1290" s="15"/>
      <c r="AA1290" s="15"/>
      <c r="AB1290" s="15"/>
      <c r="AC1290" s="15"/>
      <c r="AD1290" s="15"/>
      <c r="AE1290" s="15"/>
      <c r="AT1290" s="258" t="s">
        <v>185</v>
      </c>
      <c r="AU1290" s="258" t="s">
        <v>83</v>
      </c>
      <c r="AV1290" s="15" t="s">
        <v>181</v>
      </c>
      <c r="AW1290" s="15" t="s">
        <v>35</v>
      </c>
      <c r="AX1290" s="15" t="s">
        <v>83</v>
      </c>
      <c r="AY1290" s="258" t="s">
        <v>175</v>
      </c>
    </row>
    <row r="1291" s="2" customFormat="1" ht="6.96" customHeight="1">
      <c r="A1291" s="41"/>
      <c r="B1291" s="62"/>
      <c r="C1291" s="63"/>
      <c r="D1291" s="63"/>
      <c r="E1291" s="63"/>
      <c r="F1291" s="63"/>
      <c r="G1291" s="63"/>
      <c r="H1291" s="63"/>
      <c r="I1291" s="63"/>
      <c r="J1291" s="63"/>
      <c r="K1291" s="63"/>
      <c r="L1291" s="47"/>
      <c r="M1291" s="41"/>
      <c r="O1291" s="41"/>
      <c r="P1291" s="41"/>
      <c r="Q1291" s="41"/>
      <c r="R1291" s="41"/>
      <c r="S1291" s="41"/>
      <c r="T1291" s="41"/>
      <c r="U1291" s="41"/>
      <c r="V1291" s="41"/>
      <c r="W1291" s="41"/>
      <c r="X1291" s="41"/>
      <c r="Y1291" s="41"/>
      <c r="Z1291" s="41"/>
      <c r="AA1291" s="41"/>
      <c r="AB1291" s="41"/>
      <c r="AC1291" s="41"/>
      <c r="AD1291" s="41"/>
      <c r="AE1291" s="41"/>
    </row>
  </sheetData>
  <sheetProtection sheet="1" autoFilter="0" formatColumns="0" formatRows="0" objects="1" scenarios="1" spinCount="100000" saltValue="bxBDyma2vmKXiNjgMRVPZcpCjvT77/v2bzGvnkMk2pKLQn8H7D7jr9H1OIBGtoF6Cm/jYPPE4UPpPAf88Jh77w==" hashValue="IO2BKuLzbaq0Ob4H/jq/n9Z5RAAl6AUYelNHl7q+DaAyrabfQIoeWbZb1JyOEFV2nFhMW1emel1LprxzSraeOg==" algorithmName="SHA-512" password="CC3D"/>
  <autoFilter ref="C98:K1290"/>
  <mergeCells count="9">
    <mergeCell ref="E7:H7"/>
    <mergeCell ref="E9:H9"/>
    <mergeCell ref="E18:H18"/>
    <mergeCell ref="E27:H27"/>
    <mergeCell ref="E48:H48"/>
    <mergeCell ref="E50:H50"/>
    <mergeCell ref="E89:H89"/>
    <mergeCell ref="E91:H91"/>
    <mergeCell ref="L2:V2"/>
  </mergeCells>
  <hyperlinks>
    <hyperlink ref="F103" r:id="rId1" display="https://podminky.urs.cz/item/CS_URS_2024_01/113106121"/>
    <hyperlink ref="F108" r:id="rId2" display="https://podminky.urs.cz/item/CS_URS_2024_01/113106132"/>
    <hyperlink ref="F113" r:id="rId3" display="https://podminky.urs.cz/item/CS_URS_2024_01/113107122"/>
    <hyperlink ref="F120" r:id="rId4" display="https://podminky.urs.cz/item/CS_URS_2024_01/113107342"/>
    <hyperlink ref="F125" r:id="rId5" display="https://podminky.urs.cz/item/CS_URS_2024_01/121112003"/>
    <hyperlink ref="F132" r:id="rId6" display="https://podminky.urs.cz/item/CS_URS_2024_01/132212131"/>
    <hyperlink ref="F144" r:id="rId7" display="https://podminky.urs.cz/item/CS_URS_2024_01/139001101"/>
    <hyperlink ref="F149" r:id="rId8" display="https://podminky.urs.cz/item/CS_URS_2024_01/162751117"/>
    <hyperlink ref="F157" r:id="rId9" display="https://podminky.urs.cz/item/CS_URS_2024_01/167111121"/>
    <hyperlink ref="F161" r:id="rId10" display="https://podminky.urs.cz/item/CS_URS_2024_01/171201231"/>
    <hyperlink ref="F165" r:id="rId11" display="https://podminky.urs.cz/item/CS_URS_2024_01/171251201"/>
    <hyperlink ref="F169" r:id="rId12" display="https://podminky.urs.cz/item/CS_URS_2024_01/174111101"/>
    <hyperlink ref="F178" r:id="rId13" display="https://podminky.urs.cz/item/CS_URS_2024_01/181311103"/>
    <hyperlink ref="F182" r:id="rId14" display="https://podminky.urs.cz/item/CS_URS_2024_01/181411131"/>
    <hyperlink ref="F190" r:id="rId15" display="https://podminky.urs.cz/item/CS_URS_2024_01/181911102"/>
    <hyperlink ref="F194" r:id="rId16" display="https://podminky.urs.cz/item/CS_URS_2024_01/182151111"/>
    <hyperlink ref="F199" r:id="rId17" display="https://podminky.urs.cz/item/CS_URS_2024_01/182211121"/>
    <hyperlink ref="F204" r:id="rId18" display="https://podminky.urs.cz/item/CS_URS_2024_01/319202211"/>
    <hyperlink ref="F210" r:id="rId19" display="https://podminky.urs.cz/item/CS_URS_2024_01/319202212"/>
    <hyperlink ref="F218" r:id="rId20" display="https://podminky.urs.cz/item/CS_URS_2024_01/319202213"/>
    <hyperlink ref="F223" r:id="rId21" display="https://podminky.urs.cz/item/CS_URS_2024_01/319202214"/>
    <hyperlink ref="F229" r:id="rId22" display="https://podminky.urs.cz/item/CS_URS_2024_01/319202215"/>
    <hyperlink ref="F234" r:id="rId23" display="https://podminky.urs.cz/item/CS_URS_2024_01/319202216"/>
    <hyperlink ref="F239" r:id="rId24" display="https://podminky.urs.cz/item/CS_URS_2024_01/359901212"/>
    <hyperlink ref="F252" r:id="rId25" display="https://podminky.urs.cz/item/CS_URS_2024_01/564851011"/>
    <hyperlink ref="F261" r:id="rId26" display="https://podminky.urs.cz/item/CS_URS_2024_01/565145121"/>
    <hyperlink ref="F266" r:id="rId27" display="https://podminky.urs.cz/item/CS_URS_2024_01/567122112"/>
    <hyperlink ref="F271" r:id="rId28" display="https://podminky.urs.cz/item/CS_URS_2024_01/573111112"/>
    <hyperlink ref="F276" r:id="rId29" display="https://podminky.urs.cz/item/CS_URS_2024_01/573231108"/>
    <hyperlink ref="F281" r:id="rId30" display="https://podminky.urs.cz/item/CS_URS_2024_01/577134141"/>
    <hyperlink ref="F291" r:id="rId31" display="https://podminky.urs.cz/item/CS_URS_2024_01/612131151"/>
    <hyperlink ref="F298" r:id="rId32" display="https://podminky.urs.cz/item/CS_URS_2024_01/612131152"/>
    <hyperlink ref="F351" r:id="rId33" display="https://podminky.urs.cz/item/CS_URS_2024_01/612324111"/>
    <hyperlink ref="F356" r:id="rId34" display="https://podminky.urs.cz/item/CS_URS_2024_01/612324191"/>
    <hyperlink ref="F363" r:id="rId35" display="https://podminky.urs.cz/item/CS_URS_2024_01/612325131"/>
    <hyperlink ref="F368" r:id="rId36" display="https://podminky.urs.cz/item/CS_URS_2024_01/612328131"/>
    <hyperlink ref="F373" r:id="rId37" display="https://podminky.urs.cz/item/CS_URS_2024_01/622131151"/>
    <hyperlink ref="F380" r:id="rId38" display="https://podminky.urs.cz/item/CS_URS_2024_01/622131152"/>
    <hyperlink ref="F389" r:id="rId39" display="https://podminky.urs.cz/item/CS_URS_2024_01/622324111"/>
    <hyperlink ref="F400" r:id="rId40" display="https://podminky.urs.cz/item/CS_URS_2024_01/622324411"/>
    <hyperlink ref="F405" r:id="rId41" display="https://podminky.urs.cz/item/CS_URS_2024_01/622324491"/>
    <hyperlink ref="F412" r:id="rId42" display="https://podminky.urs.cz/item/CS_URS_2024_01/622325121"/>
    <hyperlink ref="F417" r:id="rId43" display="https://podminky.urs.cz/item/CS_URS_2024_01/622328231"/>
    <hyperlink ref="F422" r:id="rId44" display="https://podminky.urs.cz/item/CS_URS_2024_01/631311125"/>
    <hyperlink ref="F428" r:id="rId45" display="https://podminky.urs.cz/item/CS_URS_2024_01/631319012"/>
    <hyperlink ref="F432" r:id="rId46" display="https://podminky.urs.cz/item/CS_URS_2024_01/631319173"/>
    <hyperlink ref="F436" r:id="rId47" display="https://podminky.urs.cz/item/CS_URS_2024_01/631362021"/>
    <hyperlink ref="F443" r:id="rId48" display="https://podminky.urs.cz/item/CS_URS_2024_01/632451031"/>
    <hyperlink ref="F449" r:id="rId49" display="https://podminky.urs.cz/item/CS_URS_2024_01/634663111"/>
    <hyperlink ref="F459" r:id="rId50" display="https://podminky.urs.cz/item/CS_URS_2024_01/637121113"/>
    <hyperlink ref="F471" r:id="rId51" display="https://podminky.urs.cz/item/CS_URS_2024_01/637211134"/>
    <hyperlink ref="F479" r:id="rId52" display="https://podminky.urs.cz/item/CS_URS_2024_01/634663112"/>
    <hyperlink ref="F491" r:id="rId53" display="https://podminky.urs.cz/item/CS_URS_2024_01/637311112"/>
    <hyperlink ref="F504" r:id="rId54" display="https://podminky.urs.cz/item/CS_URS_2024_01/916131213"/>
    <hyperlink ref="F523" r:id="rId55" display="https://podminky.urs.cz/item/CS_URS_2024_01/949101112"/>
    <hyperlink ref="F529" r:id="rId56" display="https://podminky.urs.cz/item/CS_URS_2024_01/949311111"/>
    <hyperlink ref="F536" r:id="rId57" display="https://podminky.urs.cz/item/CS_URS_2024_01/949311211"/>
    <hyperlink ref="F541" r:id="rId58" display="https://podminky.urs.cz/item/CS_URS_2024_01/949311811"/>
    <hyperlink ref="F545" r:id="rId59" display="https://podminky.urs.cz/item/CS_URS_2024_01/952901111"/>
    <hyperlink ref="F595" r:id="rId60" display="https://podminky.urs.cz/item/CS_URS_2024_01/952902121"/>
    <hyperlink ref="F601" r:id="rId61" display="https://podminky.urs.cz/item/CS_URS_2024_01/965043441"/>
    <hyperlink ref="F607" r:id="rId62" display="https://podminky.urs.cz/item/CS_URS_2024_01/965046111"/>
    <hyperlink ref="F613" r:id="rId63" display="https://podminky.urs.cz/item/CS_URS_2024_01/965049112"/>
    <hyperlink ref="F617" r:id="rId64" display="https://podminky.urs.cz/item/CS_URS_2024_01/967031733"/>
    <hyperlink ref="F625" r:id="rId65" display="https://podminky.urs.cz/item/CS_URS_2024_01/978013191"/>
    <hyperlink ref="F630" r:id="rId66" display="https://podminky.urs.cz/item/CS_URS_2024_01/978023251"/>
    <hyperlink ref="F634" r:id="rId67" display="https://podminky.urs.cz/item/CS_URS_2024_01/978036191"/>
    <hyperlink ref="F641" r:id="rId68" display="https://podminky.urs.cz/item/CS_URS_2024_01/985131411"/>
    <hyperlink ref="F648" r:id="rId69" display="https://podminky.urs.cz/item/CS_URS_2024_01/985139112"/>
    <hyperlink ref="F656" r:id="rId70" display="https://podminky.urs.cz/item/CS_URS_2024_01/997013211"/>
    <hyperlink ref="F658" r:id="rId71" display="https://podminky.urs.cz/item/CS_URS_2024_01/997013219"/>
    <hyperlink ref="F661" r:id="rId72" display="https://podminky.urs.cz/item/CS_URS_2024_01/997013645"/>
    <hyperlink ref="F663" r:id="rId73" display="https://podminky.urs.cz/item/CS_URS_2024_01/997013871"/>
    <hyperlink ref="F666" r:id="rId74" display="https://podminky.urs.cz/item/CS_URS_2024_01/998018001"/>
    <hyperlink ref="F668" r:id="rId75" display="https://podminky.urs.cz/item/CS_URS_2024_01/998018011"/>
    <hyperlink ref="F672" r:id="rId76" display="https://podminky.urs.cz/item/CS_URS_2024_01/711112001"/>
    <hyperlink ref="F685" r:id="rId77" display="https://podminky.urs.cz/item/CS_URS_2024_01/711131101"/>
    <hyperlink ref="F694" r:id="rId78" display="https://podminky.urs.cz/item/CS_URS_2024_01/711142559"/>
    <hyperlink ref="F707" r:id="rId79" display="https://podminky.urs.cz/item/CS_URS_2024_01/711161273"/>
    <hyperlink ref="F719" r:id="rId80" display="https://podminky.urs.cz/item/CS_URS_2024_01/711191001"/>
    <hyperlink ref="F731" r:id="rId81" display="https://podminky.urs.cz/item/CS_URS_2024_01/711191011"/>
    <hyperlink ref="F811" r:id="rId82" display="https://podminky.urs.cz/item/CS_URS_2024_01/711191201"/>
    <hyperlink ref="F819" r:id="rId83" display="https://podminky.urs.cz/item/CS_URS_2024_01/711192102"/>
    <hyperlink ref="F824" r:id="rId84" display="https://podminky.urs.cz/item/CS_URS_2024_01/711192202"/>
    <hyperlink ref="F835" r:id="rId85" display="https://podminky.urs.cz/item/CS_URS_2024_01/711199095"/>
    <hyperlink ref="F850" r:id="rId86" display="https://podminky.urs.cz/item/CS_URS_2024_01/711411001"/>
    <hyperlink ref="F860" r:id="rId87" display="https://podminky.urs.cz/item/CS_URS_2024_01/711412001"/>
    <hyperlink ref="F868" r:id="rId88" display="https://podminky.urs.cz/item/CS_URS_2024_01/711441559"/>
    <hyperlink ref="F878" r:id="rId89" display="https://podminky.urs.cz/item/CS_URS_2024_01/711199101"/>
    <hyperlink ref="F891" r:id="rId90" display="https://podminky.urs.cz/item/CS_URS_2024_01/711442559"/>
    <hyperlink ref="F902" r:id="rId91" display="https://podminky.urs.cz/item/CS_URS_2024_01/998711311"/>
    <hyperlink ref="F904" r:id="rId92" display="https://podminky.urs.cz/item/CS_URS_2024_01/998711319"/>
    <hyperlink ref="F907" r:id="rId93" display="https://podminky.urs.cz/item/CS_URS_2024_01/721171918"/>
    <hyperlink ref="F919" r:id="rId94" display="https://podminky.urs.cz/item/CS_URS_2024_01/721242116"/>
    <hyperlink ref="F930" r:id="rId95" display="https://podminky.urs.cz/item/CS_URS_2024_01/721242804"/>
    <hyperlink ref="F941" r:id="rId96" display="https://podminky.urs.cz/item/CS_URS_2024_01/998721311"/>
    <hyperlink ref="F943" r:id="rId97" display="https://podminky.urs.cz/item/CS_URS_2024_01/998721319"/>
    <hyperlink ref="F946" r:id="rId98" display="https://podminky.urs.cz/item/CS_URS_2024_01/735000912"/>
    <hyperlink ref="F956" r:id="rId99" display="https://podminky.urs.cz/item/CS_URS_2024_01/735151811"/>
    <hyperlink ref="F962" r:id="rId100" display="https://podminky.urs.cz/item/CS_URS_2024_01/735151812"/>
    <hyperlink ref="F968" r:id="rId101" display="https://podminky.urs.cz/item/CS_URS_2024_01/735151821"/>
    <hyperlink ref="F974" r:id="rId102" display="https://podminky.urs.cz/item/CS_URS_2024_01/735151831"/>
    <hyperlink ref="F980" r:id="rId103" display="https://podminky.urs.cz/item/CS_URS_2024_01/735191901"/>
    <hyperlink ref="F986" r:id="rId104" display="https://podminky.urs.cz/item/CS_URS_2024_01/735191905"/>
    <hyperlink ref="F996" r:id="rId105" display="https://podminky.urs.cz/item/CS_URS_2024_01/735191910"/>
    <hyperlink ref="F1002" r:id="rId106" display="https://podminky.urs.cz/item/CS_URS_2024_01/735192921"/>
    <hyperlink ref="F1008" r:id="rId107" display="https://podminky.urs.cz/item/CS_URS_2024_01/735192922"/>
    <hyperlink ref="F1014" r:id="rId108" display="https://podminky.urs.cz/item/CS_URS_2024_01/735192923"/>
    <hyperlink ref="F1020" r:id="rId109" display="https://podminky.urs.cz/item/CS_URS_2024_01/735192925"/>
    <hyperlink ref="F1026" r:id="rId110" display="https://podminky.urs.cz/item/CS_URS_2024_01/735494811"/>
    <hyperlink ref="F1053" r:id="rId111" display="https://podminky.urs.cz/item/CS_URS_2024_01/764002841"/>
    <hyperlink ref="F1061" r:id="rId112" display="https://podminky.urs.cz/item/CS_URS_2024_01/764004861"/>
    <hyperlink ref="F1072" r:id="rId113" display="https://podminky.urs.cz/item/CS_URS_2024_01/764548425"/>
    <hyperlink ref="F1083" r:id="rId114" display="https://podminky.urs.cz/item/CS_URS_2024_01/998764311"/>
    <hyperlink ref="F1085" r:id="rId115" display="https://podminky.urs.cz/item/CS_URS_2024_01/998764319"/>
    <hyperlink ref="F1088" r:id="rId116" display="https://podminky.urs.cz/item/CS_URS_2024_01/766411811"/>
    <hyperlink ref="F1095" r:id="rId117" display="https://podminky.urs.cz/item/CS_URS_2024_01/766416242"/>
    <hyperlink ref="F1111" r:id="rId118" display="https://podminky.urs.cz/item/CS_URS_2024_01/767161814"/>
    <hyperlink ref="F1117" r:id="rId119" display="https://podminky.urs.cz/item/CS_URS_2024_01/767161824"/>
    <hyperlink ref="F1127" r:id="rId120" display="https://podminky.urs.cz/item/CS_URS_2024_01/998767311"/>
    <hyperlink ref="F1129" r:id="rId121" display="https://podminky.urs.cz/item/CS_URS_2024_01/998767319"/>
    <hyperlink ref="F1132" r:id="rId122" display="https://podminky.urs.cz/item/CS_URS_2024_01/771161022"/>
    <hyperlink ref="F1143" r:id="rId123" display="https://podminky.urs.cz/item/CS_URS_2024_01/771161023"/>
    <hyperlink ref="F1158" r:id="rId124" display="https://podminky.urs.cz/item/CS_URS_2024_01/771471810"/>
    <hyperlink ref="F1165" r:id="rId125" display="https://podminky.urs.cz/item/CS_URS_2024_01/771474114"/>
    <hyperlink ref="F1175" r:id="rId126" display="https://podminky.urs.cz/item/CS_URS_2024_01/771551810"/>
    <hyperlink ref="F1182" r:id="rId127" display="https://podminky.urs.cz/item/CS_URS_2024_01/771554113"/>
    <hyperlink ref="F1193" r:id="rId128" display="https://podminky.urs.cz/item/CS_URS_2024_01/998771311"/>
    <hyperlink ref="F1195" r:id="rId129" display="https://podminky.urs.cz/item/CS_URS_2024_01/998771319"/>
    <hyperlink ref="F1198" r:id="rId130" display="https://podminky.urs.cz/item/CS_URS_2024_01/782992911"/>
    <hyperlink ref="F1204" r:id="rId131" display="https://podminky.urs.cz/item/CS_URS_2024_01/998782311"/>
    <hyperlink ref="F1206" r:id="rId132" display="https://podminky.urs.cz/item/CS_URS_2024_01/998782319"/>
    <hyperlink ref="F1209" r:id="rId133" display="https://podminky.urs.cz/item/CS_URS_2024_01/783801401"/>
    <hyperlink ref="F1213" r:id="rId134" display="https://podminky.urs.cz/item/CS_URS_2024_01/783823159"/>
    <hyperlink ref="F1217" r:id="rId135" display="https://podminky.urs.cz/item/CS_URS_2024_01/783823165"/>
    <hyperlink ref="F1222" r:id="rId136" display="https://podminky.urs.cz/item/CS_URS_2024_01/783826675"/>
    <hyperlink ref="F1226" r:id="rId137" display="https://podminky.urs.cz/item/CS_URS_2024_01/783827445"/>
    <hyperlink ref="F1231" r:id="rId138" display="https://podminky.urs.cz/item/CS_URS_2024_01/783827449"/>
    <hyperlink ref="F1236" r:id="rId139" display="https://podminky.urs.cz/item/CS_URS_2024_01/783827525"/>
    <hyperlink ref="F1247" r:id="rId140" display="https://podminky.urs.cz/item/CS_URS_2024_01/783827529"/>
    <hyperlink ref="F1251" r:id="rId141" display="https://podminky.urs.cz/item/CS_URS_2024_01/783897603"/>
    <hyperlink ref="F1257" r:id="rId142" display="https://podminky.urs.cz/item/CS_URS_2024_01/783897619"/>
    <hyperlink ref="F1264" r:id="rId143" display="https://podminky.urs.cz/item/CS_URS_2024_01/784331001"/>
    <hyperlink ref="F1269" r:id="rId144" display="https://podminky.urs.cz/item/CS_URS_2024_01/784331011"/>
    <hyperlink ref="F1275" r:id="rId145" display="https://podminky.urs.cz/item/CS_URS_2024_01/HZS1292"/>
    <hyperlink ref="F1281" r:id="rId146" display="https://podminky.urs.cz/item/CS_URS_2024_01/HZS1302"/>
    <hyperlink ref="F1287" r:id="rId147" display="https://podminky.urs.cz/item/CS_URS_2024_01/HZS22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48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88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85</v>
      </c>
    </row>
    <row r="4" s="1" customFormat="1" ht="24.96" customHeight="1">
      <c r="B4" s="23"/>
      <c r="D4" s="134" t="s">
        <v>96</v>
      </c>
      <c r="L4" s="23"/>
      <c r="M4" s="13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6" t="s">
        <v>16</v>
      </c>
      <c r="L6" s="23"/>
    </row>
    <row r="7" s="1" customFormat="1" ht="16.5" customHeight="1">
      <c r="B7" s="23"/>
      <c r="E7" s="137" t="str">
        <f>'Rekapitulace stavby'!K6</f>
        <v>JAROMĚŘ, PALACKÉHO ČP. 142, SANACE</v>
      </c>
      <c r="F7" s="136"/>
      <c r="G7" s="136"/>
      <c r="H7" s="136"/>
      <c r="L7" s="23"/>
    </row>
    <row r="8" s="2" customFormat="1" ht="12" customHeight="1">
      <c r="A8" s="41"/>
      <c r="B8" s="47"/>
      <c r="C8" s="41"/>
      <c r="D8" s="136" t="s">
        <v>105</v>
      </c>
      <c r="E8" s="41"/>
      <c r="F8" s="41"/>
      <c r="G8" s="41"/>
      <c r="H8" s="41"/>
      <c r="I8" s="41"/>
      <c r="J8" s="41"/>
      <c r="K8" s="41"/>
      <c r="L8" s="138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30" customHeight="1">
      <c r="A9" s="41"/>
      <c r="B9" s="47"/>
      <c r="C9" s="41"/>
      <c r="D9" s="41"/>
      <c r="E9" s="139" t="s">
        <v>1397</v>
      </c>
      <c r="F9" s="41"/>
      <c r="G9" s="41"/>
      <c r="H9" s="41"/>
      <c r="I9" s="41"/>
      <c r="J9" s="41"/>
      <c r="K9" s="41"/>
      <c r="L9" s="13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6" t="s">
        <v>18</v>
      </c>
      <c r="E11" s="41"/>
      <c r="F11" s="140" t="s">
        <v>19</v>
      </c>
      <c r="G11" s="41"/>
      <c r="H11" s="41"/>
      <c r="I11" s="136" t="s">
        <v>20</v>
      </c>
      <c r="J11" s="140" t="s">
        <v>19</v>
      </c>
      <c r="K11" s="41"/>
      <c r="L11" s="13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6" t="s">
        <v>21</v>
      </c>
      <c r="E12" s="41"/>
      <c r="F12" s="140" t="s">
        <v>22</v>
      </c>
      <c r="G12" s="41"/>
      <c r="H12" s="41"/>
      <c r="I12" s="136" t="s">
        <v>23</v>
      </c>
      <c r="J12" s="141" t="str">
        <f>'Rekapitulace stavby'!AN8</f>
        <v>10. 1. 2024</v>
      </c>
      <c r="K12" s="41"/>
      <c r="L12" s="13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6" t="s">
        <v>25</v>
      </c>
      <c r="E14" s="41"/>
      <c r="F14" s="41"/>
      <c r="G14" s="41"/>
      <c r="H14" s="41"/>
      <c r="I14" s="136" t="s">
        <v>26</v>
      </c>
      <c r="J14" s="140" t="s">
        <v>19</v>
      </c>
      <c r="K14" s="41"/>
      <c r="L14" s="13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40" t="s">
        <v>28</v>
      </c>
      <c r="F15" s="41"/>
      <c r="G15" s="41"/>
      <c r="H15" s="41"/>
      <c r="I15" s="136" t="s">
        <v>29</v>
      </c>
      <c r="J15" s="140" t="s">
        <v>19</v>
      </c>
      <c r="K15" s="41"/>
      <c r="L15" s="13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6" t="s">
        <v>30</v>
      </c>
      <c r="E17" s="41"/>
      <c r="F17" s="41"/>
      <c r="G17" s="41"/>
      <c r="H17" s="41"/>
      <c r="I17" s="136" t="s">
        <v>26</v>
      </c>
      <c r="J17" s="36" t="str">
        <f>'Rekapitulace stavby'!AN13</f>
        <v>Vyplň údaj</v>
      </c>
      <c r="K17" s="41"/>
      <c r="L17" s="13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40"/>
      <c r="G18" s="140"/>
      <c r="H18" s="140"/>
      <c r="I18" s="136" t="s">
        <v>29</v>
      </c>
      <c r="J18" s="36" t="str">
        <f>'Rekapitulace stavby'!AN14</f>
        <v>Vyplň údaj</v>
      </c>
      <c r="K18" s="41"/>
      <c r="L18" s="13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6" t="s">
        <v>32</v>
      </c>
      <c r="E20" s="41"/>
      <c r="F20" s="41"/>
      <c r="G20" s="41"/>
      <c r="H20" s="41"/>
      <c r="I20" s="136" t="s">
        <v>26</v>
      </c>
      <c r="J20" s="140" t="s">
        <v>19</v>
      </c>
      <c r="K20" s="41"/>
      <c r="L20" s="13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40" t="s">
        <v>34</v>
      </c>
      <c r="F21" s="41"/>
      <c r="G21" s="41"/>
      <c r="H21" s="41"/>
      <c r="I21" s="136" t="s">
        <v>29</v>
      </c>
      <c r="J21" s="140" t="s">
        <v>19</v>
      </c>
      <c r="K21" s="41"/>
      <c r="L21" s="13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6" t="s">
        <v>36</v>
      </c>
      <c r="E23" s="41"/>
      <c r="F23" s="41"/>
      <c r="G23" s="41"/>
      <c r="H23" s="41"/>
      <c r="I23" s="136" t="s">
        <v>26</v>
      </c>
      <c r="J23" s="140" t="s">
        <v>19</v>
      </c>
      <c r="K23" s="41"/>
      <c r="L23" s="13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40" t="s">
        <v>1398</v>
      </c>
      <c r="F24" s="41"/>
      <c r="G24" s="41"/>
      <c r="H24" s="41"/>
      <c r="I24" s="136" t="s">
        <v>29</v>
      </c>
      <c r="J24" s="140" t="s">
        <v>19</v>
      </c>
      <c r="K24" s="41"/>
      <c r="L24" s="13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6" t="s">
        <v>39</v>
      </c>
      <c r="E26" s="41"/>
      <c r="F26" s="41"/>
      <c r="G26" s="41"/>
      <c r="H26" s="41"/>
      <c r="I26" s="41"/>
      <c r="J26" s="41"/>
      <c r="K26" s="41"/>
      <c r="L26" s="13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2"/>
      <c r="B27" s="143"/>
      <c r="C27" s="142"/>
      <c r="D27" s="142"/>
      <c r="E27" s="144" t="s">
        <v>19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6"/>
      <c r="E29" s="146"/>
      <c r="F29" s="146"/>
      <c r="G29" s="146"/>
      <c r="H29" s="146"/>
      <c r="I29" s="146"/>
      <c r="J29" s="146"/>
      <c r="K29" s="146"/>
      <c r="L29" s="13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7" t="s">
        <v>41</v>
      </c>
      <c r="E30" s="41"/>
      <c r="F30" s="41"/>
      <c r="G30" s="41"/>
      <c r="H30" s="41"/>
      <c r="I30" s="41"/>
      <c r="J30" s="148">
        <f>ROUND(J92, 2)</f>
        <v>0</v>
      </c>
      <c r="K30" s="41"/>
      <c r="L30" s="13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6"/>
      <c r="E31" s="146"/>
      <c r="F31" s="146"/>
      <c r="G31" s="146"/>
      <c r="H31" s="146"/>
      <c r="I31" s="146"/>
      <c r="J31" s="146"/>
      <c r="K31" s="146"/>
      <c r="L31" s="13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9" t="s">
        <v>43</v>
      </c>
      <c r="G32" s="41"/>
      <c r="H32" s="41"/>
      <c r="I32" s="149" t="s">
        <v>42</v>
      </c>
      <c r="J32" s="149" t="s">
        <v>44</v>
      </c>
      <c r="K32" s="41"/>
      <c r="L32" s="13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0" t="s">
        <v>45</v>
      </c>
      <c r="E33" s="136" t="s">
        <v>46</v>
      </c>
      <c r="F33" s="151">
        <f>ROUND((SUM(BE92:BE171)),  2)</f>
        <v>0</v>
      </c>
      <c r="G33" s="41"/>
      <c r="H33" s="41"/>
      <c r="I33" s="152">
        <v>0.20999999999999999</v>
      </c>
      <c r="J33" s="151">
        <f>ROUND(((SUM(BE92:BE171))*I33),  2)</f>
        <v>0</v>
      </c>
      <c r="K33" s="41"/>
      <c r="L33" s="13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6" t="s">
        <v>47</v>
      </c>
      <c r="F34" s="151">
        <f>ROUND((SUM(BF92:BF171)),  2)</f>
        <v>0</v>
      </c>
      <c r="G34" s="41"/>
      <c r="H34" s="41"/>
      <c r="I34" s="152">
        <v>0.12</v>
      </c>
      <c r="J34" s="151">
        <f>ROUND(((SUM(BF92:BF171))*I34),  2)</f>
        <v>0</v>
      </c>
      <c r="K34" s="41"/>
      <c r="L34" s="13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6" t="s">
        <v>48</v>
      </c>
      <c r="F35" s="151">
        <f>ROUND((SUM(BG92:BG171)),  2)</f>
        <v>0</v>
      </c>
      <c r="G35" s="41"/>
      <c r="H35" s="41"/>
      <c r="I35" s="152">
        <v>0.20999999999999999</v>
      </c>
      <c r="J35" s="151">
        <f>0</f>
        <v>0</v>
      </c>
      <c r="K35" s="41"/>
      <c r="L35" s="13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6" t="s">
        <v>49</v>
      </c>
      <c r="F36" s="151">
        <f>ROUND((SUM(BH92:BH171)),  2)</f>
        <v>0</v>
      </c>
      <c r="G36" s="41"/>
      <c r="H36" s="41"/>
      <c r="I36" s="152">
        <v>0.12</v>
      </c>
      <c r="J36" s="151">
        <f>0</f>
        <v>0</v>
      </c>
      <c r="K36" s="41"/>
      <c r="L36" s="13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6" t="s">
        <v>50</v>
      </c>
      <c r="F37" s="151">
        <f>ROUND((SUM(BI92:BI171)),  2)</f>
        <v>0</v>
      </c>
      <c r="G37" s="41"/>
      <c r="H37" s="41"/>
      <c r="I37" s="152">
        <v>0</v>
      </c>
      <c r="J37" s="151">
        <f>0</f>
        <v>0</v>
      </c>
      <c r="K37" s="41"/>
      <c r="L37" s="13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3"/>
      <c r="D39" s="154" t="s">
        <v>51</v>
      </c>
      <c r="E39" s="155"/>
      <c r="F39" s="155"/>
      <c r="G39" s="156" t="s">
        <v>52</v>
      </c>
      <c r="H39" s="157" t="s">
        <v>53</v>
      </c>
      <c r="I39" s="155"/>
      <c r="J39" s="158">
        <f>SUM(J30:J37)</f>
        <v>0</v>
      </c>
      <c r="K39" s="159"/>
      <c r="L39" s="13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136</v>
      </c>
      <c r="D45" s="43"/>
      <c r="E45" s="43"/>
      <c r="F45" s="43"/>
      <c r="G45" s="43"/>
      <c r="H45" s="43"/>
      <c r="I45" s="43"/>
      <c r="J45" s="43"/>
      <c r="K45" s="43"/>
      <c r="L45" s="138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4" t="str">
        <f>E7</f>
        <v>JAROMĚŘ, PALACKÉHO ČP. 142, SANACE</v>
      </c>
      <c r="F48" s="35"/>
      <c r="G48" s="35"/>
      <c r="H48" s="35"/>
      <c r="I48" s="43"/>
      <c r="J48" s="43"/>
      <c r="K48" s="43"/>
      <c r="L48" s="13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105</v>
      </c>
      <c r="D49" s="43"/>
      <c r="E49" s="43"/>
      <c r="F49" s="43"/>
      <c r="G49" s="43"/>
      <c r="H49" s="43"/>
      <c r="I49" s="43"/>
      <c r="J49" s="43"/>
      <c r="K49" s="43"/>
      <c r="L49" s="13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30" customHeight="1">
      <c r="A50" s="41"/>
      <c r="B50" s="42"/>
      <c r="C50" s="43"/>
      <c r="D50" s="43"/>
      <c r="E50" s="72" t="str">
        <f>E9</f>
        <v>D14 - Silnoproudá elektrotechnika - výměna přístrojů a svítidel při sanaci zdiva</v>
      </c>
      <c r="F50" s="43"/>
      <c r="G50" s="43"/>
      <c r="H50" s="43"/>
      <c r="I50" s="43"/>
      <c r="J50" s="43"/>
      <c r="K50" s="43"/>
      <c r="L50" s="13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Jaroměř,Palackého 142</v>
      </c>
      <c r="G52" s="43"/>
      <c r="H52" s="43"/>
      <c r="I52" s="35" t="s">
        <v>23</v>
      </c>
      <c r="J52" s="75" t="str">
        <f>IF(J12="","",J12)</f>
        <v>10. 1. 2024</v>
      </c>
      <c r="K52" s="43"/>
      <c r="L52" s="13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40.05" customHeight="1">
      <c r="A54" s="41"/>
      <c r="B54" s="42"/>
      <c r="C54" s="35" t="s">
        <v>25</v>
      </c>
      <c r="D54" s="43"/>
      <c r="E54" s="43"/>
      <c r="F54" s="30" t="str">
        <f>E15</f>
        <v xml:space="preserve">Dětský domov,základní škola,speciální a praktická </v>
      </c>
      <c r="G54" s="43"/>
      <c r="H54" s="43"/>
      <c r="I54" s="35" t="s">
        <v>32</v>
      </c>
      <c r="J54" s="39" t="str">
        <f>E21</f>
        <v>AMX s.r.o., Slezská 848, 500 03 Hradec Králové</v>
      </c>
      <c r="K54" s="43"/>
      <c r="L54" s="13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30</v>
      </c>
      <c r="D55" s="43"/>
      <c r="E55" s="43"/>
      <c r="F55" s="30" t="str">
        <f>IF(E18="","",E18)</f>
        <v>Vyplň údaj</v>
      </c>
      <c r="G55" s="43"/>
      <c r="H55" s="43"/>
      <c r="I55" s="35" t="s">
        <v>36</v>
      </c>
      <c r="J55" s="39" t="str">
        <f>E24</f>
        <v xml:space="preserve"> SPE - Ing. Josef Ehl.</v>
      </c>
      <c r="K55" s="43"/>
      <c r="L55" s="13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5" t="s">
        <v>137</v>
      </c>
      <c r="D57" s="166"/>
      <c r="E57" s="166"/>
      <c r="F57" s="166"/>
      <c r="G57" s="166"/>
      <c r="H57" s="166"/>
      <c r="I57" s="166"/>
      <c r="J57" s="167" t="s">
        <v>138</v>
      </c>
      <c r="K57" s="166"/>
      <c r="L57" s="13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8" t="s">
        <v>73</v>
      </c>
      <c r="D59" s="43"/>
      <c r="E59" s="43"/>
      <c r="F59" s="43"/>
      <c r="G59" s="43"/>
      <c r="H59" s="43"/>
      <c r="I59" s="43"/>
      <c r="J59" s="105">
        <f>J92</f>
        <v>0</v>
      </c>
      <c r="K59" s="43"/>
      <c r="L59" s="13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139</v>
      </c>
    </row>
    <row r="60" s="9" customFormat="1" ht="24.96" customHeight="1">
      <c r="A60" s="9"/>
      <c r="B60" s="169"/>
      <c r="C60" s="170"/>
      <c r="D60" s="171" t="s">
        <v>1399</v>
      </c>
      <c r="E60" s="172"/>
      <c r="F60" s="172"/>
      <c r="G60" s="172"/>
      <c r="H60" s="172"/>
      <c r="I60" s="172"/>
      <c r="J60" s="173">
        <f>J93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1400</v>
      </c>
      <c r="E61" s="178"/>
      <c r="F61" s="178"/>
      <c r="G61" s="178"/>
      <c r="H61" s="178"/>
      <c r="I61" s="178"/>
      <c r="J61" s="179">
        <f>J94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76"/>
      <c r="D62" s="177" t="s">
        <v>1401</v>
      </c>
      <c r="E62" s="178"/>
      <c r="F62" s="178"/>
      <c r="G62" s="178"/>
      <c r="H62" s="178"/>
      <c r="I62" s="178"/>
      <c r="J62" s="179">
        <f>J99</f>
        <v>0</v>
      </c>
      <c r="K62" s="176"/>
      <c r="L62" s="18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9"/>
      <c r="C63" s="170"/>
      <c r="D63" s="171" t="s">
        <v>1402</v>
      </c>
      <c r="E63" s="172"/>
      <c r="F63" s="172"/>
      <c r="G63" s="172"/>
      <c r="H63" s="172"/>
      <c r="I63" s="172"/>
      <c r="J63" s="173">
        <f>J116</f>
        <v>0</v>
      </c>
      <c r="K63" s="170"/>
      <c r="L63" s="174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75"/>
      <c r="C64" s="176"/>
      <c r="D64" s="177" t="s">
        <v>1403</v>
      </c>
      <c r="E64" s="178"/>
      <c r="F64" s="178"/>
      <c r="G64" s="178"/>
      <c r="H64" s="178"/>
      <c r="I64" s="178"/>
      <c r="J64" s="179">
        <f>J117</f>
        <v>0</v>
      </c>
      <c r="K64" s="176"/>
      <c r="L64" s="18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5"/>
      <c r="C65" s="176"/>
      <c r="D65" s="177" t="s">
        <v>1404</v>
      </c>
      <c r="E65" s="178"/>
      <c r="F65" s="178"/>
      <c r="G65" s="178"/>
      <c r="H65" s="178"/>
      <c r="I65" s="178"/>
      <c r="J65" s="179">
        <f>J122</f>
        <v>0</v>
      </c>
      <c r="K65" s="176"/>
      <c r="L65" s="18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9"/>
      <c r="C66" s="170"/>
      <c r="D66" s="171" t="s">
        <v>1405</v>
      </c>
      <c r="E66" s="172"/>
      <c r="F66" s="172"/>
      <c r="G66" s="172"/>
      <c r="H66" s="172"/>
      <c r="I66" s="172"/>
      <c r="J66" s="173">
        <f>J130</f>
        <v>0</v>
      </c>
      <c r="K66" s="170"/>
      <c r="L66" s="174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5"/>
      <c r="C67" s="176"/>
      <c r="D67" s="177" t="s">
        <v>1400</v>
      </c>
      <c r="E67" s="178"/>
      <c r="F67" s="178"/>
      <c r="G67" s="178"/>
      <c r="H67" s="178"/>
      <c r="I67" s="178"/>
      <c r="J67" s="179">
        <f>J131</f>
        <v>0</v>
      </c>
      <c r="K67" s="176"/>
      <c r="L67" s="18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5"/>
      <c r="C68" s="176"/>
      <c r="D68" s="177" t="s">
        <v>1406</v>
      </c>
      <c r="E68" s="178"/>
      <c r="F68" s="178"/>
      <c r="G68" s="178"/>
      <c r="H68" s="178"/>
      <c r="I68" s="178"/>
      <c r="J68" s="179">
        <f>J138</f>
        <v>0</v>
      </c>
      <c r="K68" s="176"/>
      <c r="L68" s="18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9"/>
      <c r="C69" s="170"/>
      <c r="D69" s="171" t="s">
        <v>1407</v>
      </c>
      <c r="E69" s="172"/>
      <c r="F69" s="172"/>
      <c r="G69" s="172"/>
      <c r="H69" s="172"/>
      <c r="I69" s="172"/>
      <c r="J69" s="173">
        <f>J150</f>
        <v>0</v>
      </c>
      <c r="K69" s="170"/>
      <c r="L69" s="174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75"/>
      <c r="C70" s="176"/>
      <c r="D70" s="177" t="s">
        <v>1408</v>
      </c>
      <c r="E70" s="178"/>
      <c r="F70" s="178"/>
      <c r="G70" s="178"/>
      <c r="H70" s="178"/>
      <c r="I70" s="178"/>
      <c r="J70" s="179">
        <f>J151</f>
        <v>0</v>
      </c>
      <c r="K70" s="176"/>
      <c r="L70" s="18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5"/>
      <c r="C71" s="176"/>
      <c r="D71" s="177" t="s">
        <v>1409</v>
      </c>
      <c r="E71" s="178"/>
      <c r="F71" s="178"/>
      <c r="G71" s="178"/>
      <c r="H71" s="178"/>
      <c r="I71" s="178"/>
      <c r="J71" s="179">
        <f>J156</f>
        <v>0</v>
      </c>
      <c r="K71" s="176"/>
      <c r="L71" s="18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9" customFormat="1" ht="24.96" customHeight="1">
      <c r="A72" s="9"/>
      <c r="B72" s="169"/>
      <c r="C72" s="170"/>
      <c r="D72" s="171" t="s">
        <v>1410</v>
      </c>
      <c r="E72" s="172"/>
      <c r="F72" s="172"/>
      <c r="G72" s="172"/>
      <c r="H72" s="172"/>
      <c r="I72" s="172"/>
      <c r="J72" s="173">
        <f>J166</f>
        <v>0</v>
      </c>
      <c r="K72" s="170"/>
      <c r="L72" s="174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2" customFormat="1" ht="21.84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38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3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8" s="2" customFormat="1" ht="6.96" customHeight="1">
      <c r="A78" s="41"/>
      <c r="B78" s="64"/>
      <c r="C78" s="65"/>
      <c r="D78" s="65"/>
      <c r="E78" s="65"/>
      <c r="F78" s="65"/>
      <c r="G78" s="65"/>
      <c r="H78" s="65"/>
      <c r="I78" s="65"/>
      <c r="J78" s="65"/>
      <c r="K78" s="65"/>
      <c r="L78" s="13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24.96" customHeight="1">
      <c r="A79" s="41"/>
      <c r="B79" s="42"/>
      <c r="C79" s="26" t="s">
        <v>160</v>
      </c>
      <c r="D79" s="43"/>
      <c r="E79" s="43"/>
      <c r="F79" s="43"/>
      <c r="G79" s="43"/>
      <c r="H79" s="43"/>
      <c r="I79" s="43"/>
      <c r="J79" s="43"/>
      <c r="K79" s="43"/>
      <c r="L79" s="13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3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2" customHeight="1">
      <c r="A81" s="41"/>
      <c r="B81" s="42"/>
      <c r="C81" s="35" t="s">
        <v>16</v>
      </c>
      <c r="D81" s="43"/>
      <c r="E81" s="43"/>
      <c r="F81" s="43"/>
      <c r="G81" s="43"/>
      <c r="H81" s="43"/>
      <c r="I81" s="43"/>
      <c r="J81" s="43"/>
      <c r="K81" s="43"/>
      <c r="L81" s="13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6.5" customHeight="1">
      <c r="A82" s="41"/>
      <c r="B82" s="42"/>
      <c r="C82" s="43"/>
      <c r="D82" s="43"/>
      <c r="E82" s="164" t="str">
        <f>E7</f>
        <v>JAROMĚŘ, PALACKÉHO ČP. 142, SANACE</v>
      </c>
      <c r="F82" s="35"/>
      <c r="G82" s="35"/>
      <c r="H82" s="35"/>
      <c r="I82" s="43"/>
      <c r="J82" s="43"/>
      <c r="K82" s="43"/>
      <c r="L82" s="13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2" customHeight="1">
      <c r="A83" s="41"/>
      <c r="B83" s="42"/>
      <c r="C83" s="35" t="s">
        <v>105</v>
      </c>
      <c r="D83" s="43"/>
      <c r="E83" s="43"/>
      <c r="F83" s="43"/>
      <c r="G83" s="43"/>
      <c r="H83" s="43"/>
      <c r="I83" s="43"/>
      <c r="J83" s="43"/>
      <c r="K83" s="43"/>
      <c r="L83" s="13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30" customHeight="1">
      <c r="A84" s="41"/>
      <c r="B84" s="42"/>
      <c r="C84" s="43"/>
      <c r="D84" s="43"/>
      <c r="E84" s="72" t="str">
        <f>E9</f>
        <v>D14 - Silnoproudá elektrotechnika - výměna přístrojů a svítidel při sanaci zdiva</v>
      </c>
      <c r="F84" s="43"/>
      <c r="G84" s="43"/>
      <c r="H84" s="43"/>
      <c r="I84" s="43"/>
      <c r="J84" s="43"/>
      <c r="K84" s="43"/>
      <c r="L84" s="138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6.96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38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2" customHeight="1">
      <c r="A86" s="41"/>
      <c r="B86" s="42"/>
      <c r="C86" s="35" t="s">
        <v>21</v>
      </c>
      <c r="D86" s="43"/>
      <c r="E86" s="43"/>
      <c r="F86" s="30" t="str">
        <f>F12</f>
        <v>Jaroměř,Palackého 142</v>
      </c>
      <c r="G86" s="43"/>
      <c r="H86" s="43"/>
      <c r="I86" s="35" t="s">
        <v>23</v>
      </c>
      <c r="J86" s="75" t="str">
        <f>IF(J12="","",J12)</f>
        <v>10. 1. 2024</v>
      </c>
      <c r="K86" s="43"/>
      <c r="L86" s="138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6.96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38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40.05" customHeight="1">
      <c r="A88" s="41"/>
      <c r="B88" s="42"/>
      <c r="C88" s="35" t="s">
        <v>25</v>
      </c>
      <c r="D88" s="43"/>
      <c r="E88" s="43"/>
      <c r="F88" s="30" t="str">
        <f>E15</f>
        <v xml:space="preserve">Dětský domov,základní škola,speciální a praktická </v>
      </c>
      <c r="G88" s="43"/>
      <c r="H88" s="43"/>
      <c r="I88" s="35" t="s">
        <v>32</v>
      </c>
      <c r="J88" s="39" t="str">
        <f>E21</f>
        <v>AMX s.r.o., Slezská 848, 500 03 Hradec Králové</v>
      </c>
      <c r="K88" s="43"/>
      <c r="L88" s="138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5.15" customHeight="1">
      <c r="A89" s="41"/>
      <c r="B89" s="42"/>
      <c r="C89" s="35" t="s">
        <v>30</v>
      </c>
      <c r="D89" s="43"/>
      <c r="E89" s="43"/>
      <c r="F89" s="30" t="str">
        <f>IF(E18="","",E18)</f>
        <v>Vyplň údaj</v>
      </c>
      <c r="G89" s="43"/>
      <c r="H89" s="43"/>
      <c r="I89" s="35" t="s">
        <v>36</v>
      </c>
      <c r="J89" s="39" t="str">
        <f>E24</f>
        <v xml:space="preserve"> SPE - Ing. Josef Ehl.</v>
      </c>
      <c r="K89" s="43"/>
      <c r="L89" s="138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0.32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138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11" customFormat="1" ht="29.28" customHeight="1">
      <c r="A91" s="181"/>
      <c r="B91" s="182"/>
      <c r="C91" s="183" t="s">
        <v>161</v>
      </c>
      <c r="D91" s="184" t="s">
        <v>60</v>
      </c>
      <c r="E91" s="184" t="s">
        <v>56</v>
      </c>
      <c r="F91" s="184" t="s">
        <v>57</v>
      </c>
      <c r="G91" s="184" t="s">
        <v>162</v>
      </c>
      <c r="H91" s="184" t="s">
        <v>163</v>
      </c>
      <c r="I91" s="184" t="s">
        <v>164</v>
      </c>
      <c r="J91" s="184" t="s">
        <v>138</v>
      </c>
      <c r="K91" s="185" t="s">
        <v>165</v>
      </c>
      <c r="L91" s="186"/>
      <c r="M91" s="95" t="s">
        <v>19</v>
      </c>
      <c r="N91" s="96" t="s">
        <v>45</v>
      </c>
      <c r="O91" s="96" t="s">
        <v>166</v>
      </c>
      <c r="P91" s="96" t="s">
        <v>167</v>
      </c>
      <c r="Q91" s="96" t="s">
        <v>168</v>
      </c>
      <c r="R91" s="96" t="s">
        <v>169</v>
      </c>
      <c r="S91" s="96" t="s">
        <v>170</v>
      </c>
      <c r="T91" s="97" t="s">
        <v>171</v>
      </c>
      <c r="U91" s="181"/>
      <c r="V91" s="181"/>
      <c r="W91" s="181"/>
      <c r="X91" s="181"/>
      <c r="Y91" s="181"/>
      <c r="Z91" s="181"/>
      <c r="AA91" s="181"/>
      <c r="AB91" s="181"/>
      <c r="AC91" s="181"/>
      <c r="AD91" s="181"/>
      <c r="AE91" s="181"/>
    </row>
    <row r="92" s="2" customFormat="1" ht="22.8" customHeight="1">
      <c r="A92" s="41"/>
      <c r="B92" s="42"/>
      <c r="C92" s="102" t="s">
        <v>172</v>
      </c>
      <c r="D92" s="43"/>
      <c r="E92" s="43"/>
      <c r="F92" s="43"/>
      <c r="G92" s="43"/>
      <c r="H92" s="43"/>
      <c r="I92" s="43"/>
      <c r="J92" s="187">
        <f>BK92</f>
        <v>0</v>
      </c>
      <c r="K92" s="43"/>
      <c r="L92" s="47"/>
      <c r="M92" s="98"/>
      <c r="N92" s="188"/>
      <c r="O92" s="99"/>
      <c r="P92" s="189">
        <f>P93+P116+P130+P150+P166</f>
        <v>0</v>
      </c>
      <c r="Q92" s="99"/>
      <c r="R92" s="189">
        <f>R93+R116+R130+R150+R166</f>
        <v>0</v>
      </c>
      <c r="S92" s="99"/>
      <c r="T92" s="190">
        <f>T93+T116+T130+T150+T166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74</v>
      </c>
      <c r="AU92" s="20" t="s">
        <v>139</v>
      </c>
      <c r="BK92" s="191">
        <f>BK93+BK116+BK130+BK150+BK166</f>
        <v>0</v>
      </c>
    </row>
    <row r="93" s="12" customFormat="1" ht="25.92" customHeight="1">
      <c r="A93" s="12"/>
      <c r="B93" s="192"/>
      <c r="C93" s="193"/>
      <c r="D93" s="194" t="s">
        <v>74</v>
      </c>
      <c r="E93" s="195" t="s">
        <v>1411</v>
      </c>
      <c r="F93" s="195" t="s">
        <v>1412</v>
      </c>
      <c r="G93" s="193"/>
      <c r="H93" s="193"/>
      <c r="I93" s="196"/>
      <c r="J93" s="197">
        <f>BK93</f>
        <v>0</v>
      </c>
      <c r="K93" s="193"/>
      <c r="L93" s="198"/>
      <c r="M93" s="199"/>
      <c r="N93" s="200"/>
      <c r="O93" s="200"/>
      <c r="P93" s="201">
        <f>P94+P99</f>
        <v>0</v>
      </c>
      <c r="Q93" s="200"/>
      <c r="R93" s="201">
        <f>R94+R99</f>
        <v>0</v>
      </c>
      <c r="S93" s="200"/>
      <c r="T93" s="202">
        <f>T94+T99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3" t="s">
        <v>83</v>
      </c>
      <c r="AT93" s="204" t="s">
        <v>74</v>
      </c>
      <c r="AU93" s="204" t="s">
        <v>75</v>
      </c>
      <c r="AY93" s="203" t="s">
        <v>175</v>
      </c>
      <c r="BK93" s="205">
        <f>BK94+BK99</f>
        <v>0</v>
      </c>
    </row>
    <row r="94" s="12" customFormat="1" ht="22.8" customHeight="1">
      <c r="A94" s="12"/>
      <c r="B94" s="192"/>
      <c r="C94" s="193"/>
      <c r="D94" s="194" t="s">
        <v>74</v>
      </c>
      <c r="E94" s="206" t="s">
        <v>1413</v>
      </c>
      <c r="F94" s="206" t="s">
        <v>1414</v>
      </c>
      <c r="G94" s="193"/>
      <c r="H94" s="193"/>
      <c r="I94" s="196"/>
      <c r="J94" s="207">
        <f>BK94</f>
        <v>0</v>
      </c>
      <c r="K94" s="193"/>
      <c r="L94" s="198"/>
      <c r="M94" s="199"/>
      <c r="N94" s="200"/>
      <c r="O94" s="200"/>
      <c r="P94" s="201">
        <f>SUM(P95:P98)</f>
        <v>0</v>
      </c>
      <c r="Q94" s="200"/>
      <c r="R94" s="201">
        <f>SUM(R95:R98)</f>
        <v>0</v>
      </c>
      <c r="S94" s="200"/>
      <c r="T94" s="202">
        <f>SUM(T95:T98)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3" t="s">
        <v>83</v>
      </c>
      <c r="AT94" s="204" t="s">
        <v>74</v>
      </c>
      <c r="AU94" s="204" t="s">
        <v>83</v>
      </c>
      <c r="AY94" s="203" t="s">
        <v>175</v>
      </c>
      <c r="BK94" s="205">
        <f>SUM(BK95:BK98)</f>
        <v>0</v>
      </c>
    </row>
    <row r="95" s="2" customFormat="1" ht="16.5" customHeight="1">
      <c r="A95" s="41"/>
      <c r="B95" s="42"/>
      <c r="C95" s="208" t="s">
        <v>83</v>
      </c>
      <c r="D95" s="208" t="s">
        <v>177</v>
      </c>
      <c r="E95" s="209" t="s">
        <v>1415</v>
      </c>
      <c r="F95" s="210" t="s">
        <v>1416</v>
      </c>
      <c r="G95" s="211" t="s">
        <v>1417</v>
      </c>
      <c r="H95" s="212">
        <v>30</v>
      </c>
      <c r="I95" s="213"/>
      <c r="J95" s="214">
        <f>ROUND(I95*H95,2)</f>
        <v>0</v>
      </c>
      <c r="K95" s="210" t="s">
        <v>19</v>
      </c>
      <c r="L95" s="47"/>
      <c r="M95" s="215" t="s">
        <v>19</v>
      </c>
      <c r="N95" s="216" t="s">
        <v>46</v>
      </c>
      <c r="O95" s="87"/>
      <c r="P95" s="217">
        <f>O95*H95</f>
        <v>0</v>
      </c>
      <c r="Q95" s="217">
        <v>0</v>
      </c>
      <c r="R95" s="217">
        <f>Q95*H95</f>
        <v>0</v>
      </c>
      <c r="S95" s="217">
        <v>0</v>
      </c>
      <c r="T95" s="218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19" t="s">
        <v>181</v>
      </c>
      <c r="AT95" s="219" t="s">
        <v>177</v>
      </c>
      <c r="AU95" s="219" t="s">
        <v>85</v>
      </c>
      <c r="AY95" s="20" t="s">
        <v>175</v>
      </c>
      <c r="BE95" s="220">
        <f>IF(N95="základní",J95,0)</f>
        <v>0</v>
      </c>
      <c r="BF95" s="220">
        <f>IF(N95="snížená",J95,0)</f>
        <v>0</v>
      </c>
      <c r="BG95" s="220">
        <f>IF(N95="zákl. přenesená",J95,0)</f>
        <v>0</v>
      </c>
      <c r="BH95" s="220">
        <f>IF(N95="sníž. přenesená",J95,0)</f>
        <v>0</v>
      </c>
      <c r="BI95" s="220">
        <f>IF(N95="nulová",J95,0)</f>
        <v>0</v>
      </c>
      <c r="BJ95" s="20" t="s">
        <v>83</v>
      </c>
      <c r="BK95" s="220">
        <f>ROUND(I95*H95,2)</f>
        <v>0</v>
      </c>
      <c r="BL95" s="20" t="s">
        <v>181</v>
      </c>
      <c r="BM95" s="219" t="s">
        <v>85</v>
      </c>
    </row>
    <row r="96" s="2" customFormat="1" ht="21.75" customHeight="1">
      <c r="A96" s="41"/>
      <c r="B96" s="42"/>
      <c r="C96" s="208" t="s">
        <v>85</v>
      </c>
      <c r="D96" s="208" t="s">
        <v>177</v>
      </c>
      <c r="E96" s="209" t="s">
        <v>1418</v>
      </c>
      <c r="F96" s="210" t="s">
        <v>1419</v>
      </c>
      <c r="G96" s="211" t="s">
        <v>1417</v>
      </c>
      <c r="H96" s="212">
        <v>30</v>
      </c>
      <c r="I96" s="213"/>
      <c r="J96" s="214">
        <f>ROUND(I96*H96,2)</f>
        <v>0</v>
      </c>
      <c r="K96" s="210" t="s">
        <v>19</v>
      </c>
      <c r="L96" s="47"/>
      <c r="M96" s="215" t="s">
        <v>19</v>
      </c>
      <c r="N96" s="216" t="s">
        <v>46</v>
      </c>
      <c r="O96" s="87"/>
      <c r="P96" s="217">
        <f>O96*H96</f>
        <v>0</v>
      </c>
      <c r="Q96" s="217">
        <v>0</v>
      </c>
      <c r="R96" s="217">
        <f>Q96*H96</f>
        <v>0</v>
      </c>
      <c r="S96" s="217">
        <v>0</v>
      </c>
      <c r="T96" s="218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19" t="s">
        <v>181</v>
      </c>
      <c r="AT96" s="219" t="s">
        <v>177</v>
      </c>
      <c r="AU96" s="219" t="s">
        <v>85</v>
      </c>
      <c r="AY96" s="20" t="s">
        <v>175</v>
      </c>
      <c r="BE96" s="220">
        <f>IF(N96="základní",J96,0)</f>
        <v>0</v>
      </c>
      <c r="BF96" s="220">
        <f>IF(N96="snížená",J96,0)</f>
        <v>0</v>
      </c>
      <c r="BG96" s="220">
        <f>IF(N96="zákl. přenesená",J96,0)</f>
        <v>0</v>
      </c>
      <c r="BH96" s="220">
        <f>IF(N96="sníž. přenesená",J96,0)</f>
        <v>0</v>
      </c>
      <c r="BI96" s="220">
        <f>IF(N96="nulová",J96,0)</f>
        <v>0</v>
      </c>
      <c r="BJ96" s="20" t="s">
        <v>83</v>
      </c>
      <c r="BK96" s="220">
        <f>ROUND(I96*H96,2)</f>
        <v>0</v>
      </c>
      <c r="BL96" s="20" t="s">
        <v>181</v>
      </c>
      <c r="BM96" s="219" t="s">
        <v>181</v>
      </c>
    </row>
    <row r="97" s="2" customFormat="1" ht="33" customHeight="1">
      <c r="A97" s="41"/>
      <c r="B97" s="42"/>
      <c r="C97" s="208" t="s">
        <v>127</v>
      </c>
      <c r="D97" s="208" t="s">
        <v>177</v>
      </c>
      <c r="E97" s="209" t="s">
        <v>1420</v>
      </c>
      <c r="F97" s="210" t="s">
        <v>1421</v>
      </c>
      <c r="G97" s="211" t="s">
        <v>1417</v>
      </c>
      <c r="H97" s="212">
        <v>26</v>
      </c>
      <c r="I97" s="213"/>
      <c r="J97" s="214">
        <f>ROUND(I97*H97,2)</f>
        <v>0</v>
      </c>
      <c r="K97" s="210" t="s">
        <v>19</v>
      </c>
      <c r="L97" s="47"/>
      <c r="M97" s="215" t="s">
        <v>19</v>
      </c>
      <c r="N97" s="216" t="s">
        <v>46</v>
      </c>
      <c r="O97" s="87"/>
      <c r="P97" s="217">
        <f>O97*H97</f>
        <v>0</v>
      </c>
      <c r="Q97" s="217">
        <v>0</v>
      </c>
      <c r="R97" s="217">
        <f>Q97*H97</f>
        <v>0</v>
      </c>
      <c r="S97" s="217">
        <v>0</v>
      </c>
      <c r="T97" s="218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19" t="s">
        <v>181</v>
      </c>
      <c r="AT97" s="219" t="s">
        <v>177</v>
      </c>
      <c r="AU97" s="219" t="s">
        <v>85</v>
      </c>
      <c r="AY97" s="20" t="s">
        <v>175</v>
      </c>
      <c r="BE97" s="220">
        <f>IF(N97="základní",J97,0)</f>
        <v>0</v>
      </c>
      <c r="BF97" s="220">
        <f>IF(N97="snížená",J97,0)</f>
        <v>0</v>
      </c>
      <c r="BG97" s="220">
        <f>IF(N97="zákl. přenesená",J97,0)</f>
        <v>0</v>
      </c>
      <c r="BH97" s="220">
        <f>IF(N97="sníž. přenesená",J97,0)</f>
        <v>0</v>
      </c>
      <c r="BI97" s="220">
        <f>IF(N97="nulová",J97,0)</f>
        <v>0</v>
      </c>
      <c r="BJ97" s="20" t="s">
        <v>83</v>
      </c>
      <c r="BK97" s="220">
        <f>ROUND(I97*H97,2)</f>
        <v>0</v>
      </c>
      <c r="BL97" s="20" t="s">
        <v>181</v>
      </c>
      <c r="BM97" s="219" t="s">
        <v>213</v>
      </c>
    </row>
    <row r="98" s="2" customFormat="1" ht="24.15" customHeight="1">
      <c r="A98" s="41"/>
      <c r="B98" s="42"/>
      <c r="C98" s="208" t="s">
        <v>181</v>
      </c>
      <c r="D98" s="208" t="s">
        <v>177</v>
      </c>
      <c r="E98" s="209" t="s">
        <v>1422</v>
      </c>
      <c r="F98" s="210" t="s">
        <v>1423</v>
      </c>
      <c r="G98" s="211" t="s">
        <v>1417</v>
      </c>
      <c r="H98" s="212">
        <v>30</v>
      </c>
      <c r="I98" s="213"/>
      <c r="J98" s="214">
        <f>ROUND(I98*H98,2)</f>
        <v>0</v>
      </c>
      <c r="K98" s="210" t="s">
        <v>19</v>
      </c>
      <c r="L98" s="47"/>
      <c r="M98" s="215" t="s">
        <v>19</v>
      </c>
      <c r="N98" s="216" t="s">
        <v>46</v>
      </c>
      <c r="O98" s="87"/>
      <c r="P98" s="217">
        <f>O98*H98</f>
        <v>0</v>
      </c>
      <c r="Q98" s="217">
        <v>0</v>
      </c>
      <c r="R98" s="217">
        <f>Q98*H98</f>
        <v>0</v>
      </c>
      <c r="S98" s="217">
        <v>0</v>
      </c>
      <c r="T98" s="218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19" t="s">
        <v>181</v>
      </c>
      <c r="AT98" s="219" t="s">
        <v>177</v>
      </c>
      <c r="AU98" s="219" t="s">
        <v>85</v>
      </c>
      <c r="AY98" s="20" t="s">
        <v>175</v>
      </c>
      <c r="BE98" s="220">
        <f>IF(N98="základní",J98,0)</f>
        <v>0</v>
      </c>
      <c r="BF98" s="220">
        <f>IF(N98="snížená",J98,0)</f>
        <v>0</v>
      </c>
      <c r="BG98" s="220">
        <f>IF(N98="zákl. přenesená",J98,0)</f>
        <v>0</v>
      </c>
      <c r="BH98" s="220">
        <f>IF(N98="sníž. přenesená",J98,0)</f>
        <v>0</v>
      </c>
      <c r="BI98" s="220">
        <f>IF(N98="nulová",J98,0)</f>
        <v>0</v>
      </c>
      <c r="BJ98" s="20" t="s">
        <v>83</v>
      </c>
      <c r="BK98" s="220">
        <f>ROUND(I98*H98,2)</f>
        <v>0</v>
      </c>
      <c r="BL98" s="20" t="s">
        <v>181</v>
      </c>
      <c r="BM98" s="219" t="s">
        <v>231</v>
      </c>
    </row>
    <row r="99" s="12" customFormat="1" ht="22.8" customHeight="1">
      <c r="A99" s="12"/>
      <c r="B99" s="192"/>
      <c r="C99" s="193"/>
      <c r="D99" s="194" t="s">
        <v>74</v>
      </c>
      <c r="E99" s="206" t="s">
        <v>1424</v>
      </c>
      <c r="F99" s="206" t="s">
        <v>1425</v>
      </c>
      <c r="G99" s="193"/>
      <c r="H99" s="193"/>
      <c r="I99" s="196"/>
      <c r="J99" s="207">
        <f>BK99</f>
        <v>0</v>
      </c>
      <c r="K99" s="193"/>
      <c r="L99" s="198"/>
      <c r="M99" s="199"/>
      <c r="N99" s="200"/>
      <c r="O99" s="200"/>
      <c r="P99" s="201">
        <f>SUM(P100:P115)</f>
        <v>0</v>
      </c>
      <c r="Q99" s="200"/>
      <c r="R99" s="201">
        <f>SUM(R100:R115)</f>
        <v>0</v>
      </c>
      <c r="S99" s="200"/>
      <c r="T99" s="202">
        <f>SUM(T100:T115)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3" t="s">
        <v>83</v>
      </c>
      <c r="AT99" s="204" t="s">
        <v>74</v>
      </c>
      <c r="AU99" s="204" t="s">
        <v>83</v>
      </c>
      <c r="AY99" s="203" t="s">
        <v>175</v>
      </c>
      <c r="BK99" s="205">
        <f>SUM(BK100:BK115)</f>
        <v>0</v>
      </c>
    </row>
    <row r="100" s="2" customFormat="1" ht="24.15" customHeight="1">
      <c r="A100" s="41"/>
      <c r="B100" s="42"/>
      <c r="C100" s="208" t="s">
        <v>204</v>
      </c>
      <c r="D100" s="208" t="s">
        <v>177</v>
      </c>
      <c r="E100" s="209" t="s">
        <v>1426</v>
      </c>
      <c r="F100" s="210" t="s">
        <v>1427</v>
      </c>
      <c r="G100" s="211" t="s">
        <v>1417</v>
      </c>
      <c r="H100" s="212">
        <v>18</v>
      </c>
      <c r="I100" s="213"/>
      <c r="J100" s="214">
        <f>ROUND(I100*H100,2)</f>
        <v>0</v>
      </c>
      <c r="K100" s="210" t="s">
        <v>19</v>
      </c>
      <c r="L100" s="47"/>
      <c r="M100" s="215" t="s">
        <v>19</v>
      </c>
      <c r="N100" s="216" t="s">
        <v>46</v>
      </c>
      <c r="O100" s="87"/>
      <c r="P100" s="217">
        <f>O100*H100</f>
        <v>0</v>
      </c>
      <c r="Q100" s="217">
        <v>0</v>
      </c>
      <c r="R100" s="217">
        <f>Q100*H100</f>
        <v>0</v>
      </c>
      <c r="S100" s="217">
        <v>0</v>
      </c>
      <c r="T100" s="218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19" t="s">
        <v>181</v>
      </c>
      <c r="AT100" s="219" t="s">
        <v>177</v>
      </c>
      <c r="AU100" s="219" t="s">
        <v>85</v>
      </c>
      <c r="AY100" s="20" t="s">
        <v>175</v>
      </c>
      <c r="BE100" s="220">
        <f>IF(N100="základní",J100,0)</f>
        <v>0</v>
      </c>
      <c r="BF100" s="220">
        <f>IF(N100="snížená",J100,0)</f>
        <v>0</v>
      </c>
      <c r="BG100" s="220">
        <f>IF(N100="zákl. přenesená",J100,0)</f>
        <v>0</v>
      </c>
      <c r="BH100" s="220">
        <f>IF(N100="sníž. přenesená",J100,0)</f>
        <v>0</v>
      </c>
      <c r="BI100" s="220">
        <f>IF(N100="nulová",J100,0)</f>
        <v>0</v>
      </c>
      <c r="BJ100" s="20" t="s">
        <v>83</v>
      </c>
      <c r="BK100" s="220">
        <f>ROUND(I100*H100,2)</f>
        <v>0</v>
      </c>
      <c r="BL100" s="20" t="s">
        <v>181</v>
      </c>
      <c r="BM100" s="219" t="s">
        <v>245</v>
      </c>
    </row>
    <row r="101" s="2" customFormat="1" ht="24.15" customHeight="1">
      <c r="A101" s="41"/>
      <c r="B101" s="42"/>
      <c r="C101" s="208" t="s">
        <v>213</v>
      </c>
      <c r="D101" s="208" t="s">
        <v>177</v>
      </c>
      <c r="E101" s="209" t="s">
        <v>1428</v>
      </c>
      <c r="F101" s="210" t="s">
        <v>1429</v>
      </c>
      <c r="G101" s="211" t="s">
        <v>1417</v>
      </c>
      <c r="H101" s="212">
        <v>7</v>
      </c>
      <c r="I101" s="213"/>
      <c r="J101" s="214">
        <f>ROUND(I101*H101,2)</f>
        <v>0</v>
      </c>
      <c r="K101" s="210" t="s">
        <v>19</v>
      </c>
      <c r="L101" s="47"/>
      <c r="M101" s="215" t="s">
        <v>19</v>
      </c>
      <c r="N101" s="216" t="s">
        <v>46</v>
      </c>
      <c r="O101" s="87"/>
      <c r="P101" s="217">
        <f>O101*H101</f>
        <v>0</v>
      </c>
      <c r="Q101" s="217">
        <v>0</v>
      </c>
      <c r="R101" s="217">
        <f>Q101*H101</f>
        <v>0</v>
      </c>
      <c r="S101" s="217">
        <v>0</v>
      </c>
      <c r="T101" s="218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19" t="s">
        <v>181</v>
      </c>
      <c r="AT101" s="219" t="s">
        <v>177</v>
      </c>
      <c r="AU101" s="219" t="s">
        <v>85</v>
      </c>
      <c r="AY101" s="20" t="s">
        <v>175</v>
      </c>
      <c r="BE101" s="220">
        <f>IF(N101="základní",J101,0)</f>
        <v>0</v>
      </c>
      <c r="BF101" s="220">
        <f>IF(N101="snížená",J101,0)</f>
        <v>0</v>
      </c>
      <c r="BG101" s="220">
        <f>IF(N101="zákl. přenesená",J101,0)</f>
        <v>0</v>
      </c>
      <c r="BH101" s="220">
        <f>IF(N101="sníž. přenesená",J101,0)</f>
        <v>0</v>
      </c>
      <c r="BI101" s="220">
        <f>IF(N101="nulová",J101,0)</f>
        <v>0</v>
      </c>
      <c r="BJ101" s="20" t="s">
        <v>83</v>
      </c>
      <c r="BK101" s="220">
        <f>ROUND(I101*H101,2)</f>
        <v>0</v>
      </c>
      <c r="BL101" s="20" t="s">
        <v>181</v>
      </c>
      <c r="BM101" s="219" t="s">
        <v>8</v>
      </c>
    </row>
    <row r="102" s="2" customFormat="1" ht="16.5" customHeight="1">
      <c r="A102" s="41"/>
      <c r="B102" s="42"/>
      <c r="C102" s="208" t="s">
        <v>224</v>
      </c>
      <c r="D102" s="208" t="s">
        <v>177</v>
      </c>
      <c r="E102" s="209" t="s">
        <v>1430</v>
      </c>
      <c r="F102" s="210" t="s">
        <v>1431</v>
      </c>
      <c r="G102" s="211" t="s">
        <v>1417</v>
      </c>
      <c r="H102" s="212">
        <v>15</v>
      </c>
      <c r="I102" s="213"/>
      <c r="J102" s="214">
        <f>ROUND(I102*H102,2)</f>
        <v>0</v>
      </c>
      <c r="K102" s="210" t="s">
        <v>19</v>
      </c>
      <c r="L102" s="47"/>
      <c r="M102" s="215" t="s">
        <v>19</v>
      </c>
      <c r="N102" s="216" t="s">
        <v>46</v>
      </c>
      <c r="O102" s="87"/>
      <c r="P102" s="217">
        <f>O102*H102</f>
        <v>0</v>
      </c>
      <c r="Q102" s="217">
        <v>0</v>
      </c>
      <c r="R102" s="217">
        <f>Q102*H102</f>
        <v>0</v>
      </c>
      <c r="S102" s="217">
        <v>0</v>
      </c>
      <c r="T102" s="218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19" t="s">
        <v>181</v>
      </c>
      <c r="AT102" s="219" t="s">
        <v>177</v>
      </c>
      <c r="AU102" s="219" t="s">
        <v>85</v>
      </c>
      <c r="AY102" s="20" t="s">
        <v>175</v>
      </c>
      <c r="BE102" s="220">
        <f>IF(N102="základní",J102,0)</f>
        <v>0</v>
      </c>
      <c r="BF102" s="220">
        <f>IF(N102="snížená",J102,0)</f>
        <v>0</v>
      </c>
      <c r="BG102" s="220">
        <f>IF(N102="zákl. přenesená",J102,0)</f>
        <v>0</v>
      </c>
      <c r="BH102" s="220">
        <f>IF(N102="sníž. přenesená",J102,0)</f>
        <v>0</v>
      </c>
      <c r="BI102" s="220">
        <f>IF(N102="nulová",J102,0)</f>
        <v>0</v>
      </c>
      <c r="BJ102" s="20" t="s">
        <v>83</v>
      </c>
      <c r="BK102" s="220">
        <f>ROUND(I102*H102,2)</f>
        <v>0</v>
      </c>
      <c r="BL102" s="20" t="s">
        <v>181</v>
      </c>
      <c r="BM102" s="219" t="s">
        <v>266</v>
      </c>
    </row>
    <row r="103" s="2" customFormat="1">
      <c r="A103" s="41"/>
      <c r="B103" s="42"/>
      <c r="C103" s="43"/>
      <c r="D103" s="228" t="s">
        <v>1432</v>
      </c>
      <c r="E103" s="43"/>
      <c r="F103" s="284" t="s">
        <v>1433</v>
      </c>
      <c r="G103" s="43"/>
      <c r="H103" s="43"/>
      <c r="I103" s="223"/>
      <c r="J103" s="43"/>
      <c r="K103" s="43"/>
      <c r="L103" s="47"/>
      <c r="M103" s="224"/>
      <c r="N103" s="225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1432</v>
      </c>
      <c r="AU103" s="20" t="s">
        <v>85</v>
      </c>
    </row>
    <row r="104" s="2" customFormat="1" ht="24.15" customHeight="1">
      <c r="A104" s="41"/>
      <c r="B104" s="42"/>
      <c r="C104" s="208" t="s">
        <v>231</v>
      </c>
      <c r="D104" s="208" t="s">
        <v>177</v>
      </c>
      <c r="E104" s="209" t="s">
        <v>1434</v>
      </c>
      <c r="F104" s="210" t="s">
        <v>1435</v>
      </c>
      <c r="G104" s="211" t="s">
        <v>1417</v>
      </c>
      <c r="H104" s="212">
        <v>5</v>
      </c>
      <c r="I104" s="213"/>
      <c r="J104" s="214">
        <f>ROUND(I104*H104,2)</f>
        <v>0</v>
      </c>
      <c r="K104" s="210" t="s">
        <v>19</v>
      </c>
      <c r="L104" s="47"/>
      <c r="M104" s="215" t="s">
        <v>19</v>
      </c>
      <c r="N104" s="216" t="s">
        <v>46</v>
      </c>
      <c r="O104" s="87"/>
      <c r="P104" s="217">
        <f>O104*H104</f>
        <v>0</v>
      </c>
      <c r="Q104" s="217">
        <v>0</v>
      </c>
      <c r="R104" s="217">
        <f>Q104*H104</f>
        <v>0</v>
      </c>
      <c r="S104" s="217">
        <v>0</v>
      </c>
      <c r="T104" s="218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19" t="s">
        <v>181</v>
      </c>
      <c r="AT104" s="219" t="s">
        <v>177</v>
      </c>
      <c r="AU104" s="219" t="s">
        <v>85</v>
      </c>
      <c r="AY104" s="20" t="s">
        <v>175</v>
      </c>
      <c r="BE104" s="220">
        <f>IF(N104="základní",J104,0)</f>
        <v>0</v>
      </c>
      <c r="BF104" s="220">
        <f>IF(N104="snížená",J104,0)</f>
        <v>0</v>
      </c>
      <c r="BG104" s="220">
        <f>IF(N104="zákl. přenesená",J104,0)</f>
        <v>0</v>
      </c>
      <c r="BH104" s="220">
        <f>IF(N104="sníž. přenesená",J104,0)</f>
        <v>0</v>
      </c>
      <c r="BI104" s="220">
        <f>IF(N104="nulová",J104,0)</f>
        <v>0</v>
      </c>
      <c r="BJ104" s="20" t="s">
        <v>83</v>
      </c>
      <c r="BK104" s="220">
        <f>ROUND(I104*H104,2)</f>
        <v>0</v>
      </c>
      <c r="BL104" s="20" t="s">
        <v>181</v>
      </c>
      <c r="BM104" s="219" t="s">
        <v>278</v>
      </c>
    </row>
    <row r="105" s="2" customFormat="1">
      <c r="A105" s="41"/>
      <c r="B105" s="42"/>
      <c r="C105" s="43"/>
      <c r="D105" s="228" t="s">
        <v>1432</v>
      </c>
      <c r="E105" s="43"/>
      <c r="F105" s="284" t="s">
        <v>1436</v>
      </c>
      <c r="G105" s="43"/>
      <c r="H105" s="43"/>
      <c r="I105" s="223"/>
      <c r="J105" s="43"/>
      <c r="K105" s="43"/>
      <c r="L105" s="47"/>
      <c r="M105" s="224"/>
      <c r="N105" s="225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1432</v>
      </c>
      <c r="AU105" s="20" t="s">
        <v>85</v>
      </c>
    </row>
    <row r="106" s="2" customFormat="1" ht="21.75" customHeight="1">
      <c r="A106" s="41"/>
      <c r="B106" s="42"/>
      <c r="C106" s="208" t="s">
        <v>240</v>
      </c>
      <c r="D106" s="208" t="s">
        <v>177</v>
      </c>
      <c r="E106" s="209" t="s">
        <v>1437</v>
      </c>
      <c r="F106" s="210" t="s">
        <v>1438</v>
      </c>
      <c r="G106" s="211" t="s">
        <v>1417</v>
      </c>
      <c r="H106" s="212">
        <v>45</v>
      </c>
      <c r="I106" s="213"/>
      <c r="J106" s="214">
        <f>ROUND(I106*H106,2)</f>
        <v>0</v>
      </c>
      <c r="K106" s="210" t="s">
        <v>19</v>
      </c>
      <c r="L106" s="47"/>
      <c r="M106" s="215" t="s">
        <v>19</v>
      </c>
      <c r="N106" s="216" t="s">
        <v>46</v>
      </c>
      <c r="O106" s="87"/>
      <c r="P106" s="217">
        <f>O106*H106</f>
        <v>0</v>
      </c>
      <c r="Q106" s="217">
        <v>0</v>
      </c>
      <c r="R106" s="217">
        <f>Q106*H106</f>
        <v>0</v>
      </c>
      <c r="S106" s="217">
        <v>0</v>
      </c>
      <c r="T106" s="218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19" t="s">
        <v>181</v>
      </c>
      <c r="AT106" s="219" t="s">
        <v>177</v>
      </c>
      <c r="AU106" s="219" t="s">
        <v>85</v>
      </c>
      <c r="AY106" s="20" t="s">
        <v>175</v>
      </c>
      <c r="BE106" s="220">
        <f>IF(N106="základní",J106,0)</f>
        <v>0</v>
      </c>
      <c r="BF106" s="220">
        <f>IF(N106="snížená",J106,0)</f>
        <v>0</v>
      </c>
      <c r="BG106" s="220">
        <f>IF(N106="zákl. přenesená",J106,0)</f>
        <v>0</v>
      </c>
      <c r="BH106" s="220">
        <f>IF(N106="sníž. přenesená",J106,0)</f>
        <v>0</v>
      </c>
      <c r="BI106" s="220">
        <f>IF(N106="nulová",J106,0)</f>
        <v>0</v>
      </c>
      <c r="BJ106" s="20" t="s">
        <v>83</v>
      </c>
      <c r="BK106" s="220">
        <f>ROUND(I106*H106,2)</f>
        <v>0</v>
      </c>
      <c r="BL106" s="20" t="s">
        <v>181</v>
      </c>
      <c r="BM106" s="219" t="s">
        <v>288</v>
      </c>
    </row>
    <row r="107" s="2" customFormat="1">
      <c r="A107" s="41"/>
      <c r="B107" s="42"/>
      <c r="C107" s="43"/>
      <c r="D107" s="228" t="s">
        <v>1432</v>
      </c>
      <c r="E107" s="43"/>
      <c r="F107" s="284" t="s">
        <v>1439</v>
      </c>
      <c r="G107" s="43"/>
      <c r="H107" s="43"/>
      <c r="I107" s="223"/>
      <c r="J107" s="43"/>
      <c r="K107" s="43"/>
      <c r="L107" s="47"/>
      <c r="M107" s="224"/>
      <c r="N107" s="225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1432</v>
      </c>
      <c r="AU107" s="20" t="s">
        <v>85</v>
      </c>
    </row>
    <row r="108" s="2" customFormat="1" ht="16.5" customHeight="1">
      <c r="A108" s="41"/>
      <c r="B108" s="42"/>
      <c r="C108" s="208" t="s">
        <v>245</v>
      </c>
      <c r="D108" s="208" t="s">
        <v>177</v>
      </c>
      <c r="E108" s="209" t="s">
        <v>1440</v>
      </c>
      <c r="F108" s="210" t="s">
        <v>1441</v>
      </c>
      <c r="G108" s="211" t="s">
        <v>297</v>
      </c>
      <c r="H108" s="212">
        <v>30</v>
      </c>
      <c r="I108" s="213"/>
      <c r="J108" s="214">
        <f>ROUND(I108*H108,2)</f>
        <v>0</v>
      </c>
      <c r="K108" s="210" t="s">
        <v>19</v>
      </c>
      <c r="L108" s="47"/>
      <c r="M108" s="215" t="s">
        <v>19</v>
      </c>
      <c r="N108" s="216" t="s">
        <v>46</v>
      </c>
      <c r="O108" s="87"/>
      <c r="P108" s="217">
        <f>O108*H108</f>
        <v>0</v>
      </c>
      <c r="Q108" s="217">
        <v>0</v>
      </c>
      <c r="R108" s="217">
        <f>Q108*H108</f>
        <v>0</v>
      </c>
      <c r="S108" s="217">
        <v>0</v>
      </c>
      <c r="T108" s="218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19" t="s">
        <v>181</v>
      </c>
      <c r="AT108" s="219" t="s">
        <v>177</v>
      </c>
      <c r="AU108" s="219" t="s">
        <v>85</v>
      </c>
      <c r="AY108" s="20" t="s">
        <v>175</v>
      </c>
      <c r="BE108" s="220">
        <f>IF(N108="základní",J108,0)</f>
        <v>0</v>
      </c>
      <c r="BF108" s="220">
        <f>IF(N108="snížená",J108,0)</f>
        <v>0</v>
      </c>
      <c r="BG108" s="220">
        <f>IF(N108="zákl. přenesená",J108,0)</f>
        <v>0</v>
      </c>
      <c r="BH108" s="220">
        <f>IF(N108="sníž. přenesená",J108,0)</f>
        <v>0</v>
      </c>
      <c r="BI108" s="220">
        <f>IF(N108="nulová",J108,0)</f>
        <v>0</v>
      </c>
      <c r="BJ108" s="20" t="s">
        <v>83</v>
      </c>
      <c r="BK108" s="220">
        <f>ROUND(I108*H108,2)</f>
        <v>0</v>
      </c>
      <c r="BL108" s="20" t="s">
        <v>181</v>
      </c>
      <c r="BM108" s="219" t="s">
        <v>302</v>
      </c>
    </row>
    <row r="109" s="2" customFormat="1" ht="24.15" customHeight="1">
      <c r="A109" s="41"/>
      <c r="B109" s="42"/>
      <c r="C109" s="208" t="s">
        <v>252</v>
      </c>
      <c r="D109" s="208" t="s">
        <v>177</v>
      </c>
      <c r="E109" s="209" t="s">
        <v>1442</v>
      </c>
      <c r="F109" s="210" t="s">
        <v>1443</v>
      </c>
      <c r="G109" s="211" t="s">
        <v>1417</v>
      </c>
      <c r="H109" s="212">
        <v>50</v>
      </c>
      <c r="I109" s="213"/>
      <c r="J109" s="214">
        <f>ROUND(I109*H109,2)</f>
        <v>0</v>
      </c>
      <c r="K109" s="210" t="s">
        <v>19</v>
      </c>
      <c r="L109" s="47"/>
      <c r="M109" s="215" t="s">
        <v>19</v>
      </c>
      <c r="N109" s="216" t="s">
        <v>46</v>
      </c>
      <c r="O109" s="87"/>
      <c r="P109" s="217">
        <f>O109*H109</f>
        <v>0</v>
      </c>
      <c r="Q109" s="217">
        <v>0</v>
      </c>
      <c r="R109" s="217">
        <f>Q109*H109</f>
        <v>0</v>
      </c>
      <c r="S109" s="217">
        <v>0</v>
      </c>
      <c r="T109" s="218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19" t="s">
        <v>181</v>
      </c>
      <c r="AT109" s="219" t="s">
        <v>177</v>
      </c>
      <c r="AU109" s="219" t="s">
        <v>85</v>
      </c>
      <c r="AY109" s="20" t="s">
        <v>175</v>
      </c>
      <c r="BE109" s="220">
        <f>IF(N109="základní",J109,0)</f>
        <v>0</v>
      </c>
      <c r="BF109" s="220">
        <f>IF(N109="snížená",J109,0)</f>
        <v>0</v>
      </c>
      <c r="BG109" s="220">
        <f>IF(N109="zákl. přenesená",J109,0)</f>
        <v>0</v>
      </c>
      <c r="BH109" s="220">
        <f>IF(N109="sníž. přenesená",J109,0)</f>
        <v>0</v>
      </c>
      <c r="BI109" s="220">
        <f>IF(N109="nulová",J109,0)</f>
        <v>0</v>
      </c>
      <c r="BJ109" s="20" t="s">
        <v>83</v>
      </c>
      <c r="BK109" s="220">
        <f>ROUND(I109*H109,2)</f>
        <v>0</v>
      </c>
      <c r="BL109" s="20" t="s">
        <v>181</v>
      </c>
      <c r="BM109" s="219" t="s">
        <v>316</v>
      </c>
    </row>
    <row r="110" s="2" customFormat="1" ht="33" customHeight="1">
      <c r="A110" s="41"/>
      <c r="B110" s="42"/>
      <c r="C110" s="208" t="s">
        <v>8</v>
      </c>
      <c r="D110" s="208" t="s">
        <v>177</v>
      </c>
      <c r="E110" s="209" t="s">
        <v>1444</v>
      </c>
      <c r="F110" s="210" t="s">
        <v>1445</v>
      </c>
      <c r="G110" s="211" t="s">
        <v>297</v>
      </c>
      <c r="H110" s="212">
        <v>70</v>
      </c>
      <c r="I110" s="213"/>
      <c r="J110" s="214">
        <f>ROUND(I110*H110,2)</f>
        <v>0</v>
      </c>
      <c r="K110" s="210" t="s">
        <v>19</v>
      </c>
      <c r="L110" s="47"/>
      <c r="M110" s="215" t="s">
        <v>19</v>
      </c>
      <c r="N110" s="216" t="s">
        <v>46</v>
      </c>
      <c r="O110" s="87"/>
      <c r="P110" s="217">
        <f>O110*H110</f>
        <v>0</v>
      </c>
      <c r="Q110" s="217">
        <v>0</v>
      </c>
      <c r="R110" s="217">
        <f>Q110*H110</f>
        <v>0</v>
      </c>
      <c r="S110" s="217">
        <v>0</v>
      </c>
      <c r="T110" s="218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19" t="s">
        <v>181</v>
      </c>
      <c r="AT110" s="219" t="s">
        <v>177</v>
      </c>
      <c r="AU110" s="219" t="s">
        <v>85</v>
      </c>
      <c r="AY110" s="20" t="s">
        <v>175</v>
      </c>
      <c r="BE110" s="220">
        <f>IF(N110="základní",J110,0)</f>
        <v>0</v>
      </c>
      <c r="BF110" s="220">
        <f>IF(N110="snížená",J110,0)</f>
        <v>0</v>
      </c>
      <c r="BG110" s="220">
        <f>IF(N110="zákl. přenesená",J110,0)</f>
        <v>0</v>
      </c>
      <c r="BH110" s="220">
        <f>IF(N110="sníž. přenesená",J110,0)</f>
        <v>0</v>
      </c>
      <c r="BI110" s="220">
        <f>IF(N110="nulová",J110,0)</f>
        <v>0</v>
      </c>
      <c r="BJ110" s="20" t="s">
        <v>83</v>
      </c>
      <c r="BK110" s="220">
        <f>ROUND(I110*H110,2)</f>
        <v>0</v>
      </c>
      <c r="BL110" s="20" t="s">
        <v>181</v>
      </c>
      <c r="BM110" s="219" t="s">
        <v>329</v>
      </c>
    </row>
    <row r="111" s="2" customFormat="1">
      <c r="A111" s="41"/>
      <c r="B111" s="42"/>
      <c r="C111" s="43"/>
      <c r="D111" s="228" t="s">
        <v>1432</v>
      </c>
      <c r="E111" s="43"/>
      <c r="F111" s="284" t="s">
        <v>1446</v>
      </c>
      <c r="G111" s="43"/>
      <c r="H111" s="43"/>
      <c r="I111" s="223"/>
      <c r="J111" s="43"/>
      <c r="K111" s="43"/>
      <c r="L111" s="47"/>
      <c r="M111" s="224"/>
      <c r="N111" s="225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1432</v>
      </c>
      <c r="AU111" s="20" t="s">
        <v>85</v>
      </c>
    </row>
    <row r="112" s="2" customFormat="1" ht="37.8" customHeight="1">
      <c r="A112" s="41"/>
      <c r="B112" s="42"/>
      <c r="C112" s="208" t="s">
        <v>261</v>
      </c>
      <c r="D112" s="208" t="s">
        <v>177</v>
      </c>
      <c r="E112" s="209" t="s">
        <v>1447</v>
      </c>
      <c r="F112" s="210" t="s">
        <v>1448</v>
      </c>
      <c r="G112" s="211" t="s">
        <v>1417</v>
      </c>
      <c r="H112" s="212">
        <v>4</v>
      </c>
      <c r="I112" s="213"/>
      <c r="J112" s="214">
        <f>ROUND(I112*H112,2)</f>
        <v>0</v>
      </c>
      <c r="K112" s="210" t="s">
        <v>19</v>
      </c>
      <c r="L112" s="47"/>
      <c r="M112" s="215" t="s">
        <v>19</v>
      </c>
      <c r="N112" s="216" t="s">
        <v>46</v>
      </c>
      <c r="O112" s="87"/>
      <c r="P112" s="217">
        <f>O112*H112</f>
        <v>0</v>
      </c>
      <c r="Q112" s="217">
        <v>0</v>
      </c>
      <c r="R112" s="217">
        <f>Q112*H112</f>
        <v>0</v>
      </c>
      <c r="S112" s="217">
        <v>0</v>
      </c>
      <c r="T112" s="218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19" t="s">
        <v>181</v>
      </c>
      <c r="AT112" s="219" t="s">
        <v>177</v>
      </c>
      <c r="AU112" s="219" t="s">
        <v>85</v>
      </c>
      <c r="AY112" s="20" t="s">
        <v>175</v>
      </c>
      <c r="BE112" s="220">
        <f>IF(N112="základní",J112,0)</f>
        <v>0</v>
      </c>
      <c r="BF112" s="220">
        <f>IF(N112="snížená",J112,0)</f>
        <v>0</v>
      </c>
      <c r="BG112" s="220">
        <f>IF(N112="zákl. přenesená",J112,0)</f>
        <v>0</v>
      </c>
      <c r="BH112" s="220">
        <f>IF(N112="sníž. přenesená",J112,0)</f>
        <v>0</v>
      </c>
      <c r="BI112" s="220">
        <f>IF(N112="nulová",J112,0)</f>
        <v>0</v>
      </c>
      <c r="BJ112" s="20" t="s">
        <v>83</v>
      </c>
      <c r="BK112" s="220">
        <f>ROUND(I112*H112,2)</f>
        <v>0</v>
      </c>
      <c r="BL112" s="20" t="s">
        <v>181</v>
      </c>
      <c r="BM112" s="219" t="s">
        <v>347</v>
      </c>
    </row>
    <row r="113" s="2" customFormat="1">
      <c r="A113" s="41"/>
      <c r="B113" s="42"/>
      <c r="C113" s="43"/>
      <c r="D113" s="228" t="s">
        <v>1432</v>
      </c>
      <c r="E113" s="43"/>
      <c r="F113" s="284" t="s">
        <v>1449</v>
      </c>
      <c r="G113" s="43"/>
      <c r="H113" s="43"/>
      <c r="I113" s="223"/>
      <c r="J113" s="43"/>
      <c r="K113" s="43"/>
      <c r="L113" s="47"/>
      <c r="M113" s="224"/>
      <c r="N113" s="225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1432</v>
      </c>
      <c r="AU113" s="20" t="s">
        <v>85</v>
      </c>
    </row>
    <row r="114" s="2" customFormat="1" ht="24.15" customHeight="1">
      <c r="A114" s="41"/>
      <c r="B114" s="42"/>
      <c r="C114" s="208" t="s">
        <v>266</v>
      </c>
      <c r="D114" s="208" t="s">
        <v>177</v>
      </c>
      <c r="E114" s="209" t="s">
        <v>1450</v>
      </c>
      <c r="F114" s="210" t="s">
        <v>1451</v>
      </c>
      <c r="G114" s="211" t="s">
        <v>1417</v>
      </c>
      <c r="H114" s="212">
        <v>1</v>
      </c>
      <c r="I114" s="213"/>
      <c r="J114" s="214">
        <f>ROUND(I114*H114,2)</f>
        <v>0</v>
      </c>
      <c r="K114" s="210" t="s">
        <v>19</v>
      </c>
      <c r="L114" s="47"/>
      <c r="M114" s="215" t="s">
        <v>19</v>
      </c>
      <c r="N114" s="216" t="s">
        <v>46</v>
      </c>
      <c r="O114" s="87"/>
      <c r="P114" s="217">
        <f>O114*H114</f>
        <v>0</v>
      </c>
      <c r="Q114" s="217">
        <v>0</v>
      </c>
      <c r="R114" s="217">
        <f>Q114*H114</f>
        <v>0</v>
      </c>
      <c r="S114" s="217">
        <v>0</v>
      </c>
      <c r="T114" s="218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19" t="s">
        <v>181</v>
      </c>
      <c r="AT114" s="219" t="s">
        <v>177</v>
      </c>
      <c r="AU114" s="219" t="s">
        <v>85</v>
      </c>
      <c r="AY114" s="20" t="s">
        <v>175</v>
      </c>
      <c r="BE114" s="220">
        <f>IF(N114="základní",J114,0)</f>
        <v>0</v>
      </c>
      <c r="BF114" s="220">
        <f>IF(N114="snížená",J114,0)</f>
        <v>0</v>
      </c>
      <c r="BG114" s="220">
        <f>IF(N114="zákl. přenesená",J114,0)</f>
        <v>0</v>
      </c>
      <c r="BH114" s="220">
        <f>IF(N114="sníž. přenesená",J114,0)</f>
        <v>0</v>
      </c>
      <c r="BI114" s="220">
        <f>IF(N114="nulová",J114,0)</f>
        <v>0</v>
      </c>
      <c r="BJ114" s="20" t="s">
        <v>83</v>
      </c>
      <c r="BK114" s="220">
        <f>ROUND(I114*H114,2)</f>
        <v>0</v>
      </c>
      <c r="BL114" s="20" t="s">
        <v>181</v>
      </c>
      <c r="BM114" s="219" t="s">
        <v>360</v>
      </c>
    </row>
    <row r="115" s="2" customFormat="1">
      <c r="A115" s="41"/>
      <c r="B115" s="42"/>
      <c r="C115" s="43"/>
      <c r="D115" s="228" t="s">
        <v>1432</v>
      </c>
      <c r="E115" s="43"/>
      <c r="F115" s="284" t="s">
        <v>1452</v>
      </c>
      <c r="G115" s="43"/>
      <c r="H115" s="43"/>
      <c r="I115" s="223"/>
      <c r="J115" s="43"/>
      <c r="K115" s="43"/>
      <c r="L115" s="47"/>
      <c r="M115" s="224"/>
      <c r="N115" s="225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1432</v>
      </c>
      <c r="AU115" s="20" t="s">
        <v>85</v>
      </c>
    </row>
    <row r="116" s="12" customFormat="1" ht="25.92" customHeight="1">
      <c r="A116" s="12"/>
      <c r="B116" s="192"/>
      <c r="C116" s="193"/>
      <c r="D116" s="194" t="s">
        <v>74</v>
      </c>
      <c r="E116" s="195" t="s">
        <v>1453</v>
      </c>
      <c r="F116" s="195" t="s">
        <v>1454</v>
      </c>
      <c r="G116" s="193"/>
      <c r="H116" s="193"/>
      <c r="I116" s="196"/>
      <c r="J116" s="197">
        <f>BK116</f>
        <v>0</v>
      </c>
      <c r="K116" s="193"/>
      <c r="L116" s="198"/>
      <c r="M116" s="199"/>
      <c r="N116" s="200"/>
      <c r="O116" s="200"/>
      <c r="P116" s="201">
        <f>P117+P122</f>
        <v>0</v>
      </c>
      <c r="Q116" s="200"/>
      <c r="R116" s="201">
        <f>R117+R122</f>
        <v>0</v>
      </c>
      <c r="S116" s="200"/>
      <c r="T116" s="202">
        <f>T117+T122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03" t="s">
        <v>83</v>
      </c>
      <c r="AT116" s="204" t="s">
        <v>74</v>
      </c>
      <c r="AU116" s="204" t="s">
        <v>75</v>
      </c>
      <c r="AY116" s="203" t="s">
        <v>175</v>
      </c>
      <c r="BK116" s="205">
        <f>BK117+BK122</f>
        <v>0</v>
      </c>
    </row>
    <row r="117" s="12" customFormat="1" ht="22.8" customHeight="1">
      <c r="A117" s="12"/>
      <c r="B117" s="192"/>
      <c r="C117" s="193"/>
      <c r="D117" s="194" t="s">
        <v>74</v>
      </c>
      <c r="E117" s="206" t="s">
        <v>1455</v>
      </c>
      <c r="F117" s="206" t="s">
        <v>1456</v>
      </c>
      <c r="G117" s="193"/>
      <c r="H117" s="193"/>
      <c r="I117" s="196"/>
      <c r="J117" s="207">
        <f>BK117</f>
        <v>0</v>
      </c>
      <c r="K117" s="193"/>
      <c r="L117" s="198"/>
      <c r="M117" s="199"/>
      <c r="N117" s="200"/>
      <c r="O117" s="200"/>
      <c r="P117" s="201">
        <f>SUM(P118:P121)</f>
        <v>0</v>
      </c>
      <c r="Q117" s="200"/>
      <c r="R117" s="201">
        <f>SUM(R118:R121)</f>
        <v>0</v>
      </c>
      <c r="S117" s="200"/>
      <c r="T117" s="202">
        <f>SUM(T118:T121)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3" t="s">
        <v>83</v>
      </c>
      <c r="AT117" s="204" t="s">
        <v>74</v>
      </c>
      <c r="AU117" s="204" t="s">
        <v>83</v>
      </c>
      <c r="AY117" s="203" t="s">
        <v>175</v>
      </c>
      <c r="BK117" s="205">
        <f>SUM(BK118:BK121)</f>
        <v>0</v>
      </c>
    </row>
    <row r="118" s="2" customFormat="1" ht="16.5" customHeight="1">
      <c r="A118" s="41"/>
      <c r="B118" s="42"/>
      <c r="C118" s="208" t="s">
        <v>271</v>
      </c>
      <c r="D118" s="208" t="s">
        <v>177</v>
      </c>
      <c r="E118" s="209" t="s">
        <v>1457</v>
      </c>
      <c r="F118" s="210" t="s">
        <v>1458</v>
      </c>
      <c r="G118" s="211" t="s">
        <v>1417</v>
      </c>
      <c r="H118" s="212">
        <v>18</v>
      </c>
      <c r="I118" s="213"/>
      <c r="J118" s="214">
        <f>ROUND(I118*H118,2)</f>
        <v>0</v>
      </c>
      <c r="K118" s="210" t="s">
        <v>19</v>
      </c>
      <c r="L118" s="47"/>
      <c r="M118" s="215" t="s">
        <v>19</v>
      </c>
      <c r="N118" s="216" t="s">
        <v>46</v>
      </c>
      <c r="O118" s="87"/>
      <c r="P118" s="217">
        <f>O118*H118</f>
        <v>0</v>
      </c>
      <c r="Q118" s="217">
        <v>0</v>
      </c>
      <c r="R118" s="217">
        <f>Q118*H118</f>
        <v>0</v>
      </c>
      <c r="S118" s="217">
        <v>0</v>
      </c>
      <c r="T118" s="218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19" t="s">
        <v>181</v>
      </c>
      <c r="AT118" s="219" t="s">
        <v>177</v>
      </c>
      <c r="AU118" s="219" t="s">
        <v>85</v>
      </c>
      <c r="AY118" s="20" t="s">
        <v>175</v>
      </c>
      <c r="BE118" s="220">
        <f>IF(N118="základní",J118,0)</f>
        <v>0</v>
      </c>
      <c r="BF118" s="220">
        <f>IF(N118="snížená",J118,0)</f>
        <v>0</v>
      </c>
      <c r="BG118" s="220">
        <f>IF(N118="zákl. přenesená",J118,0)</f>
        <v>0</v>
      </c>
      <c r="BH118" s="220">
        <f>IF(N118="sníž. přenesená",J118,0)</f>
        <v>0</v>
      </c>
      <c r="BI118" s="220">
        <f>IF(N118="nulová",J118,0)</f>
        <v>0</v>
      </c>
      <c r="BJ118" s="20" t="s">
        <v>83</v>
      </c>
      <c r="BK118" s="220">
        <f>ROUND(I118*H118,2)</f>
        <v>0</v>
      </c>
      <c r="BL118" s="20" t="s">
        <v>181</v>
      </c>
      <c r="BM118" s="219" t="s">
        <v>370</v>
      </c>
    </row>
    <row r="119" s="2" customFormat="1" ht="21.75" customHeight="1">
      <c r="A119" s="41"/>
      <c r="B119" s="42"/>
      <c r="C119" s="208" t="s">
        <v>278</v>
      </c>
      <c r="D119" s="208" t="s">
        <v>177</v>
      </c>
      <c r="E119" s="209" t="s">
        <v>1418</v>
      </c>
      <c r="F119" s="210" t="s">
        <v>1419</v>
      </c>
      <c r="G119" s="211" t="s">
        <v>1417</v>
      </c>
      <c r="H119" s="212">
        <v>18</v>
      </c>
      <c r="I119" s="213"/>
      <c r="J119" s="214">
        <f>ROUND(I119*H119,2)</f>
        <v>0</v>
      </c>
      <c r="K119" s="210" t="s">
        <v>19</v>
      </c>
      <c r="L119" s="47"/>
      <c r="M119" s="215" t="s">
        <v>19</v>
      </c>
      <c r="N119" s="216" t="s">
        <v>46</v>
      </c>
      <c r="O119" s="87"/>
      <c r="P119" s="217">
        <f>O119*H119</f>
        <v>0</v>
      </c>
      <c r="Q119" s="217">
        <v>0</v>
      </c>
      <c r="R119" s="217">
        <f>Q119*H119</f>
        <v>0</v>
      </c>
      <c r="S119" s="217">
        <v>0</v>
      </c>
      <c r="T119" s="218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19" t="s">
        <v>181</v>
      </c>
      <c r="AT119" s="219" t="s">
        <v>177</v>
      </c>
      <c r="AU119" s="219" t="s">
        <v>85</v>
      </c>
      <c r="AY119" s="20" t="s">
        <v>175</v>
      </c>
      <c r="BE119" s="220">
        <f>IF(N119="základní",J119,0)</f>
        <v>0</v>
      </c>
      <c r="BF119" s="220">
        <f>IF(N119="snížená",J119,0)</f>
        <v>0</v>
      </c>
      <c r="BG119" s="220">
        <f>IF(N119="zákl. přenesená",J119,0)</f>
        <v>0</v>
      </c>
      <c r="BH119" s="220">
        <f>IF(N119="sníž. přenesená",J119,0)</f>
        <v>0</v>
      </c>
      <c r="BI119" s="220">
        <f>IF(N119="nulová",J119,0)</f>
        <v>0</v>
      </c>
      <c r="BJ119" s="20" t="s">
        <v>83</v>
      </c>
      <c r="BK119" s="220">
        <f>ROUND(I119*H119,2)</f>
        <v>0</v>
      </c>
      <c r="BL119" s="20" t="s">
        <v>181</v>
      </c>
      <c r="BM119" s="219" t="s">
        <v>382</v>
      </c>
    </row>
    <row r="120" s="2" customFormat="1" ht="37.8" customHeight="1">
      <c r="A120" s="41"/>
      <c r="B120" s="42"/>
      <c r="C120" s="208" t="s">
        <v>283</v>
      </c>
      <c r="D120" s="208" t="s">
        <v>177</v>
      </c>
      <c r="E120" s="209" t="s">
        <v>1459</v>
      </c>
      <c r="F120" s="210" t="s">
        <v>1460</v>
      </c>
      <c r="G120" s="211" t="s">
        <v>1417</v>
      </c>
      <c r="H120" s="212">
        <v>18</v>
      </c>
      <c r="I120" s="213"/>
      <c r="J120" s="214">
        <f>ROUND(I120*H120,2)</f>
        <v>0</v>
      </c>
      <c r="K120" s="210" t="s">
        <v>19</v>
      </c>
      <c r="L120" s="47"/>
      <c r="M120" s="215" t="s">
        <v>19</v>
      </c>
      <c r="N120" s="216" t="s">
        <v>46</v>
      </c>
      <c r="O120" s="87"/>
      <c r="P120" s="217">
        <f>O120*H120</f>
        <v>0</v>
      </c>
      <c r="Q120" s="217">
        <v>0</v>
      </c>
      <c r="R120" s="217">
        <f>Q120*H120</f>
        <v>0</v>
      </c>
      <c r="S120" s="217">
        <v>0</v>
      </c>
      <c r="T120" s="218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19" t="s">
        <v>181</v>
      </c>
      <c r="AT120" s="219" t="s">
        <v>177</v>
      </c>
      <c r="AU120" s="219" t="s">
        <v>85</v>
      </c>
      <c r="AY120" s="20" t="s">
        <v>175</v>
      </c>
      <c r="BE120" s="220">
        <f>IF(N120="základní",J120,0)</f>
        <v>0</v>
      </c>
      <c r="BF120" s="220">
        <f>IF(N120="snížená",J120,0)</f>
        <v>0</v>
      </c>
      <c r="BG120" s="220">
        <f>IF(N120="zákl. přenesená",J120,0)</f>
        <v>0</v>
      </c>
      <c r="BH120" s="220">
        <f>IF(N120="sníž. přenesená",J120,0)</f>
        <v>0</v>
      </c>
      <c r="BI120" s="220">
        <f>IF(N120="nulová",J120,0)</f>
        <v>0</v>
      </c>
      <c r="BJ120" s="20" t="s">
        <v>83</v>
      </c>
      <c r="BK120" s="220">
        <f>ROUND(I120*H120,2)</f>
        <v>0</v>
      </c>
      <c r="BL120" s="20" t="s">
        <v>181</v>
      </c>
      <c r="BM120" s="219" t="s">
        <v>439</v>
      </c>
    </row>
    <row r="121" s="2" customFormat="1" ht="24.15" customHeight="1">
      <c r="A121" s="41"/>
      <c r="B121" s="42"/>
      <c r="C121" s="208" t="s">
        <v>288</v>
      </c>
      <c r="D121" s="208" t="s">
        <v>177</v>
      </c>
      <c r="E121" s="209" t="s">
        <v>1422</v>
      </c>
      <c r="F121" s="210" t="s">
        <v>1423</v>
      </c>
      <c r="G121" s="211" t="s">
        <v>1417</v>
      </c>
      <c r="H121" s="212">
        <v>18</v>
      </c>
      <c r="I121" s="213"/>
      <c r="J121" s="214">
        <f>ROUND(I121*H121,2)</f>
        <v>0</v>
      </c>
      <c r="K121" s="210" t="s">
        <v>19</v>
      </c>
      <c r="L121" s="47"/>
      <c r="M121" s="215" t="s">
        <v>19</v>
      </c>
      <c r="N121" s="216" t="s">
        <v>46</v>
      </c>
      <c r="O121" s="87"/>
      <c r="P121" s="217">
        <f>O121*H121</f>
        <v>0</v>
      </c>
      <c r="Q121" s="217">
        <v>0</v>
      </c>
      <c r="R121" s="217">
        <f>Q121*H121</f>
        <v>0</v>
      </c>
      <c r="S121" s="217">
        <v>0</v>
      </c>
      <c r="T121" s="218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19" t="s">
        <v>181</v>
      </c>
      <c r="AT121" s="219" t="s">
        <v>177</v>
      </c>
      <c r="AU121" s="219" t="s">
        <v>85</v>
      </c>
      <c r="AY121" s="20" t="s">
        <v>175</v>
      </c>
      <c r="BE121" s="220">
        <f>IF(N121="základní",J121,0)</f>
        <v>0</v>
      </c>
      <c r="BF121" s="220">
        <f>IF(N121="snížená",J121,0)</f>
        <v>0</v>
      </c>
      <c r="BG121" s="220">
        <f>IF(N121="zákl. přenesená",J121,0)</f>
        <v>0</v>
      </c>
      <c r="BH121" s="220">
        <f>IF(N121="sníž. přenesená",J121,0)</f>
        <v>0</v>
      </c>
      <c r="BI121" s="220">
        <f>IF(N121="nulová",J121,0)</f>
        <v>0</v>
      </c>
      <c r="BJ121" s="20" t="s">
        <v>83</v>
      </c>
      <c r="BK121" s="220">
        <f>ROUND(I121*H121,2)</f>
        <v>0</v>
      </c>
      <c r="BL121" s="20" t="s">
        <v>181</v>
      </c>
      <c r="BM121" s="219" t="s">
        <v>453</v>
      </c>
    </row>
    <row r="122" s="12" customFormat="1" ht="22.8" customHeight="1">
      <c r="A122" s="12"/>
      <c r="B122" s="192"/>
      <c r="C122" s="193"/>
      <c r="D122" s="194" t="s">
        <v>74</v>
      </c>
      <c r="E122" s="206" t="s">
        <v>1461</v>
      </c>
      <c r="F122" s="206" t="s">
        <v>1462</v>
      </c>
      <c r="G122" s="193"/>
      <c r="H122" s="193"/>
      <c r="I122" s="196"/>
      <c r="J122" s="207">
        <f>BK122</f>
        <v>0</v>
      </c>
      <c r="K122" s="193"/>
      <c r="L122" s="198"/>
      <c r="M122" s="199"/>
      <c r="N122" s="200"/>
      <c r="O122" s="200"/>
      <c r="P122" s="201">
        <f>SUM(P123:P129)</f>
        <v>0</v>
      </c>
      <c r="Q122" s="200"/>
      <c r="R122" s="201">
        <f>SUM(R123:R129)</f>
        <v>0</v>
      </c>
      <c r="S122" s="200"/>
      <c r="T122" s="202">
        <f>SUM(T123:T129)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3" t="s">
        <v>83</v>
      </c>
      <c r="AT122" s="204" t="s">
        <v>74</v>
      </c>
      <c r="AU122" s="204" t="s">
        <v>83</v>
      </c>
      <c r="AY122" s="203" t="s">
        <v>175</v>
      </c>
      <c r="BK122" s="205">
        <f>SUM(BK123:BK129)</f>
        <v>0</v>
      </c>
    </row>
    <row r="123" s="2" customFormat="1" ht="16.5" customHeight="1">
      <c r="A123" s="41"/>
      <c r="B123" s="42"/>
      <c r="C123" s="208" t="s">
        <v>294</v>
      </c>
      <c r="D123" s="208" t="s">
        <v>177</v>
      </c>
      <c r="E123" s="209" t="s">
        <v>1463</v>
      </c>
      <c r="F123" s="210" t="s">
        <v>1464</v>
      </c>
      <c r="G123" s="211" t="s">
        <v>1417</v>
      </c>
      <c r="H123" s="212">
        <v>18</v>
      </c>
      <c r="I123" s="213"/>
      <c r="J123" s="214">
        <f>ROUND(I123*H123,2)</f>
        <v>0</v>
      </c>
      <c r="K123" s="210" t="s">
        <v>19</v>
      </c>
      <c r="L123" s="47"/>
      <c r="M123" s="215" t="s">
        <v>19</v>
      </c>
      <c r="N123" s="216" t="s">
        <v>46</v>
      </c>
      <c r="O123" s="87"/>
      <c r="P123" s="217">
        <f>O123*H123</f>
        <v>0</v>
      </c>
      <c r="Q123" s="217">
        <v>0</v>
      </c>
      <c r="R123" s="217">
        <f>Q123*H123</f>
        <v>0</v>
      </c>
      <c r="S123" s="217">
        <v>0</v>
      </c>
      <c r="T123" s="218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19" t="s">
        <v>181</v>
      </c>
      <c r="AT123" s="219" t="s">
        <v>177</v>
      </c>
      <c r="AU123" s="219" t="s">
        <v>85</v>
      </c>
      <c r="AY123" s="20" t="s">
        <v>175</v>
      </c>
      <c r="BE123" s="220">
        <f>IF(N123="základní",J123,0)</f>
        <v>0</v>
      </c>
      <c r="BF123" s="220">
        <f>IF(N123="snížená",J123,0)</f>
        <v>0</v>
      </c>
      <c r="BG123" s="220">
        <f>IF(N123="zákl. přenesená",J123,0)</f>
        <v>0</v>
      </c>
      <c r="BH123" s="220">
        <f>IF(N123="sníž. přenesená",J123,0)</f>
        <v>0</v>
      </c>
      <c r="BI123" s="220">
        <f>IF(N123="nulová",J123,0)</f>
        <v>0</v>
      </c>
      <c r="BJ123" s="20" t="s">
        <v>83</v>
      </c>
      <c r="BK123" s="220">
        <f>ROUND(I123*H123,2)</f>
        <v>0</v>
      </c>
      <c r="BL123" s="20" t="s">
        <v>181</v>
      </c>
      <c r="BM123" s="219" t="s">
        <v>463</v>
      </c>
    </row>
    <row r="124" s="2" customFormat="1" ht="16.5" customHeight="1">
      <c r="A124" s="41"/>
      <c r="B124" s="42"/>
      <c r="C124" s="208" t="s">
        <v>302</v>
      </c>
      <c r="D124" s="208" t="s">
        <v>177</v>
      </c>
      <c r="E124" s="209" t="s">
        <v>1430</v>
      </c>
      <c r="F124" s="210" t="s">
        <v>1431</v>
      </c>
      <c r="G124" s="211" t="s">
        <v>1417</v>
      </c>
      <c r="H124" s="212">
        <v>17</v>
      </c>
      <c r="I124" s="213"/>
      <c r="J124" s="214">
        <f>ROUND(I124*H124,2)</f>
        <v>0</v>
      </c>
      <c r="K124" s="210" t="s">
        <v>19</v>
      </c>
      <c r="L124" s="47"/>
      <c r="M124" s="215" t="s">
        <v>19</v>
      </c>
      <c r="N124" s="216" t="s">
        <v>46</v>
      </c>
      <c r="O124" s="87"/>
      <c r="P124" s="217">
        <f>O124*H124</f>
        <v>0</v>
      </c>
      <c r="Q124" s="217">
        <v>0</v>
      </c>
      <c r="R124" s="217">
        <f>Q124*H124</f>
        <v>0</v>
      </c>
      <c r="S124" s="217">
        <v>0</v>
      </c>
      <c r="T124" s="218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19" t="s">
        <v>181</v>
      </c>
      <c r="AT124" s="219" t="s">
        <v>177</v>
      </c>
      <c r="AU124" s="219" t="s">
        <v>85</v>
      </c>
      <c r="AY124" s="20" t="s">
        <v>175</v>
      </c>
      <c r="BE124" s="220">
        <f>IF(N124="základní",J124,0)</f>
        <v>0</v>
      </c>
      <c r="BF124" s="220">
        <f>IF(N124="snížená",J124,0)</f>
        <v>0</v>
      </c>
      <c r="BG124" s="220">
        <f>IF(N124="zákl. přenesená",J124,0)</f>
        <v>0</v>
      </c>
      <c r="BH124" s="220">
        <f>IF(N124="sníž. přenesená",J124,0)</f>
        <v>0</v>
      </c>
      <c r="BI124" s="220">
        <f>IF(N124="nulová",J124,0)</f>
        <v>0</v>
      </c>
      <c r="BJ124" s="20" t="s">
        <v>83</v>
      </c>
      <c r="BK124" s="220">
        <f>ROUND(I124*H124,2)</f>
        <v>0</v>
      </c>
      <c r="BL124" s="20" t="s">
        <v>181</v>
      </c>
      <c r="BM124" s="219" t="s">
        <v>477</v>
      </c>
    </row>
    <row r="125" s="2" customFormat="1">
      <c r="A125" s="41"/>
      <c r="B125" s="42"/>
      <c r="C125" s="43"/>
      <c r="D125" s="228" t="s">
        <v>1432</v>
      </c>
      <c r="E125" s="43"/>
      <c r="F125" s="284" t="s">
        <v>1465</v>
      </c>
      <c r="G125" s="43"/>
      <c r="H125" s="43"/>
      <c r="I125" s="223"/>
      <c r="J125" s="43"/>
      <c r="K125" s="43"/>
      <c r="L125" s="47"/>
      <c r="M125" s="224"/>
      <c r="N125" s="225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1432</v>
      </c>
      <c r="AU125" s="20" t="s">
        <v>85</v>
      </c>
    </row>
    <row r="126" s="2" customFormat="1" ht="21.75" customHeight="1">
      <c r="A126" s="41"/>
      <c r="B126" s="42"/>
      <c r="C126" s="208" t="s">
        <v>7</v>
      </c>
      <c r="D126" s="208" t="s">
        <v>177</v>
      </c>
      <c r="E126" s="209" t="s">
        <v>1466</v>
      </c>
      <c r="F126" s="210" t="s">
        <v>1467</v>
      </c>
      <c r="G126" s="211" t="s">
        <v>1417</v>
      </c>
      <c r="H126" s="212">
        <v>33</v>
      </c>
      <c r="I126" s="213"/>
      <c r="J126" s="214">
        <f>ROUND(I126*H126,2)</f>
        <v>0</v>
      </c>
      <c r="K126" s="210" t="s">
        <v>19</v>
      </c>
      <c r="L126" s="47"/>
      <c r="M126" s="215" t="s">
        <v>19</v>
      </c>
      <c r="N126" s="216" t="s">
        <v>46</v>
      </c>
      <c r="O126" s="87"/>
      <c r="P126" s="217">
        <f>O126*H126</f>
        <v>0</v>
      </c>
      <c r="Q126" s="217">
        <v>0</v>
      </c>
      <c r="R126" s="217">
        <f>Q126*H126</f>
        <v>0</v>
      </c>
      <c r="S126" s="217">
        <v>0</v>
      </c>
      <c r="T126" s="218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19" t="s">
        <v>181</v>
      </c>
      <c r="AT126" s="219" t="s">
        <v>177</v>
      </c>
      <c r="AU126" s="219" t="s">
        <v>85</v>
      </c>
      <c r="AY126" s="20" t="s">
        <v>175</v>
      </c>
      <c r="BE126" s="220">
        <f>IF(N126="základní",J126,0)</f>
        <v>0</v>
      </c>
      <c r="BF126" s="220">
        <f>IF(N126="snížená",J126,0)</f>
        <v>0</v>
      </c>
      <c r="BG126" s="220">
        <f>IF(N126="zákl. přenesená",J126,0)</f>
        <v>0</v>
      </c>
      <c r="BH126" s="220">
        <f>IF(N126="sníž. přenesená",J126,0)</f>
        <v>0</v>
      </c>
      <c r="BI126" s="220">
        <f>IF(N126="nulová",J126,0)</f>
        <v>0</v>
      </c>
      <c r="BJ126" s="20" t="s">
        <v>83</v>
      </c>
      <c r="BK126" s="220">
        <f>ROUND(I126*H126,2)</f>
        <v>0</v>
      </c>
      <c r="BL126" s="20" t="s">
        <v>181</v>
      </c>
      <c r="BM126" s="219" t="s">
        <v>492</v>
      </c>
    </row>
    <row r="127" s="2" customFormat="1">
      <c r="A127" s="41"/>
      <c r="B127" s="42"/>
      <c r="C127" s="43"/>
      <c r="D127" s="228" t="s">
        <v>1432</v>
      </c>
      <c r="E127" s="43"/>
      <c r="F127" s="284" t="s">
        <v>1468</v>
      </c>
      <c r="G127" s="43"/>
      <c r="H127" s="43"/>
      <c r="I127" s="223"/>
      <c r="J127" s="43"/>
      <c r="K127" s="43"/>
      <c r="L127" s="47"/>
      <c r="M127" s="224"/>
      <c r="N127" s="225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1432</v>
      </c>
      <c r="AU127" s="20" t="s">
        <v>85</v>
      </c>
    </row>
    <row r="128" s="2" customFormat="1" ht="16.5" customHeight="1">
      <c r="A128" s="41"/>
      <c r="B128" s="42"/>
      <c r="C128" s="208" t="s">
        <v>316</v>
      </c>
      <c r="D128" s="208" t="s">
        <v>177</v>
      </c>
      <c r="E128" s="209" t="s">
        <v>1469</v>
      </c>
      <c r="F128" s="210" t="s">
        <v>1470</v>
      </c>
      <c r="G128" s="211" t="s">
        <v>297</v>
      </c>
      <c r="H128" s="212">
        <v>34</v>
      </c>
      <c r="I128" s="213"/>
      <c r="J128" s="214">
        <f>ROUND(I128*H128,2)</f>
        <v>0</v>
      </c>
      <c r="K128" s="210" t="s">
        <v>19</v>
      </c>
      <c r="L128" s="47"/>
      <c r="M128" s="215" t="s">
        <v>19</v>
      </c>
      <c r="N128" s="216" t="s">
        <v>46</v>
      </c>
      <c r="O128" s="87"/>
      <c r="P128" s="217">
        <f>O128*H128</f>
        <v>0</v>
      </c>
      <c r="Q128" s="217">
        <v>0</v>
      </c>
      <c r="R128" s="217">
        <f>Q128*H128</f>
        <v>0</v>
      </c>
      <c r="S128" s="217">
        <v>0</v>
      </c>
      <c r="T128" s="218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19" t="s">
        <v>181</v>
      </c>
      <c r="AT128" s="219" t="s">
        <v>177</v>
      </c>
      <c r="AU128" s="219" t="s">
        <v>85</v>
      </c>
      <c r="AY128" s="20" t="s">
        <v>175</v>
      </c>
      <c r="BE128" s="220">
        <f>IF(N128="základní",J128,0)</f>
        <v>0</v>
      </c>
      <c r="BF128" s="220">
        <f>IF(N128="snížená",J128,0)</f>
        <v>0</v>
      </c>
      <c r="BG128" s="220">
        <f>IF(N128="zákl. přenesená",J128,0)</f>
        <v>0</v>
      </c>
      <c r="BH128" s="220">
        <f>IF(N128="sníž. přenesená",J128,0)</f>
        <v>0</v>
      </c>
      <c r="BI128" s="220">
        <f>IF(N128="nulová",J128,0)</f>
        <v>0</v>
      </c>
      <c r="BJ128" s="20" t="s">
        <v>83</v>
      </c>
      <c r="BK128" s="220">
        <f>ROUND(I128*H128,2)</f>
        <v>0</v>
      </c>
      <c r="BL128" s="20" t="s">
        <v>181</v>
      </c>
      <c r="BM128" s="219" t="s">
        <v>504</v>
      </c>
    </row>
    <row r="129" s="2" customFormat="1" ht="24.15" customHeight="1">
      <c r="A129" s="41"/>
      <c r="B129" s="42"/>
      <c r="C129" s="208" t="s">
        <v>323</v>
      </c>
      <c r="D129" s="208" t="s">
        <v>177</v>
      </c>
      <c r="E129" s="209" t="s">
        <v>1442</v>
      </c>
      <c r="F129" s="210" t="s">
        <v>1443</v>
      </c>
      <c r="G129" s="211" t="s">
        <v>1417</v>
      </c>
      <c r="H129" s="212">
        <v>35</v>
      </c>
      <c r="I129" s="213"/>
      <c r="J129" s="214">
        <f>ROUND(I129*H129,2)</f>
        <v>0</v>
      </c>
      <c r="K129" s="210" t="s">
        <v>19</v>
      </c>
      <c r="L129" s="47"/>
      <c r="M129" s="215" t="s">
        <v>19</v>
      </c>
      <c r="N129" s="216" t="s">
        <v>46</v>
      </c>
      <c r="O129" s="87"/>
      <c r="P129" s="217">
        <f>O129*H129</f>
        <v>0</v>
      </c>
      <c r="Q129" s="217">
        <v>0</v>
      </c>
      <c r="R129" s="217">
        <f>Q129*H129</f>
        <v>0</v>
      </c>
      <c r="S129" s="217">
        <v>0</v>
      </c>
      <c r="T129" s="218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19" t="s">
        <v>181</v>
      </c>
      <c r="AT129" s="219" t="s">
        <v>177</v>
      </c>
      <c r="AU129" s="219" t="s">
        <v>85</v>
      </c>
      <c r="AY129" s="20" t="s">
        <v>175</v>
      </c>
      <c r="BE129" s="220">
        <f>IF(N129="základní",J129,0)</f>
        <v>0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20" t="s">
        <v>83</v>
      </c>
      <c r="BK129" s="220">
        <f>ROUND(I129*H129,2)</f>
        <v>0</v>
      </c>
      <c r="BL129" s="20" t="s">
        <v>181</v>
      </c>
      <c r="BM129" s="219" t="s">
        <v>515</v>
      </c>
    </row>
    <row r="130" s="12" customFormat="1" ht="25.92" customHeight="1">
      <c r="A130" s="12"/>
      <c r="B130" s="192"/>
      <c r="C130" s="193"/>
      <c r="D130" s="194" t="s">
        <v>74</v>
      </c>
      <c r="E130" s="195" t="s">
        <v>1471</v>
      </c>
      <c r="F130" s="195" t="s">
        <v>1472</v>
      </c>
      <c r="G130" s="193"/>
      <c r="H130" s="193"/>
      <c r="I130" s="196"/>
      <c r="J130" s="197">
        <f>BK130</f>
        <v>0</v>
      </c>
      <c r="K130" s="193"/>
      <c r="L130" s="198"/>
      <c r="M130" s="199"/>
      <c r="N130" s="200"/>
      <c r="O130" s="200"/>
      <c r="P130" s="201">
        <f>P131+P138</f>
        <v>0</v>
      </c>
      <c r="Q130" s="200"/>
      <c r="R130" s="201">
        <f>R131+R138</f>
        <v>0</v>
      </c>
      <c r="S130" s="200"/>
      <c r="T130" s="202">
        <f>T131+T138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3" t="s">
        <v>83</v>
      </c>
      <c r="AT130" s="204" t="s">
        <v>74</v>
      </c>
      <c r="AU130" s="204" t="s">
        <v>75</v>
      </c>
      <c r="AY130" s="203" t="s">
        <v>175</v>
      </c>
      <c r="BK130" s="205">
        <f>BK131+BK138</f>
        <v>0</v>
      </c>
    </row>
    <row r="131" s="12" customFormat="1" ht="22.8" customHeight="1">
      <c r="A131" s="12"/>
      <c r="B131" s="192"/>
      <c r="C131" s="193"/>
      <c r="D131" s="194" t="s">
        <v>74</v>
      </c>
      <c r="E131" s="206" t="s">
        <v>1413</v>
      </c>
      <c r="F131" s="206" t="s">
        <v>1414</v>
      </c>
      <c r="G131" s="193"/>
      <c r="H131" s="193"/>
      <c r="I131" s="196"/>
      <c r="J131" s="207">
        <f>BK131</f>
        <v>0</v>
      </c>
      <c r="K131" s="193"/>
      <c r="L131" s="198"/>
      <c r="M131" s="199"/>
      <c r="N131" s="200"/>
      <c r="O131" s="200"/>
      <c r="P131" s="201">
        <f>SUM(P132:P137)</f>
        <v>0</v>
      </c>
      <c r="Q131" s="200"/>
      <c r="R131" s="201">
        <f>SUM(R132:R137)</f>
        <v>0</v>
      </c>
      <c r="S131" s="200"/>
      <c r="T131" s="202">
        <f>SUM(T132:T137)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3" t="s">
        <v>83</v>
      </c>
      <c r="AT131" s="204" t="s">
        <v>74</v>
      </c>
      <c r="AU131" s="204" t="s">
        <v>83</v>
      </c>
      <c r="AY131" s="203" t="s">
        <v>175</v>
      </c>
      <c r="BK131" s="205">
        <f>SUM(BK132:BK137)</f>
        <v>0</v>
      </c>
    </row>
    <row r="132" s="2" customFormat="1" ht="24.15" customHeight="1">
      <c r="A132" s="41"/>
      <c r="B132" s="42"/>
      <c r="C132" s="208" t="s">
        <v>329</v>
      </c>
      <c r="D132" s="208" t="s">
        <v>177</v>
      </c>
      <c r="E132" s="209" t="s">
        <v>1473</v>
      </c>
      <c r="F132" s="210" t="s">
        <v>1474</v>
      </c>
      <c r="G132" s="211" t="s">
        <v>1417</v>
      </c>
      <c r="H132" s="212">
        <v>2</v>
      </c>
      <c r="I132" s="213"/>
      <c r="J132" s="214">
        <f>ROUND(I132*H132,2)</f>
        <v>0</v>
      </c>
      <c r="K132" s="210" t="s">
        <v>19</v>
      </c>
      <c r="L132" s="47"/>
      <c r="M132" s="215" t="s">
        <v>19</v>
      </c>
      <c r="N132" s="216" t="s">
        <v>46</v>
      </c>
      <c r="O132" s="87"/>
      <c r="P132" s="217">
        <f>O132*H132</f>
        <v>0</v>
      </c>
      <c r="Q132" s="217">
        <v>0</v>
      </c>
      <c r="R132" s="217">
        <f>Q132*H132</f>
        <v>0</v>
      </c>
      <c r="S132" s="217">
        <v>0</v>
      </c>
      <c r="T132" s="218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19" t="s">
        <v>181</v>
      </c>
      <c r="AT132" s="219" t="s">
        <v>177</v>
      </c>
      <c r="AU132" s="219" t="s">
        <v>85</v>
      </c>
      <c r="AY132" s="20" t="s">
        <v>175</v>
      </c>
      <c r="BE132" s="220">
        <f>IF(N132="základní",J132,0)</f>
        <v>0</v>
      </c>
      <c r="BF132" s="220">
        <f>IF(N132="snížená",J132,0)</f>
        <v>0</v>
      </c>
      <c r="BG132" s="220">
        <f>IF(N132="zákl. přenesená",J132,0)</f>
        <v>0</v>
      </c>
      <c r="BH132" s="220">
        <f>IF(N132="sníž. přenesená",J132,0)</f>
        <v>0</v>
      </c>
      <c r="BI132" s="220">
        <f>IF(N132="nulová",J132,0)</f>
        <v>0</v>
      </c>
      <c r="BJ132" s="20" t="s">
        <v>83</v>
      </c>
      <c r="BK132" s="220">
        <f>ROUND(I132*H132,2)</f>
        <v>0</v>
      </c>
      <c r="BL132" s="20" t="s">
        <v>181</v>
      </c>
      <c r="BM132" s="219" t="s">
        <v>525</v>
      </c>
    </row>
    <row r="133" s="2" customFormat="1" ht="24.15" customHeight="1">
      <c r="A133" s="41"/>
      <c r="B133" s="42"/>
      <c r="C133" s="208" t="s">
        <v>335</v>
      </c>
      <c r="D133" s="208" t="s">
        <v>177</v>
      </c>
      <c r="E133" s="209" t="s">
        <v>1475</v>
      </c>
      <c r="F133" s="210" t="s">
        <v>1476</v>
      </c>
      <c r="G133" s="211" t="s">
        <v>1417</v>
      </c>
      <c r="H133" s="212">
        <v>2</v>
      </c>
      <c r="I133" s="213"/>
      <c r="J133" s="214">
        <f>ROUND(I133*H133,2)</f>
        <v>0</v>
      </c>
      <c r="K133" s="210" t="s">
        <v>19</v>
      </c>
      <c r="L133" s="47"/>
      <c r="M133" s="215" t="s">
        <v>19</v>
      </c>
      <c r="N133" s="216" t="s">
        <v>46</v>
      </c>
      <c r="O133" s="87"/>
      <c r="P133" s="217">
        <f>O133*H133</f>
        <v>0</v>
      </c>
      <c r="Q133" s="217">
        <v>0</v>
      </c>
      <c r="R133" s="217">
        <f>Q133*H133</f>
        <v>0</v>
      </c>
      <c r="S133" s="217">
        <v>0</v>
      </c>
      <c r="T133" s="218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19" t="s">
        <v>181</v>
      </c>
      <c r="AT133" s="219" t="s">
        <v>177</v>
      </c>
      <c r="AU133" s="219" t="s">
        <v>85</v>
      </c>
      <c r="AY133" s="20" t="s">
        <v>175</v>
      </c>
      <c r="BE133" s="220">
        <f>IF(N133="základní",J133,0)</f>
        <v>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20" t="s">
        <v>83</v>
      </c>
      <c r="BK133" s="220">
        <f>ROUND(I133*H133,2)</f>
        <v>0</v>
      </c>
      <c r="BL133" s="20" t="s">
        <v>181</v>
      </c>
      <c r="BM133" s="219" t="s">
        <v>538</v>
      </c>
    </row>
    <row r="134" s="2" customFormat="1" ht="24.15" customHeight="1">
      <c r="A134" s="41"/>
      <c r="B134" s="42"/>
      <c r="C134" s="208" t="s">
        <v>347</v>
      </c>
      <c r="D134" s="208" t="s">
        <v>177</v>
      </c>
      <c r="E134" s="209" t="s">
        <v>1477</v>
      </c>
      <c r="F134" s="210" t="s">
        <v>1478</v>
      </c>
      <c r="G134" s="211" t="s">
        <v>1417</v>
      </c>
      <c r="H134" s="212">
        <v>2</v>
      </c>
      <c r="I134" s="213"/>
      <c r="J134" s="214">
        <f>ROUND(I134*H134,2)</f>
        <v>0</v>
      </c>
      <c r="K134" s="210" t="s">
        <v>19</v>
      </c>
      <c r="L134" s="47"/>
      <c r="M134" s="215" t="s">
        <v>19</v>
      </c>
      <c r="N134" s="216" t="s">
        <v>46</v>
      </c>
      <c r="O134" s="87"/>
      <c r="P134" s="217">
        <f>O134*H134</f>
        <v>0</v>
      </c>
      <c r="Q134" s="217">
        <v>0</v>
      </c>
      <c r="R134" s="217">
        <f>Q134*H134</f>
        <v>0</v>
      </c>
      <c r="S134" s="217">
        <v>0</v>
      </c>
      <c r="T134" s="218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19" t="s">
        <v>181</v>
      </c>
      <c r="AT134" s="219" t="s">
        <v>177</v>
      </c>
      <c r="AU134" s="219" t="s">
        <v>85</v>
      </c>
      <c r="AY134" s="20" t="s">
        <v>175</v>
      </c>
      <c r="BE134" s="220">
        <f>IF(N134="základní",J134,0)</f>
        <v>0</v>
      </c>
      <c r="BF134" s="220">
        <f>IF(N134="snížená",J134,0)</f>
        <v>0</v>
      </c>
      <c r="BG134" s="220">
        <f>IF(N134="zákl. přenesená",J134,0)</f>
        <v>0</v>
      </c>
      <c r="BH134" s="220">
        <f>IF(N134="sníž. přenesená",J134,0)</f>
        <v>0</v>
      </c>
      <c r="BI134" s="220">
        <f>IF(N134="nulová",J134,0)</f>
        <v>0</v>
      </c>
      <c r="BJ134" s="20" t="s">
        <v>83</v>
      </c>
      <c r="BK134" s="220">
        <f>ROUND(I134*H134,2)</f>
        <v>0</v>
      </c>
      <c r="BL134" s="20" t="s">
        <v>181</v>
      </c>
      <c r="BM134" s="219" t="s">
        <v>559</v>
      </c>
    </row>
    <row r="135" s="2" customFormat="1" ht="21.75" customHeight="1">
      <c r="A135" s="41"/>
      <c r="B135" s="42"/>
      <c r="C135" s="208" t="s">
        <v>355</v>
      </c>
      <c r="D135" s="208" t="s">
        <v>177</v>
      </c>
      <c r="E135" s="209" t="s">
        <v>1479</v>
      </c>
      <c r="F135" s="210" t="s">
        <v>1419</v>
      </c>
      <c r="G135" s="211" t="s">
        <v>1417</v>
      </c>
      <c r="H135" s="212">
        <v>6</v>
      </c>
      <c r="I135" s="213"/>
      <c r="J135" s="214">
        <f>ROUND(I135*H135,2)</f>
        <v>0</v>
      </c>
      <c r="K135" s="210" t="s">
        <v>19</v>
      </c>
      <c r="L135" s="47"/>
      <c r="M135" s="215" t="s">
        <v>19</v>
      </c>
      <c r="N135" s="216" t="s">
        <v>46</v>
      </c>
      <c r="O135" s="87"/>
      <c r="P135" s="217">
        <f>O135*H135</f>
        <v>0</v>
      </c>
      <c r="Q135" s="217">
        <v>0</v>
      </c>
      <c r="R135" s="217">
        <f>Q135*H135</f>
        <v>0</v>
      </c>
      <c r="S135" s="217">
        <v>0</v>
      </c>
      <c r="T135" s="218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19" t="s">
        <v>181</v>
      </c>
      <c r="AT135" s="219" t="s">
        <v>177</v>
      </c>
      <c r="AU135" s="219" t="s">
        <v>85</v>
      </c>
      <c r="AY135" s="20" t="s">
        <v>175</v>
      </c>
      <c r="BE135" s="220">
        <f>IF(N135="základní",J135,0)</f>
        <v>0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20" t="s">
        <v>83</v>
      </c>
      <c r="BK135" s="220">
        <f>ROUND(I135*H135,2)</f>
        <v>0</v>
      </c>
      <c r="BL135" s="20" t="s">
        <v>181</v>
      </c>
      <c r="BM135" s="219" t="s">
        <v>575</v>
      </c>
    </row>
    <row r="136" s="2" customFormat="1" ht="37.8" customHeight="1">
      <c r="A136" s="41"/>
      <c r="B136" s="42"/>
      <c r="C136" s="208" t="s">
        <v>360</v>
      </c>
      <c r="D136" s="208" t="s">
        <v>177</v>
      </c>
      <c r="E136" s="209" t="s">
        <v>1480</v>
      </c>
      <c r="F136" s="210" t="s">
        <v>1481</v>
      </c>
      <c r="G136" s="211" t="s">
        <v>1417</v>
      </c>
      <c r="H136" s="212">
        <v>4</v>
      </c>
      <c r="I136" s="213"/>
      <c r="J136" s="214">
        <f>ROUND(I136*H136,2)</f>
        <v>0</v>
      </c>
      <c r="K136" s="210" t="s">
        <v>19</v>
      </c>
      <c r="L136" s="47"/>
      <c r="M136" s="215" t="s">
        <v>19</v>
      </c>
      <c r="N136" s="216" t="s">
        <v>46</v>
      </c>
      <c r="O136" s="87"/>
      <c r="P136" s="217">
        <f>O136*H136</f>
        <v>0</v>
      </c>
      <c r="Q136" s="217">
        <v>0</v>
      </c>
      <c r="R136" s="217">
        <f>Q136*H136</f>
        <v>0</v>
      </c>
      <c r="S136" s="217">
        <v>0</v>
      </c>
      <c r="T136" s="218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19" t="s">
        <v>181</v>
      </c>
      <c r="AT136" s="219" t="s">
        <v>177</v>
      </c>
      <c r="AU136" s="219" t="s">
        <v>85</v>
      </c>
      <c r="AY136" s="20" t="s">
        <v>175</v>
      </c>
      <c r="BE136" s="220">
        <f>IF(N136="základní",J136,0)</f>
        <v>0</v>
      </c>
      <c r="BF136" s="220">
        <f>IF(N136="snížená",J136,0)</f>
        <v>0</v>
      </c>
      <c r="BG136" s="220">
        <f>IF(N136="zákl. přenesená",J136,0)</f>
        <v>0</v>
      </c>
      <c r="BH136" s="220">
        <f>IF(N136="sníž. přenesená",J136,0)</f>
        <v>0</v>
      </c>
      <c r="BI136" s="220">
        <f>IF(N136="nulová",J136,0)</f>
        <v>0</v>
      </c>
      <c r="BJ136" s="20" t="s">
        <v>83</v>
      </c>
      <c r="BK136" s="220">
        <f>ROUND(I136*H136,2)</f>
        <v>0</v>
      </c>
      <c r="BL136" s="20" t="s">
        <v>181</v>
      </c>
      <c r="BM136" s="219" t="s">
        <v>591</v>
      </c>
    </row>
    <row r="137" s="2" customFormat="1" ht="24.15" customHeight="1">
      <c r="A137" s="41"/>
      <c r="B137" s="42"/>
      <c r="C137" s="208" t="s">
        <v>365</v>
      </c>
      <c r="D137" s="208" t="s">
        <v>177</v>
      </c>
      <c r="E137" s="209" t="s">
        <v>1422</v>
      </c>
      <c r="F137" s="210" t="s">
        <v>1423</v>
      </c>
      <c r="G137" s="211" t="s">
        <v>1417</v>
      </c>
      <c r="H137" s="212">
        <v>4</v>
      </c>
      <c r="I137" s="213"/>
      <c r="J137" s="214">
        <f>ROUND(I137*H137,2)</f>
        <v>0</v>
      </c>
      <c r="K137" s="210" t="s">
        <v>19</v>
      </c>
      <c r="L137" s="47"/>
      <c r="M137" s="215" t="s">
        <v>19</v>
      </c>
      <c r="N137" s="216" t="s">
        <v>46</v>
      </c>
      <c r="O137" s="87"/>
      <c r="P137" s="217">
        <f>O137*H137</f>
        <v>0</v>
      </c>
      <c r="Q137" s="217">
        <v>0</v>
      </c>
      <c r="R137" s="217">
        <f>Q137*H137</f>
        <v>0</v>
      </c>
      <c r="S137" s="217">
        <v>0</v>
      </c>
      <c r="T137" s="218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19" t="s">
        <v>181</v>
      </c>
      <c r="AT137" s="219" t="s">
        <v>177</v>
      </c>
      <c r="AU137" s="219" t="s">
        <v>85</v>
      </c>
      <c r="AY137" s="20" t="s">
        <v>175</v>
      </c>
      <c r="BE137" s="220">
        <f>IF(N137="základní",J137,0)</f>
        <v>0</v>
      </c>
      <c r="BF137" s="220">
        <f>IF(N137="snížená",J137,0)</f>
        <v>0</v>
      </c>
      <c r="BG137" s="220">
        <f>IF(N137="zákl. přenesená",J137,0)</f>
        <v>0</v>
      </c>
      <c r="BH137" s="220">
        <f>IF(N137="sníž. přenesená",J137,0)</f>
        <v>0</v>
      </c>
      <c r="BI137" s="220">
        <f>IF(N137="nulová",J137,0)</f>
        <v>0</v>
      </c>
      <c r="BJ137" s="20" t="s">
        <v>83</v>
      </c>
      <c r="BK137" s="220">
        <f>ROUND(I137*H137,2)</f>
        <v>0</v>
      </c>
      <c r="BL137" s="20" t="s">
        <v>181</v>
      </c>
      <c r="BM137" s="219" t="s">
        <v>602</v>
      </c>
    </row>
    <row r="138" s="12" customFormat="1" ht="22.8" customHeight="1">
      <c r="A138" s="12"/>
      <c r="B138" s="192"/>
      <c r="C138" s="193"/>
      <c r="D138" s="194" t="s">
        <v>74</v>
      </c>
      <c r="E138" s="206" t="s">
        <v>1482</v>
      </c>
      <c r="F138" s="206" t="s">
        <v>1483</v>
      </c>
      <c r="G138" s="193"/>
      <c r="H138" s="193"/>
      <c r="I138" s="196"/>
      <c r="J138" s="207">
        <f>BK138</f>
        <v>0</v>
      </c>
      <c r="K138" s="193"/>
      <c r="L138" s="198"/>
      <c r="M138" s="199"/>
      <c r="N138" s="200"/>
      <c r="O138" s="200"/>
      <c r="P138" s="201">
        <f>SUM(P139:P149)</f>
        <v>0</v>
      </c>
      <c r="Q138" s="200"/>
      <c r="R138" s="201">
        <f>SUM(R139:R149)</f>
        <v>0</v>
      </c>
      <c r="S138" s="200"/>
      <c r="T138" s="202">
        <f>SUM(T139:T149)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03" t="s">
        <v>83</v>
      </c>
      <c r="AT138" s="204" t="s">
        <v>74</v>
      </c>
      <c r="AU138" s="204" t="s">
        <v>83</v>
      </c>
      <c r="AY138" s="203" t="s">
        <v>175</v>
      </c>
      <c r="BK138" s="205">
        <f>SUM(BK139:BK149)</f>
        <v>0</v>
      </c>
    </row>
    <row r="139" s="2" customFormat="1" ht="16.5" customHeight="1">
      <c r="A139" s="41"/>
      <c r="B139" s="42"/>
      <c r="C139" s="208" t="s">
        <v>370</v>
      </c>
      <c r="D139" s="208" t="s">
        <v>177</v>
      </c>
      <c r="E139" s="209" t="s">
        <v>1484</v>
      </c>
      <c r="F139" s="210" t="s">
        <v>1485</v>
      </c>
      <c r="G139" s="211" t="s">
        <v>1417</v>
      </c>
      <c r="H139" s="212">
        <v>2</v>
      </c>
      <c r="I139" s="213"/>
      <c r="J139" s="214">
        <f>ROUND(I139*H139,2)</f>
        <v>0</v>
      </c>
      <c r="K139" s="210" t="s">
        <v>19</v>
      </c>
      <c r="L139" s="47"/>
      <c r="M139" s="215" t="s">
        <v>19</v>
      </c>
      <c r="N139" s="216" t="s">
        <v>46</v>
      </c>
      <c r="O139" s="87"/>
      <c r="P139" s="217">
        <f>O139*H139</f>
        <v>0</v>
      </c>
      <c r="Q139" s="217">
        <v>0</v>
      </c>
      <c r="R139" s="217">
        <f>Q139*H139</f>
        <v>0</v>
      </c>
      <c r="S139" s="217">
        <v>0</v>
      </c>
      <c r="T139" s="218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19" t="s">
        <v>181</v>
      </c>
      <c r="AT139" s="219" t="s">
        <v>177</v>
      </c>
      <c r="AU139" s="219" t="s">
        <v>85</v>
      </c>
      <c r="AY139" s="20" t="s">
        <v>175</v>
      </c>
      <c r="BE139" s="220">
        <f>IF(N139="základní",J139,0)</f>
        <v>0</v>
      </c>
      <c r="BF139" s="220">
        <f>IF(N139="snížená",J139,0)</f>
        <v>0</v>
      </c>
      <c r="BG139" s="220">
        <f>IF(N139="zákl. přenesená",J139,0)</f>
        <v>0</v>
      </c>
      <c r="BH139" s="220">
        <f>IF(N139="sníž. přenesená",J139,0)</f>
        <v>0</v>
      </c>
      <c r="BI139" s="220">
        <f>IF(N139="nulová",J139,0)</f>
        <v>0</v>
      </c>
      <c r="BJ139" s="20" t="s">
        <v>83</v>
      </c>
      <c r="BK139" s="220">
        <f>ROUND(I139*H139,2)</f>
        <v>0</v>
      </c>
      <c r="BL139" s="20" t="s">
        <v>181</v>
      </c>
      <c r="BM139" s="219" t="s">
        <v>616</v>
      </c>
    </row>
    <row r="140" s="2" customFormat="1" ht="16.5" customHeight="1">
      <c r="A140" s="41"/>
      <c r="B140" s="42"/>
      <c r="C140" s="208" t="s">
        <v>375</v>
      </c>
      <c r="D140" s="208" t="s">
        <v>177</v>
      </c>
      <c r="E140" s="209" t="s">
        <v>1486</v>
      </c>
      <c r="F140" s="210" t="s">
        <v>1487</v>
      </c>
      <c r="G140" s="211" t="s">
        <v>1417</v>
      </c>
      <c r="H140" s="212">
        <v>2</v>
      </c>
      <c r="I140" s="213"/>
      <c r="J140" s="214">
        <f>ROUND(I140*H140,2)</f>
        <v>0</v>
      </c>
      <c r="K140" s="210" t="s">
        <v>19</v>
      </c>
      <c r="L140" s="47"/>
      <c r="M140" s="215" t="s">
        <v>19</v>
      </c>
      <c r="N140" s="216" t="s">
        <v>46</v>
      </c>
      <c r="O140" s="87"/>
      <c r="P140" s="217">
        <f>O140*H140</f>
        <v>0</v>
      </c>
      <c r="Q140" s="217">
        <v>0</v>
      </c>
      <c r="R140" s="217">
        <f>Q140*H140</f>
        <v>0</v>
      </c>
      <c r="S140" s="217">
        <v>0</v>
      </c>
      <c r="T140" s="218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19" t="s">
        <v>181</v>
      </c>
      <c r="AT140" s="219" t="s">
        <v>177</v>
      </c>
      <c r="AU140" s="219" t="s">
        <v>85</v>
      </c>
      <c r="AY140" s="20" t="s">
        <v>175</v>
      </c>
      <c r="BE140" s="220">
        <f>IF(N140="základní",J140,0)</f>
        <v>0</v>
      </c>
      <c r="BF140" s="220">
        <f>IF(N140="snížená",J140,0)</f>
        <v>0</v>
      </c>
      <c r="BG140" s="220">
        <f>IF(N140="zákl. přenesená",J140,0)</f>
        <v>0</v>
      </c>
      <c r="BH140" s="220">
        <f>IF(N140="sníž. přenesená",J140,0)</f>
        <v>0</v>
      </c>
      <c r="BI140" s="220">
        <f>IF(N140="nulová",J140,0)</f>
        <v>0</v>
      </c>
      <c r="BJ140" s="20" t="s">
        <v>83</v>
      </c>
      <c r="BK140" s="220">
        <f>ROUND(I140*H140,2)</f>
        <v>0</v>
      </c>
      <c r="BL140" s="20" t="s">
        <v>181</v>
      </c>
      <c r="BM140" s="219" t="s">
        <v>628</v>
      </c>
    </row>
    <row r="141" s="2" customFormat="1" ht="21.75" customHeight="1">
      <c r="A141" s="41"/>
      <c r="B141" s="42"/>
      <c r="C141" s="208" t="s">
        <v>382</v>
      </c>
      <c r="D141" s="208" t="s">
        <v>177</v>
      </c>
      <c r="E141" s="209" t="s">
        <v>1488</v>
      </c>
      <c r="F141" s="210" t="s">
        <v>1489</v>
      </c>
      <c r="G141" s="211" t="s">
        <v>1417</v>
      </c>
      <c r="H141" s="212">
        <v>3</v>
      </c>
      <c r="I141" s="213"/>
      <c r="J141" s="214">
        <f>ROUND(I141*H141,2)</f>
        <v>0</v>
      </c>
      <c r="K141" s="210" t="s">
        <v>19</v>
      </c>
      <c r="L141" s="47"/>
      <c r="M141" s="215" t="s">
        <v>19</v>
      </c>
      <c r="N141" s="216" t="s">
        <v>46</v>
      </c>
      <c r="O141" s="87"/>
      <c r="P141" s="217">
        <f>O141*H141</f>
        <v>0</v>
      </c>
      <c r="Q141" s="217">
        <v>0</v>
      </c>
      <c r="R141" s="217">
        <f>Q141*H141</f>
        <v>0</v>
      </c>
      <c r="S141" s="217">
        <v>0</v>
      </c>
      <c r="T141" s="218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19" t="s">
        <v>181</v>
      </c>
      <c r="AT141" s="219" t="s">
        <v>177</v>
      </c>
      <c r="AU141" s="219" t="s">
        <v>85</v>
      </c>
      <c r="AY141" s="20" t="s">
        <v>175</v>
      </c>
      <c r="BE141" s="220">
        <f>IF(N141="základní",J141,0)</f>
        <v>0</v>
      </c>
      <c r="BF141" s="220">
        <f>IF(N141="snížená",J141,0)</f>
        <v>0</v>
      </c>
      <c r="BG141" s="220">
        <f>IF(N141="zákl. přenesená",J141,0)</f>
        <v>0</v>
      </c>
      <c r="BH141" s="220">
        <f>IF(N141="sníž. přenesená",J141,0)</f>
        <v>0</v>
      </c>
      <c r="BI141" s="220">
        <f>IF(N141="nulová",J141,0)</f>
        <v>0</v>
      </c>
      <c r="BJ141" s="20" t="s">
        <v>83</v>
      </c>
      <c r="BK141" s="220">
        <f>ROUND(I141*H141,2)</f>
        <v>0</v>
      </c>
      <c r="BL141" s="20" t="s">
        <v>181</v>
      </c>
      <c r="BM141" s="219" t="s">
        <v>682</v>
      </c>
    </row>
    <row r="142" s="2" customFormat="1">
      <c r="A142" s="41"/>
      <c r="B142" s="42"/>
      <c r="C142" s="43"/>
      <c r="D142" s="228" t="s">
        <v>1432</v>
      </c>
      <c r="E142" s="43"/>
      <c r="F142" s="284" t="s">
        <v>1490</v>
      </c>
      <c r="G142" s="43"/>
      <c r="H142" s="43"/>
      <c r="I142" s="223"/>
      <c r="J142" s="43"/>
      <c r="K142" s="43"/>
      <c r="L142" s="47"/>
      <c r="M142" s="224"/>
      <c r="N142" s="225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20" t="s">
        <v>1432</v>
      </c>
      <c r="AU142" s="20" t="s">
        <v>85</v>
      </c>
    </row>
    <row r="143" s="2" customFormat="1" ht="24.15" customHeight="1">
      <c r="A143" s="41"/>
      <c r="B143" s="42"/>
      <c r="C143" s="208" t="s">
        <v>388</v>
      </c>
      <c r="D143" s="208" t="s">
        <v>177</v>
      </c>
      <c r="E143" s="209" t="s">
        <v>1491</v>
      </c>
      <c r="F143" s="210" t="s">
        <v>1492</v>
      </c>
      <c r="G143" s="211" t="s">
        <v>1417</v>
      </c>
      <c r="H143" s="212">
        <v>1</v>
      </c>
      <c r="I143" s="213"/>
      <c r="J143" s="214">
        <f>ROUND(I143*H143,2)</f>
        <v>0</v>
      </c>
      <c r="K143" s="210" t="s">
        <v>19</v>
      </c>
      <c r="L143" s="47"/>
      <c r="M143" s="215" t="s">
        <v>19</v>
      </c>
      <c r="N143" s="216" t="s">
        <v>46</v>
      </c>
      <c r="O143" s="87"/>
      <c r="P143" s="217">
        <f>O143*H143</f>
        <v>0</v>
      </c>
      <c r="Q143" s="217">
        <v>0</v>
      </c>
      <c r="R143" s="217">
        <f>Q143*H143</f>
        <v>0</v>
      </c>
      <c r="S143" s="217">
        <v>0</v>
      </c>
      <c r="T143" s="218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19" t="s">
        <v>181</v>
      </c>
      <c r="AT143" s="219" t="s">
        <v>177</v>
      </c>
      <c r="AU143" s="219" t="s">
        <v>85</v>
      </c>
      <c r="AY143" s="20" t="s">
        <v>175</v>
      </c>
      <c r="BE143" s="220">
        <f>IF(N143="základní",J143,0)</f>
        <v>0</v>
      </c>
      <c r="BF143" s="220">
        <f>IF(N143="snížená",J143,0)</f>
        <v>0</v>
      </c>
      <c r="BG143" s="220">
        <f>IF(N143="zákl. přenesená",J143,0)</f>
        <v>0</v>
      </c>
      <c r="BH143" s="220">
        <f>IF(N143="sníž. přenesená",J143,0)</f>
        <v>0</v>
      </c>
      <c r="BI143" s="220">
        <f>IF(N143="nulová",J143,0)</f>
        <v>0</v>
      </c>
      <c r="BJ143" s="20" t="s">
        <v>83</v>
      </c>
      <c r="BK143" s="220">
        <f>ROUND(I143*H143,2)</f>
        <v>0</v>
      </c>
      <c r="BL143" s="20" t="s">
        <v>181</v>
      </c>
      <c r="BM143" s="219" t="s">
        <v>693</v>
      </c>
    </row>
    <row r="144" s="2" customFormat="1">
      <c r="A144" s="41"/>
      <c r="B144" s="42"/>
      <c r="C144" s="43"/>
      <c r="D144" s="228" t="s">
        <v>1432</v>
      </c>
      <c r="E144" s="43"/>
      <c r="F144" s="284" t="s">
        <v>1490</v>
      </c>
      <c r="G144" s="43"/>
      <c r="H144" s="43"/>
      <c r="I144" s="223"/>
      <c r="J144" s="43"/>
      <c r="K144" s="43"/>
      <c r="L144" s="47"/>
      <c r="M144" s="224"/>
      <c r="N144" s="225"/>
      <c r="O144" s="87"/>
      <c r="P144" s="87"/>
      <c r="Q144" s="87"/>
      <c r="R144" s="87"/>
      <c r="S144" s="87"/>
      <c r="T144" s="88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20" t="s">
        <v>1432</v>
      </c>
      <c r="AU144" s="20" t="s">
        <v>85</v>
      </c>
    </row>
    <row r="145" s="2" customFormat="1" ht="24.15" customHeight="1">
      <c r="A145" s="41"/>
      <c r="B145" s="42"/>
      <c r="C145" s="208" t="s">
        <v>439</v>
      </c>
      <c r="D145" s="208" t="s">
        <v>177</v>
      </c>
      <c r="E145" s="209" t="s">
        <v>1493</v>
      </c>
      <c r="F145" s="210" t="s">
        <v>1494</v>
      </c>
      <c r="G145" s="211" t="s">
        <v>297</v>
      </c>
      <c r="H145" s="212">
        <v>10</v>
      </c>
      <c r="I145" s="213"/>
      <c r="J145" s="214">
        <f>ROUND(I145*H145,2)</f>
        <v>0</v>
      </c>
      <c r="K145" s="210" t="s">
        <v>19</v>
      </c>
      <c r="L145" s="47"/>
      <c r="M145" s="215" t="s">
        <v>19</v>
      </c>
      <c r="N145" s="216" t="s">
        <v>46</v>
      </c>
      <c r="O145" s="87"/>
      <c r="P145" s="217">
        <f>O145*H145</f>
        <v>0</v>
      </c>
      <c r="Q145" s="217">
        <v>0</v>
      </c>
      <c r="R145" s="217">
        <f>Q145*H145</f>
        <v>0</v>
      </c>
      <c r="S145" s="217">
        <v>0</v>
      </c>
      <c r="T145" s="218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19" t="s">
        <v>181</v>
      </c>
      <c r="AT145" s="219" t="s">
        <v>177</v>
      </c>
      <c r="AU145" s="219" t="s">
        <v>85</v>
      </c>
      <c r="AY145" s="20" t="s">
        <v>175</v>
      </c>
      <c r="BE145" s="220">
        <f>IF(N145="základní",J145,0)</f>
        <v>0</v>
      </c>
      <c r="BF145" s="220">
        <f>IF(N145="snížená",J145,0)</f>
        <v>0</v>
      </c>
      <c r="BG145" s="220">
        <f>IF(N145="zákl. přenesená",J145,0)</f>
        <v>0</v>
      </c>
      <c r="BH145" s="220">
        <f>IF(N145="sníž. přenesená",J145,0)</f>
        <v>0</v>
      </c>
      <c r="BI145" s="220">
        <f>IF(N145="nulová",J145,0)</f>
        <v>0</v>
      </c>
      <c r="BJ145" s="20" t="s">
        <v>83</v>
      </c>
      <c r="BK145" s="220">
        <f>ROUND(I145*H145,2)</f>
        <v>0</v>
      </c>
      <c r="BL145" s="20" t="s">
        <v>181</v>
      </c>
      <c r="BM145" s="219" t="s">
        <v>707</v>
      </c>
    </row>
    <row r="146" s="2" customFormat="1" ht="24.15" customHeight="1">
      <c r="A146" s="41"/>
      <c r="B146" s="42"/>
      <c r="C146" s="208" t="s">
        <v>444</v>
      </c>
      <c r="D146" s="208" t="s">
        <v>177</v>
      </c>
      <c r="E146" s="209" t="s">
        <v>1495</v>
      </c>
      <c r="F146" s="210" t="s">
        <v>1496</v>
      </c>
      <c r="G146" s="211" t="s">
        <v>297</v>
      </c>
      <c r="H146" s="212">
        <v>5</v>
      </c>
      <c r="I146" s="213"/>
      <c r="J146" s="214">
        <f>ROUND(I146*H146,2)</f>
        <v>0</v>
      </c>
      <c r="K146" s="210" t="s">
        <v>19</v>
      </c>
      <c r="L146" s="47"/>
      <c r="M146" s="215" t="s">
        <v>19</v>
      </c>
      <c r="N146" s="216" t="s">
        <v>46</v>
      </c>
      <c r="O146" s="87"/>
      <c r="P146" s="217">
        <f>O146*H146</f>
        <v>0</v>
      </c>
      <c r="Q146" s="217">
        <v>0</v>
      </c>
      <c r="R146" s="217">
        <f>Q146*H146</f>
        <v>0</v>
      </c>
      <c r="S146" s="217">
        <v>0</v>
      </c>
      <c r="T146" s="218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19" t="s">
        <v>181</v>
      </c>
      <c r="AT146" s="219" t="s">
        <v>177</v>
      </c>
      <c r="AU146" s="219" t="s">
        <v>85</v>
      </c>
      <c r="AY146" s="20" t="s">
        <v>175</v>
      </c>
      <c r="BE146" s="220">
        <f>IF(N146="základní",J146,0)</f>
        <v>0</v>
      </c>
      <c r="BF146" s="220">
        <f>IF(N146="snížená",J146,0)</f>
        <v>0</v>
      </c>
      <c r="BG146" s="220">
        <f>IF(N146="zákl. přenesená",J146,0)</f>
        <v>0</v>
      </c>
      <c r="BH146" s="220">
        <f>IF(N146="sníž. přenesená",J146,0)</f>
        <v>0</v>
      </c>
      <c r="BI146" s="220">
        <f>IF(N146="nulová",J146,0)</f>
        <v>0</v>
      </c>
      <c r="BJ146" s="20" t="s">
        <v>83</v>
      </c>
      <c r="BK146" s="220">
        <f>ROUND(I146*H146,2)</f>
        <v>0</v>
      </c>
      <c r="BL146" s="20" t="s">
        <v>181</v>
      </c>
      <c r="BM146" s="219" t="s">
        <v>717</v>
      </c>
    </row>
    <row r="147" s="2" customFormat="1" ht="24.15" customHeight="1">
      <c r="A147" s="41"/>
      <c r="B147" s="42"/>
      <c r="C147" s="208" t="s">
        <v>453</v>
      </c>
      <c r="D147" s="208" t="s">
        <v>177</v>
      </c>
      <c r="E147" s="209" t="s">
        <v>1497</v>
      </c>
      <c r="F147" s="210" t="s">
        <v>1498</v>
      </c>
      <c r="G147" s="211" t="s">
        <v>1417</v>
      </c>
      <c r="H147" s="212">
        <v>2</v>
      </c>
      <c r="I147" s="213"/>
      <c r="J147" s="214">
        <f>ROUND(I147*H147,2)</f>
        <v>0</v>
      </c>
      <c r="K147" s="210" t="s">
        <v>19</v>
      </c>
      <c r="L147" s="47"/>
      <c r="M147" s="215" t="s">
        <v>19</v>
      </c>
      <c r="N147" s="216" t="s">
        <v>46</v>
      </c>
      <c r="O147" s="87"/>
      <c r="P147" s="217">
        <f>O147*H147</f>
        <v>0</v>
      </c>
      <c r="Q147" s="217">
        <v>0</v>
      </c>
      <c r="R147" s="217">
        <f>Q147*H147</f>
        <v>0</v>
      </c>
      <c r="S147" s="217">
        <v>0</v>
      </c>
      <c r="T147" s="218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19" t="s">
        <v>181</v>
      </c>
      <c r="AT147" s="219" t="s">
        <v>177</v>
      </c>
      <c r="AU147" s="219" t="s">
        <v>85</v>
      </c>
      <c r="AY147" s="20" t="s">
        <v>175</v>
      </c>
      <c r="BE147" s="220">
        <f>IF(N147="základní",J147,0)</f>
        <v>0</v>
      </c>
      <c r="BF147" s="220">
        <f>IF(N147="snížená",J147,0)</f>
        <v>0</v>
      </c>
      <c r="BG147" s="220">
        <f>IF(N147="zákl. přenesená",J147,0)</f>
        <v>0</v>
      </c>
      <c r="BH147" s="220">
        <f>IF(N147="sníž. přenesená",J147,0)</f>
        <v>0</v>
      </c>
      <c r="BI147" s="220">
        <f>IF(N147="nulová",J147,0)</f>
        <v>0</v>
      </c>
      <c r="BJ147" s="20" t="s">
        <v>83</v>
      </c>
      <c r="BK147" s="220">
        <f>ROUND(I147*H147,2)</f>
        <v>0</v>
      </c>
      <c r="BL147" s="20" t="s">
        <v>181</v>
      </c>
      <c r="BM147" s="219" t="s">
        <v>727</v>
      </c>
    </row>
    <row r="148" s="2" customFormat="1">
      <c r="A148" s="41"/>
      <c r="B148" s="42"/>
      <c r="C148" s="43"/>
      <c r="D148" s="228" t="s">
        <v>1432</v>
      </c>
      <c r="E148" s="43"/>
      <c r="F148" s="284" t="s">
        <v>1452</v>
      </c>
      <c r="G148" s="43"/>
      <c r="H148" s="43"/>
      <c r="I148" s="223"/>
      <c r="J148" s="43"/>
      <c r="K148" s="43"/>
      <c r="L148" s="47"/>
      <c r="M148" s="224"/>
      <c r="N148" s="225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1432</v>
      </c>
      <c r="AU148" s="20" t="s">
        <v>85</v>
      </c>
    </row>
    <row r="149" s="2" customFormat="1" ht="24.15" customHeight="1">
      <c r="A149" s="41"/>
      <c r="B149" s="42"/>
      <c r="C149" s="208" t="s">
        <v>458</v>
      </c>
      <c r="D149" s="208" t="s">
        <v>177</v>
      </c>
      <c r="E149" s="209" t="s">
        <v>1442</v>
      </c>
      <c r="F149" s="210" t="s">
        <v>1443</v>
      </c>
      <c r="G149" s="211" t="s">
        <v>1417</v>
      </c>
      <c r="H149" s="212">
        <v>9</v>
      </c>
      <c r="I149" s="213"/>
      <c r="J149" s="214">
        <f>ROUND(I149*H149,2)</f>
        <v>0</v>
      </c>
      <c r="K149" s="210" t="s">
        <v>19</v>
      </c>
      <c r="L149" s="47"/>
      <c r="M149" s="215" t="s">
        <v>19</v>
      </c>
      <c r="N149" s="216" t="s">
        <v>46</v>
      </c>
      <c r="O149" s="87"/>
      <c r="P149" s="217">
        <f>O149*H149</f>
        <v>0</v>
      </c>
      <c r="Q149" s="217">
        <v>0</v>
      </c>
      <c r="R149" s="217">
        <f>Q149*H149</f>
        <v>0</v>
      </c>
      <c r="S149" s="217">
        <v>0</v>
      </c>
      <c r="T149" s="218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19" t="s">
        <v>181</v>
      </c>
      <c r="AT149" s="219" t="s">
        <v>177</v>
      </c>
      <c r="AU149" s="219" t="s">
        <v>85</v>
      </c>
      <c r="AY149" s="20" t="s">
        <v>175</v>
      </c>
      <c r="BE149" s="220">
        <f>IF(N149="základní",J149,0)</f>
        <v>0</v>
      </c>
      <c r="BF149" s="220">
        <f>IF(N149="snížená",J149,0)</f>
        <v>0</v>
      </c>
      <c r="BG149" s="220">
        <f>IF(N149="zákl. přenesená",J149,0)</f>
        <v>0</v>
      </c>
      <c r="BH149" s="220">
        <f>IF(N149="sníž. přenesená",J149,0)</f>
        <v>0</v>
      </c>
      <c r="BI149" s="220">
        <f>IF(N149="nulová",J149,0)</f>
        <v>0</v>
      </c>
      <c r="BJ149" s="20" t="s">
        <v>83</v>
      </c>
      <c r="BK149" s="220">
        <f>ROUND(I149*H149,2)</f>
        <v>0</v>
      </c>
      <c r="BL149" s="20" t="s">
        <v>181</v>
      </c>
      <c r="BM149" s="219" t="s">
        <v>743</v>
      </c>
    </row>
    <row r="150" s="12" customFormat="1" ht="25.92" customHeight="1">
      <c r="A150" s="12"/>
      <c r="B150" s="192"/>
      <c r="C150" s="193"/>
      <c r="D150" s="194" t="s">
        <v>74</v>
      </c>
      <c r="E150" s="195" t="s">
        <v>1499</v>
      </c>
      <c r="F150" s="195" t="s">
        <v>1500</v>
      </c>
      <c r="G150" s="193"/>
      <c r="H150" s="193"/>
      <c r="I150" s="196"/>
      <c r="J150" s="197">
        <f>BK150</f>
        <v>0</v>
      </c>
      <c r="K150" s="193"/>
      <c r="L150" s="198"/>
      <c r="M150" s="199"/>
      <c r="N150" s="200"/>
      <c r="O150" s="200"/>
      <c r="P150" s="201">
        <f>P151+P156</f>
        <v>0</v>
      </c>
      <c r="Q150" s="200"/>
      <c r="R150" s="201">
        <f>R151+R156</f>
        <v>0</v>
      </c>
      <c r="S150" s="200"/>
      <c r="T150" s="202">
        <f>T151+T156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03" t="s">
        <v>83</v>
      </c>
      <c r="AT150" s="204" t="s">
        <v>74</v>
      </c>
      <c r="AU150" s="204" t="s">
        <v>75</v>
      </c>
      <c r="AY150" s="203" t="s">
        <v>175</v>
      </c>
      <c r="BK150" s="205">
        <f>BK151+BK156</f>
        <v>0</v>
      </c>
    </row>
    <row r="151" s="12" customFormat="1" ht="22.8" customHeight="1">
      <c r="A151" s="12"/>
      <c r="B151" s="192"/>
      <c r="C151" s="193"/>
      <c r="D151" s="194" t="s">
        <v>74</v>
      </c>
      <c r="E151" s="206" t="s">
        <v>1501</v>
      </c>
      <c r="F151" s="206" t="s">
        <v>1502</v>
      </c>
      <c r="G151" s="193"/>
      <c r="H151" s="193"/>
      <c r="I151" s="196"/>
      <c r="J151" s="207">
        <f>BK151</f>
        <v>0</v>
      </c>
      <c r="K151" s="193"/>
      <c r="L151" s="198"/>
      <c r="M151" s="199"/>
      <c r="N151" s="200"/>
      <c r="O151" s="200"/>
      <c r="P151" s="201">
        <f>SUM(P152:P155)</f>
        <v>0</v>
      </c>
      <c r="Q151" s="200"/>
      <c r="R151" s="201">
        <f>SUM(R152:R155)</f>
        <v>0</v>
      </c>
      <c r="S151" s="200"/>
      <c r="T151" s="202">
        <f>SUM(T152:T155)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03" t="s">
        <v>83</v>
      </c>
      <c r="AT151" s="204" t="s">
        <v>74</v>
      </c>
      <c r="AU151" s="204" t="s">
        <v>83</v>
      </c>
      <c r="AY151" s="203" t="s">
        <v>175</v>
      </c>
      <c r="BK151" s="205">
        <f>SUM(BK152:BK155)</f>
        <v>0</v>
      </c>
    </row>
    <row r="152" s="2" customFormat="1" ht="16.5" customHeight="1">
      <c r="A152" s="41"/>
      <c r="B152" s="42"/>
      <c r="C152" s="208" t="s">
        <v>463</v>
      </c>
      <c r="D152" s="208" t="s">
        <v>177</v>
      </c>
      <c r="E152" s="209" t="s">
        <v>1503</v>
      </c>
      <c r="F152" s="210" t="s">
        <v>1504</v>
      </c>
      <c r="G152" s="211" t="s">
        <v>1417</v>
      </c>
      <c r="H152" s="212">
        <v>10</v>
      </c>
      <c r="I152" s="213"/>
      <c r="J152" s="214">
        <f>ROUND(I152*H152,2)</f>
        <v>0</v>
      </c>
      <c r="K152" s="210" t="s">
        <v>19</v>
      </c>
      <c r="L152" s="47"/>
      <c r="M152" s="215" t="s">
        <v>19</v>
      </c>
      <c r="N152" s="216" t="s">
        <v>46</v>
      </c>
      <c r="O152" s="87"/>
      <c r="P152" s="217">
        <f>O152*H152</f>
        <v>0</v>
      </c>
      <c r="Q152" s="217">
        <v>0</v>
      </c>
      <c r="R152" s="217">
        <f>Q152*H152</f>
        <v>0</v>
      </c>
      <c r="S152" s="217">
        <v>0</v>
      </c>
      <c r="T152" s="218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19" t="s">
        <v>181</v>
      </c>
      <c r="AT152" s="219" t="s">
        <v>177</v>
      </c>
      <c r="AU152" s="219" t="s">
        <v>85</v>
      </c>
      <c r="AY152" s="20" t="s">
        <v>175</v>
      </c>
      <c r="BE152" s="220">
        <f>IF(N152="základní",J152,0)</f>
        <v>0</v>
      </c>
      <c r="BF152" s="220">
        <f>IF(N152="snížená",J152,0)</f>
        <v>0</v>
      </c>
      <c r="BG152" s="220">
        <f>IF(N152="zákl. přenesená",J152,0)</f>
        <v>0</v>
      </c>
      <c r="BH152" s="220">
        <f>IF(N152="sníž. přenesená",J152,0)</f>
        <v>0</v>
      </c>
      <c r="BI152" s="220">
        <f>IF(N152="nulová",J152,0)</f>
        <v>0</v>
      </c>
      <c r="BJ152" s="20" t="s">
        <v>83</v>
      </c>
      <c r="BK152" s="220">
        <f>ROUND(I152*H152,2)</f>
        <v>0</v>
      </c>
      <c r="BL152" s="20" t="s">
        <v>181</v>
      </c>
      <c r="BM152" s="219" t="s">
        <v>754</v>
      </c>
    </row>
    <row r="153" s="2" customFormat="1" ht="21.75" customHeight="1">
      <c r="A153" s="41"/>
      <c r="B153" s="42"/>
      <c r="C153" s="208" t="s">
        <v>469</v>
      </c>
      <c r="D153" s="208" t="s">
        <v>177</v>
      </c>
      <c r="E153" s="209" t="s">
        <v>1418</v>
      </c>
      <c r="F153" s="210" t="s">
        <v>1419</v>
      </c>
      <c r="G153" s="211" t="s">
        <v>1417</v>
      </c>
      <c r="H153" s="212">
        <v>10</v>
      </c>
      <c r="I153" s="213"/>
      <c r="J153" s="214">
        <f>ROUND(I153*H153,2)</f>
        <v>0</v>
      </c>
      <c r="K153" s="210" t="s">
        <v>19</v>
      </c>
      <c r="L153" s="47"/>
      <c r="M153" s="215" t="s">
        <v>19</v>
      </c>
      <c r="N153" s="216" t="s">
        <v>46</v>
      </c>
      <c r="O153" s="87"/>
      <c r="P153" s="217">
        <f>O153*H153</f>
        <v>0</v>
      </c>
      <c r="Q153" s="217">
        <v>0</v>
      </c>
      <c r="R153" s="217">
        <f>Q153*H153</f>
        <v>0</v>
      </c>
      <c r="S153" s="217">
        <v>0</v>
      </c>
      <c r="T153" s="218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19" t="s">
        <v>181</v>
      </c>
      <c r="AT153" s="219" t="s">
        <v>177</v>
      </c>
      <c r="AU153" s="219" t="s">
        <v>85</v>
      </c>
      <c r="AY153" s="20" t="s">
        <v>175</v>
      </c>
      <c r="BE153" s="220">
        <f>IF(N153="základní",J153,0)</f>
        <v>0</v>
      </c>
      <c r="BF153" s="220">
        <f>IF(N153="snížená",J153,0)</f>
        <v>0</v>
      </c>
      <c r="BG153" s="220">
        <f>IF(N153="zákl. přenesená",J153,0)</f>
        <v>0</v>
      </c>
      <c r="BH153" s="220">
        <f>IF(N153="sníž. přenesená",J153,0)</f>
        <v>0</v>
      </c>
      <c r="BI153" s="220">
        <f>IF(N153="nulová",J153,0)</f>
        <v>0</v>
      </c>
      <c r="BJ153" s="20" t="s">
        <v>83</v>
      </c>
      <c r="BK153" s="220">
        <f>ROUND(I153*H153,2)</f>
        <v>0</v>
      </c>
      <c r="BL153" s="20" t="s">
        <v>181</v>
      </c>
      <c r="BM153" s="219" t="s">
        <v>766</v>
      </c>
    </row>
    <row r="154" s="2" customFormat="1" ht="37.8" customHeight="1">
      <c r="A154" s="41"/>
      <c r="B154" s="42"/>
      <c r="C154" s="208" t="s">
        <v>477</v>
      </c>
      <c r="D154" s="208" t="s">
        <v>177</v>
      </c>
      <c r="E154" s="209" t="s">
        <v>1505</v>
      </c>
      <c r="F154" s="210" t="s">
        <v>1506</v>
      </c>
      <c r="G154" s="211" t="s">
        <v>1417</v>
      </c>
      <c r="H154" s="212">
        <v>10</v>
      </c>
      <c r="I154" s="213"/>
      <c r="J154" s="214">
        <f>ROUND(I154*H154,2)</f>
        <v>0</v>
      </c>
      <c r="K154" s="210" t="s">
        <v>19</v>
      </c>
      <c r="L154" s="47"/>
      <c r="M154" s="215" t="s">
        <v>19</v>
      </c>
      <c r="N154" s="216" t="s">
        <v>46</v>
      </c>
      <c r="O154" s="87"/>
      <c r="P154" s="217">
        <f>O154*H154</f>
        <v>0</v>
      </c>
      <c r="Q154" s="217">
        <v>0</v>
      </c>
      <c r="R154" s="217">
        <f>Q154*H154</f>
        <v>0</v>
      </c>
      <c r="S154" s="217">
        <v>0</v>
      </c>
      <c r="T154" s="218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19" t="s">
        <v>181</v>
      </c>
      <c r="AT154" s="219" t="s">
        <v>177</v>
      </c>
      <c r="AU154" s="219" t="s">
        <v>85</v>
      </c>
      <c r="AY154" s="20" t="s">
        <v>175</v>
      </c>
      <c r="BE154" s="220">
        <f>IF(N154="základní",J154,0)</f>
        <v>0</v>
      </c>
      <c r="BF154" s="220">
        <f>IF(N154="snížená",J154,0)</f>
        <v>0</v>
      </c>
      <c r="BG154" s="220">
        <f>IF(N154="zákl. přenesená",J154,0)</f>
        <v>0</v>
      </c>
      <c r="BH154" s="220">
        <f>IF(N154="sníž. přenesená",J154,0)</f>
        <v>0</v>
      </c>
      <c r="BI154" s="220">
        <f>IF(N154="nulová",J154,0)</f>
        <v>0</v>
      </c>
      <c r="BJ154" s="20" t="s">
        <v>83</v>
      </c>
      <c r="BK154" s="220">
        <f>ROUND(I154*H154,2)</f>
        <v>0</v>
      </c>
      <c r="BL154" s="20" t="s">
        <v>181</v>
      </c>
      <c r="BM154" s="219" t="s">
        <v>783</v>
      </c>
    </row>
    <row r="155" s="2" customFormat="1" ht="24.15" customHeight="1">
      <c r="A155" s="41"/>
      <c r="B155" s="42"/>
      <c r="C155" s="208" t="s">
        <v>487</v>
      </c>
      <c r="D155" s="208" t="s">
        <v>177</v>
      </c>
      <c r="E155" s="209" t="s">
        <v>1422</v>
      </c>
      <c r="F155" s="210" t="s">
        <v>1423</v>
      </c>
      <c r="G155" s="211" t="s">
        <v>1417</v>
      </c>
      <c r="H155" s="212">
        <v>20</v>
      </c>
      <c r="I155" s="213"/>
      <c r="J155" s="214">
        <f>ROUND(I155*H155,2)</f>
        <v>0</v>
      </c>
      <c r="K155" s="210" t="s">
        <v>19</v>
      </c>
      <c r="L155" s="47"/>
      <c r="M155" s="215" t="s">
        <v>19</v>
      </c>
      <c r="N155" s="216" t="s">
        <v>46</v>
      </c>
      <c r="O155" s="87"/>
      <c r="P155" s="217">
        <f>O155*H155</f>
        <v>0</v>
      </c>
      <c r="Q155" s="217">
        <v>0</v>
      </c>
      <c r="R155" s="217">
        <f>Q155*H155</f>
        <v>0</v>
      </c>
      <c r="S155" s="217">
        <v>0</v>
      </c>
      <c r="T155" s="218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19" t="s">
        <v>181</v>
      </c>
      <c r="AT155" s="219" t="s">
        <v>177</v>
      </c>
      <c r="AU155" s="219" t="s">
        <v>85</v>
      </c>
      <c r="AY155" s="20" t="s">
        <v>175</v>
      </c>
      <c r="BE155" s="220">
        <f>IF(N155="základní",J155,0)</f>
        <v>0</v>
      </c>
      <c r="BF155" s="220">
        <f>IF(N155="snížená",J155,0)</f>
        <v>0</v>
      </c>
      <c r="BG155" s="220">
        <f>IF(N155="zákl. přenesená",J155,0)</f>
        <v>0</v>
      </c>
      <c r="BH155" s="220">
        <f>IF(N155="sníž. přenesená",J155,0)</f>
        <v>0</v>
      </c>
      <c r="BI155" s="220">
        <f>IF(N155="nulová",J155,0)</f>
        <v>0</v>
      </c>
      <c r="BJ155" s="20" t="s">
        <v>83</v>
      </c>
      <c r="BK155" s="220">
        <f>ROUND(I155*H155,2)</f>
        <v>0</v>
      </c>
      <c r="BL155" s="20" t="s">
        <v>181</v>
      </c>
      <c r="BM155" s="219" t="s">
        <v>794</v>
      </c>
    </row>
    <row r="156" s="12" customFormat="1" ht="22.8" customHeight="1">
      <c r="A156" s="12"/>
      <c r="B156" s="192"/>
      <c r="C156" s="193"/>
      <c r="D156" s="194" t="s">
        <v>74</v>
      </c>
      <c r="E156" s="206" t="s">
        <v>80</v>
      </c>
      <c r="F156" s="206" t="s">
        <v>1507</v>
      </c>
      <c r="G156" s="193"/>
      <c r="H156" s="193"/>
      <c r="I156" s="196"/>
      <c r="J156" s="207">
        <f>BK156</f>
        <v>0</v>
      </c>
      <c r="K156" s="193"/>
      <c r="L156" s="198"/>
      <c r="M156" s="199"/>
      <c r="N156" s="200"/>
      <c r="O156" s="200"/>
      <c r="P156" s="201">
        <f>SUM(P157:P165)</f>
        <v>0</v>
      </c>
      <c r="Q156" s="200"/>
      <c r="R156" s="201">
        <f>SUM(R157:R165)</f>
        <v>0</v>
      </c>
      <c r="S156" s="200"/>
      <c r="T156" s="202">
        <f>SUM(T157:T165)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03" t="s">
        <v>83</v>
      </c>
      <c r="AT156" s="204" t="s">
        <v>74</v>
      </c>
      <c r="AU156" s="204" t="s">
        <v>83</v>
      </c>
      <c r="AY156" s="203" t="s">
        <v>175</v>
      </c>
      <c r="BK156" s="205">
        <f>SUM(BK157:BK165)</f>
        <v>0</v>
      </c>
    </row>
    <row r="157" s="2" customFormat="1" ht="24.15" customHeight="1">
      <c r="A157" s="41"/>
      <c r="B157" s="42"/>
      <c r="C157" s="208" t="s">
        <v>492</v>
      </c>
      <c r="D157" s="208" t="s">
        <v>177</v>
      </c>
      <c r="E157" s="209" t="s">
        <v>1508</v>
      </c>
      <c r="F157" s="210" t="s">
        <v>1509</v>
      </c>
      <c r="G157" s="211" t="s">
        <v>1417</v>
      </c>
      <c r="H157" s="212">
        <v>10</v>
      </c>
      <c r="I157" s="213"/>
      <c r="J157" s="214">
        <f>ROUND(I157*H157,2)</f>
        <v>0</v>
      </c>
      <c r="K157" s="210" t="s">
        <v>19</v>
      </c>
      <c r="L157" s="47"/>
      <c r="M157" s="215" t="s">
        <v>19</v>
      </c>
      <c r="N157" s="216" t="s">
        <v>46</v>
      </c>
      <c r="O157" s="87"/>
      <c r="P157" s="217">
        <f>O157*H157</f>
        <v>0</v>
      </c>
      <c r="Q157" s="217">
        <v>0</v>
      </c>
      <c r="R157" s="217">
        <f>Q157*H157</f>
        <v>0</v>
      </c>
      <c r="S157" s="217">
        <v>0</v>
      </c>
      <c r="T157" s="218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19" t="s">
        <v>181</v>
      </c>
      <c r="AT157" s="219" t="s">
        <v>177</v>
      </c>
      <c r="AU157" s="219" t="s">
        <v>85</v>
      </c>
      <c r="AY157" s="20" t="s">
        <v>175</v>
      </c>
      <c r="BE157" s="220">
        <f>IF(N157="základní",J157,0)</f>
        <v>0</v>
      </c>
      <c r="BF157" s="220">
        <f>IF(N157="snížená",J157,0)</f>
        <v>0</v>
      </c>
      <c r="BG157" s="220">
        <f>IF(N157="zákl. přenesená",J157,0)</f>
        <v>0</v>
      </c>
      <c r="BH157" s="220">
        <f>IF(N157="sníž. přenesená",J157,0)</f>
        <v>0</v>
      </c>
      <c r="BI157" s="220">
        <f>IF(N157="nulová",J157,0)</f>
        <v>0</v>
      </c>
      <c r="BJ157" s="20" t="s">
        <v>83</v>
      </c>
      <c r="BK157" s="220">
        <f>ROUND(I157*H157,2)</f>
        <v>0</v>
      </c>
      <c r="BL157" s="20" t="s">
        <v>181</v>
      </c>
      <c r="BM157" s="219" t="s">
        <v>805</v>
      </c>
    </row>
    <row r="158" s="2" customFormat="1" ht="16.5" customHeight="1">
      <c r="A158" s="41"/>
      <c r="B158" s="42"/>
      <c r="C158" s="208" t="s">
        <v>499</v>
      </c>
      <c r="D158" s="208" t="s">
        <v>177</v>
      </c>
      <c r="E158" s="209" t="s">
        <v>1430</v>
      </c>
      <c r="F158" s="210" t="s">
        <v>1431</v>
      </c>
      <c r="G158" s="211" t="s">
        <v>1417</v>
      </c>
      <c r="H158" s="212">
        <v>10</v>
      </c>
      <c r="I158" s="213"/>
      <c r="J158" s="214">
        <f>ROUND(I158*H158,2)</f>
        <v>0</v>
      </c>
      <c r="K158" s="210" t="s">
        <v>19</v>
      </c>
      <c r="L158" s="47"/>
      <c r="M158" s="215" t="s">
        <v>19</v>
      </c>
      <c r="N158" s="216" t="s">
        <v>46</v>
      </c>
      <c r="O158" s="87"/>
      <c r="P158" s="217">
        <f>O158*H158</f>
        <v>0</v>
      </c>
      <c r="Q158" s="217">
        <v>0</v>
      </c>
      <c r="R158" s="217">
        <f>Q158*H158</f>
        <v>0</v>
      </c>
      <c r="S158" s="217">
        <v>0</v>
      </c>
      <c r="T158" s="218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19" t="s">
        <v>181</v>
      </c>
      <c r="AT158" s="219" t="s">
        <v>177</v>
      </c>
      <c r="AU158" s="219" t="s">
        <v>85</v>
      </c>
      <c r="AY158" s="20" t="s">
        <v>175</v>
      </c>
      <c r="BE158" s="220">
        <f>IF(N158="základní",J158,0)</f>
        <v>0</v>
      </c>
      <c r="BF158" s="220">
        <f>IF(N158="snížená",J158,0)</f>
        <v>0</v>
      </c>
      <c r="BG158" s="220">
        <f>IF(N158="zákl. přenesená",J158,0)</f>
        <v>0</v>
      </c>
      <c r="BH158" s="220">
        <f>IF(N158="sníž. přenesená",J158,0)</f>
        <v>0</v>
      </c>
      <c r="BI158" s="220">
        <f>IF(N158="nulová",J158,0)</f>
        <v>0</v>
      </c>
      <c r="BJ158" s="20" t="s">
        <v>83</v>
      </c>
      <c r="BK158" s="220">
        <f>ROUND(I158*H158,2)</f>
        <v>0</v>
      </c>
      <c r="BL158" s="20" t="s">
        <v>181</v>
      </c>
      <c r="BM158" s="219" t="s">
        <v>817</v>
      </c>
    </row>
    <row r="159" s="2" customFormat="1">
      <c r="A159" s="41"/>
      <c r="B159" s="42"/>
      <c r="C159" s="43"/>
      <c r="D159" s="228" t="s">
        <v>1432</v>
      </c>
      <c r="E159" s="43"/>
      <c r="F159" s="284" t="s">
        <v>1510</v>
      </c>
      <c r="G159" s="43"/>
      <c r="H159" s="43"/>
      <c r="I159" s="223"/>
      <c r="J159" s="43"/>
      <c r="K159" s="43"/>
      <c r="L159" s="47"/>
      <c r="M159" s="224"/>
      <c r="N159" s="225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20" t="s">
        <v>1432</v>
      </c>
      <c r="AU159" s="20" t="s">
        <v>85</v>
      </c>
    </row>
    <row r="160" s="2" customFormat="1" ht="21.75" customHeight="1">
      <c r="A160" s="41"/>
      <c r="B160" s="42"/>
      <c r="C160" s="208" t="s">
        <v>504</v>
      </c>
      <c r="D160" s="208" t="s">
        <v>177</v>
      </c>
      <c r="E160" s="209" t="s">
        <v>1511</v>
      </c>
      <c r="F160" s="210" t="s">
        <v>1512</v>
      </c>
      <c r="G160" s="211" t="s">
        <v>1417</v>
      </c>
      <c r="H160" s="212">
        <v>20</v>
      </c>
      <c r="I160" s="213"/>
      <c r="J160" s="214">
        <f>ROUND(I160*H160,2)</f>
        <v>0</v>
      </c>
      <c r="K160" s="210" t="s">
        <v>19</v>
      </c>
      <c r="L160" s="47"/>
      <c r="M160" s="215" t="s">
        <v>19</v>
      </c>
      <c r="N160" s="216" t="s">
        <v>46</v>
      </c>
      <c r="O160" s="87"/>
      <c r="P160" s="217">
        <f>O160*H160</f>
        <v>0</v>
      </c>
      <c r="Q160" s="217">
        <v>0</v>
      </c>
      <c r="R160" s="217">
        <f>Q160*H160</f>
        <v>0</v>
      </c>
      <c r="S160" s="217">
        <v>0</v>
      </c>
      <c r="T160" s="218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19" t="s">
        <v>181</v>
      </c>
      <c r="AT160" s="219" t="s">
        <v>177</v>
      </c>
      <c r="AU160" s="219" t="s">
        <v>85</v>
      </c>
      <c r="AY160" s="20" t="s">
        <v>175</v>
      </c>
      <c r="BE160" s="220">
        <f>IF(N160="základní",J160,0)</f>
        <v>0</v>
      </c>
      <c r="BF160" s="220">
        <f>IF(N160="snížená",J160,0)</f>
        <v>0</v>
      </c>
      <c r="BG160" s="220">
        <f>IF(N160="zákl. přenesená",J160,0)</f>
        <v>0</v>
      </c>
      <c r="BH160" s="220">
        <f>IF(N160="sníž. přenesená",J160,0)</f>
        <v>0</v>
      </c>
      <c r="BI160" s="220">
        <f>IF(N160="nulová",J160,0)</f>
        <v>0</v>
      </c>
      <c r="BJ160" s="20" t="s">
        <v>83</v>
      </c>
      <c r="BK160" s="220">
        <f>ROUND(I160*H160,2)</f>
        <v>0</v>
      </c>
      <c r="BL160" s="20" t="s">
        <v>181</v>
      </c>
      <c r="BM160" s="219" t="s">
        <v>831</v>
      </c>
    </row>
    <row r="161" s="2" customFormat="1">
      <c r="A161" s="41"/>
      <c r="B161" s="42"/>
      <c r="C161" s="43"/>
      <c r="D161" s="228" t="s">
        <v>1432</v>
      </c>
      <c r="E161" s="43"/>
      <c r="F161" s="284" t="s">
        <v>1513</v>
      </c>
      <c r="G161" s="43"/>
      <c r="H161" s="43"/>
      <c r="I161" s="223"/>
      <c r="J161" s="43"/>
      <c r="K161" s="43"/>
      <c r="L161" s="47"/>
      <c r="M161" s="224"/>
      <c r="N161" s="225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20" t="s">
        <v>1432</v>
      </c>
      <c r="AU161" s="20" t="s">
        <v>85</v>
      </c>
    </row>
    <row r="162" s="2" customFormat="1" ht="16.5" customHeight="1">
      <c r="A162" s="41"/>
      <c r="B162" s="42"/>
      <c r="C162" s="208" t="s">
        <v>509</v>
      </c>
      <c r="D162" s="208" t="s">
        <v>177</v>
      </c>
      <c r="E162" s="209" t="s">
        <v>1469</v>
      </c>
      <c r="F162" s="210" t="s">
        <v>1470</v>
      </c>
      <c r="G162" s="211" t="s">
        <v>297</v>
      </c>
      <c r="H162" s="212">
        <v>20</v>
      </c>
      <c r="I162" s="213"/>
      <c r="J162" s="214">
        <f>ROUND(I162*H162,2)</f>
        <v>0</v>
      </c>
      <c r="K162" s="210" t="s">
        <v>19</v>
      </c>
      <c r="L162" s="47"/>
      <c r="M162" s="215" t="s">
        <v>19</v>
      </c>
      <c r="N162" s="216" t="s">
        <v>46</v>
      </c>
      <c r="O162" s="87"/>
      <c r="P162" s="217">
        <f>O162*H162</f>
        <v>0</v>
      </c>
      <c r="Q162" s="217">
        <v>0</v>
      </c>
      <c r="R162" s="217">
        <f>Q162*H162</f>
        <v>0</v>
      </c>
      <c r="S162" s="217">
        <v>0</v>
      </c>
      <c r="T162" s="218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19" t="s">
        <v>181</v>
      </c>
      <c r="AT162" s="219" t="s">
        <v>177</v>
      </c>
      <c r="AU162" s="219" t="s">
        <v>85</v>
      </c>
      <c r="AY162" s="20" t="s">
        <v>175</v>
      </c>
      <c r="BE162" s="220">
        <f>IF(N162="základní",J162,0)</f>
        <v>0</v>
      </c>
      <c r="BF162" s="220">
        <f>IF(N162="snížená",J162,0)</f>
        <v>0</v>
      </c>
      <c r="BG162" s="220">
        <f>IF(N162="zákl. přenesená",J162,0)</f>
        <v>0</v>
      </c>
      <c r="BH162" s="220">
        <f>IF(N162="sníž. přenesená",J162,0)</f>
        <v>0</v>
      </c>
      <c r="BI162" s="220">
        <f>IF(N162="nulová",J162,0)</f>
        <v>0</v>
      </c>
      <c r="BJ162" s="20" t="s">
        <v>83</v>
      </c>
      <c r="BK162" s="220">
        <f>ROUND(I162*H162,2)</f>
        <v>0</v>
      </c>
      <c r="BL162" s="20" t="s">
        <v>181</v>
      </c>
      <c r="BM162" s="219" t="s">
        <v>902</v>
      </c>
    </row>
    <row r="163" s="2" customFormat="1" ht="24.15" customHeight="1">
      <c r="A163" s="41"/>
      <c r="B163" s="42"/>
      <c r="C163" s="208" t="s">
        <v>515</v>
      </c>
      <c r="D163" s="208" t="s">
        <v>177</v>
      </c>
      <c r="E163" s="209" t="s">
        <v>1442</v>
      </c>
      <c r="F163" s="210" t="s">
        <v>1443</v>
      </c>
      <c r="G163" s="211" t="s">
        <v>1417</v>
      </c>
      <c r="H163" s="212">
        <v>20</v>
      </c>
      <c r="I163" s="213"/>
      <c r="J163" s="214">
        <f>ROUND(I163*H163,2)</f>
        <v>0</v>
      </c>
      <c r="K163" s="210" t="s">
        <v>19</v>
      </c>
      <c r="L163" s="47"/>
      <c r="M163" s="215" t="s">
        <v>19</v>
      </c>
      <c r="N163" s="216" t="s">
        <v>46</v>
      </c>
      <c r="O163" s="87"/>
      <c r="P163" s="217">
        <f>O163*H163</f>
        <v>0</v>
      </c>
      <c r="Q163" s="217">
        <v>0</v>
      </c>
      <c r="R163" s="217">
        <f>Q163*H163</f>
        <v>0</v>
      </c>
      <c r="S163" s="217">
        <v>0</v>
      </c>
      <c r="T163" s="218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19" t="s">
        <v>181</v>
      </c>
      <c r="AT163" s="219" t="s">
        <v>177</v>
      </c>
      <c r="AU163" s="219" t="s">
        <v>85</v>
      </c>
      <c r="AY163" s="20" t="s">
        <v>175</v>
      </c>
      <c r="BE163" s="220">
        <f>IF(N163="základní",J163,0)</f>
        <v>0</v>
      </c>
      <c r="BF163" s="220">
        <f>IF(N163="snížená",J163,0)</f>
        <v>0</v>
      </c>
      <c r="BG163" s="220">
        <f>IF(N163="zákl. přenesená",J163,0)</f>
        <v>0</v>
      </c>
      <c r="BH163" s="220">
        <f>IF(N163="sníž. přenesená",J163,0)</f>
        <v>0</v>
      </c>
      <c r="BI163" s="220">
        <f>IF(N163="nulová",J163,0)</f>
        <v>0</v>
      </c>
      <c r="BJ163" s="20" t="s">
        <v>83</v>
      </c>
      <c r="BK163" s="220">
        <f>ROUND(I163*H163,2)</f>
        <v>0</v>
      </c>
      <c r="BL163" s="20" t="s">
        <v>181</v>
      </c>
      <c r="BM163" s="219" t="s">
        <v>913</v>
      </c>
    </row>
    <row r="164" s="2" customFormat="1" ht="24.15" customHeight="1">
      <c r="A164" s="41"/>
      <c r="B164" s="42"/>
      <c r="C164" s="208" t="s">
        <v>520</v>
      </c>
      <c r="D164" s="208" t="s">
        <v>177</v>
      </c>
      <c r="E164" s="209" t="s">
        <v>1514</v>
      </c>
      <c r="F164" s="210" t="s">
        <v>1515</v>
      </c>
      <c r="G164" s="211" t="s">
        <v>1417</v>
      </c>
      <c r="H164" s="212">
        <v>4</v>
      </c>
      <c r="I164" s="213"/>
      <c r="J164" s="214">
        <f>ROUND(I164*H164,2)</f>
        <v>0</v>
      </c>
      <c r="K164" s="210" t="s">
        <v>19</v>
      </c>
      <c r="L164" s="47"/>
      <c r="M164" s="215" t="s">
        <v>19</v>
      </c>
      <c r="N164" s="216" t="s">
        <v>46</v>
      </c>
      <c r="O164" s="87"/>
      <c r="P164" s="217">
        <f>O164*H164</f>
        <v>0</v>
      </c>
      <c r="Q164" s="217">
        <v>0</v>
      </c>
      <c r="R164" s="217">
        <f>Q164*H164</f>
        <v>0</v>
      </c>
      <c r="S164" s="217">
        <v>0</v>
      </c>
      <c r="T164" s="218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19" t="s">
        <v>181</v>
      </c>
      <c r="AT164" s="219" t="s">
        <v>177</v>
      </c>
      <c r="AU164" s="219" t="s">
        <v>85</v>
      </c>
      <c r="AY164" s="20" t="s">
        <v>175</v>
      </c>
      <c r="BE164" s="220">
        <f>IF(N164="základní",J164,0)</f>
        <v>0</v>
      </c>
      <c r="BF164" s="220">
        <f>IF(N164="snížená",J164,0)</f>
        <v>0</v>
      </c>
      <c r="BG164" s="220">
        <f>IF(N164="zákl. přenesená",J164,0)</f>
        <v>0</v>
      </c>
      <c r="BH164" s="220">
        <f>IF(N164="sníž. přenesená",J164,0)</f>
        <v>0</v>
      </c>
      <c r="BI164" s="220">
        <f>IF(N164="nulová",J164,0)</f>
        <v>0</v>
      </c>
      <c r="BJ164" s="20" t="s">
        <v>83</v>
      </c>
      <c r="BK164" s="220">
        <f>ROUND(I164*H164,2)</f>
        <v>0</v>
      </c>
      <c r="BL164" s="20" t="s">
        <v>181</v>
      </c>
      <c r="BM164" s="219" t="s">
        <v>924</v>
      </c>
    </row>
    <row r="165" s="2" customFormat="1">
      <c r="A165" s="41"/>
      <c r="B165" s="42"/>
      <c r="C165" s="43"/>
      <c r="D165" s="228" t="s">
        <v>1432</v>
      </c>
      <c r="E165" s="43"/>
      <c r="F165" s="284" t="s">
        <v>1516</v>
      </c>
      <c r="G165" s="43"/>
      <c r="H165" s="43"/>
      <c r="I165" s="223"/>
      <c r="J165" s="43"/>
      <c r="K165" s="43"/>
      <c r="L165" s="47"/>
      <c r="M165" s="224"/>
      <c r="N165" s="225"/>
      <c r="O165" s="87"/>
      <c r="P165" s="87"/>
      <c r="Q165" s="87"/>
      <c r="R165" s="87"/>
      <c r="S165" s="87"/>
      <c r="T165" s="88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20" t="s">
        <v>1432</v>
      </c>
      <c r="AU165" s="20" t="s">
        <v>85</v>
      </c>
    </row>
    <row r="166" s="12" customFormat="1" ht="25.92" customHeight="1">
      <c r="A166" s="12"/>
      <c r="B166" s="192"/>
      <c r="C166" s="193"/>
      <c r="D166" s="194" t="s">
        <v>74</v>
      </c>
      <c r="E166" s="195" t="s">
        <v>1517</v>
      </c>
      <c r="F166" s="195" t="s">
        <v>1518</v>
      </c>
      <c r="G166" s="193"/>
      <c r="H166" s="193"/>
      <c r="I166" s="196"/>
      <c r="J166" s="197">
        <f>BK166</f>
        <v>0</v>
      </c>
      <c r="K166" s="193"/>
      <c r="L166" s="198"/>
      <c r="M166" s="199"/>
      <c r="N166" s="200"/>
      <c r="O166" s="200"/>
      <c r="P166" s="201">
        <f>SUM(P167:P171)</f>
        <v>0</v>
      </c>
      <c r="Q166" s="200"/>
      <c r="R166" s="201">
        <f>SUM(R167:R171)</f>
        <v>0</v>
      </c>
      <c r="S166" s="200"/>
      <c r="T166" s="202">
        <f>SUM(T167:T171)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03" t="s">
        <v>83</v>
      </c>
      <c r="AT166" s="204" t="s">
        <v>74</v>
      </c>
      <c r="AU166" s="204" t="s">
        <v>75</v>
      </c>
      <c r="AY166" s="203" t="s">
        <v>175</v>
      </c>
      <c r="BK166" s="205">
        <f>SUM(BK167:BK171)</f>
        <v>0</v>
      </c>
    </row>
    <row r="167" s="2" customFormat="1" ht="16.5" customHeight="1">
      <c r="A167" s="41"/>
      <c r="B167" s="42"/>
      <c r="C167" s="208" t="s">
        <v>525</v>
      </c>
      <c r="D167" s="208" t="s">
        <v>177</v>
      </c>
      <c r="E167" s="209" t="s">
        <v>1519</v>
      </c>
      <c r="F167" s="210" t="s">
        <v>1520</v>
      </c>
      <c r="G167" s="211" t="s">
        <v>1375</v>
      </c>
      <c r="H167" s="212">
        <v>10</v>
      </c>
      <c r="I167" s="213"/>
      <c r="J167" s="214">
        <f>ROUND(I167*H167,2)</f>
        <v>0</v>
      </c>
      <c r="K167" s="210" t="s">
        <v>19</v>
      </c>
      <c r="L167" s="47"/>
      <c r="M167" s="215" t="s">
        <v>19</v>
      </c>
      <c r="N167" s="216" t="s">
        <v>46</v>
      </c>
      <c r="O167" s="87"/>
      <c r="P167" s="217">
        <f>O167*H167</f>
        <v>0</v>
      </c>
      <c r="Q167" s="217">
        <v>0</v>
      </c>
      <c r="R167" s="217">
        <f>Q167*H167</f>
        <v>0</v>
      </c>
      <c r="S167" s="217">
        <v>0</v>
      </c>
      <c r="T167" s="218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19" t="s">
        <v>181</v>
      </c>
      <c r="AT167" s="219" t="s">
        <v>177</v>
      </c>
      <c r="AU167" s="219" t="s">
        <v>83</v>
      </c>
      <c r="AY167" s="20" t="s">
        <v>175</v>
      </c>
      <c r="BE167" s="220">
        <f>IF(N167="základní",J167,0)</f>
        <v>0</v>
      </c>
      <c r="BF167" s="220">
        <f>IF(N167="snížená",J167,0)</f>
        <v>0</v>
      </c>
      <c r="BG167" s="220">
        <f>IF(N167="zákl. přenesená",J167,0)</f>
        <v>0</v>
      </c>
      <c r="BH167" s="220">
        <f>IF(N167="sníž. přenesená",J167,0)</f>
        <v>0</v>
      </c>
      <c r="BI167" s="220">
        <f>IF(N167="nulová",J167,0)</f>
        <v>0</v>
      </c>
      <c r="BJ167" s="20" t="s">
        <v>83</v>
      </c>
      <c r="BK167" s="220">
        <f>ROUND(I167*H167,2)</f>
        <v>0</v>
      </c>
      <c r="BL167" s="20" t="s">
        <v>181</v>
      </c>
      <c r="BM167" s="219" t="s">
        <v>936</v>
      </c>
    </row>
    <row r="168" s="2" customFormat="1" ht="16.5" customHeight="1">
      <c r="A168" s="41"/>
      <c r="B168" s="42"/>
      <c r="C168" s="208" t="s">
        <v>532</v>
      </c>
      <c r="D168" s="208" t="s">
        <v>177</v>
      </c>
      <c r="E168" s="209" t="s">
        <v>1521</v>
      </c>
      <c r="F168" s="210" t="s">
        <v>1522</v>
      </c>
      <c r="G168" s="211" t="s">
        <v>1417</v>
      </c>
      <c r="H168" s="212">
        <v>1</v>
      </c>
      <c r="I168" s="213"/>
      <c r="J168" s="214">
        <f>ROUND(I168*H168,2)</f>
        <v>0</v>
      </c>
      <c r="K168" s="210" t="s">
        <v>19</v>
      </c>
      <c r="L168" s="47"/>
      <c r="M168" s="215" t="s">
        <v>19</v>
      </c>
      <c r="N168" s="216" t="s">
        <v>46</v>
      </c>
      <c r="O168" s="87"/>
      <c r="P168" s="217">
        <f>O168*H168</f>
        <v>0</v>
      </c>
      <c r="Q168" s="217">
        <v>0</v>
      </c>
      <c r="R168" s="217">
        <f>Q168*H168</f>
        <v>0</v>
      </c>
      <c r="S168" s="217">
        <v>0</v>
      </c>
      <c r="T168" s="218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19" t="s">
        <v>181</v>
      </c>
      <c r="AT168" s="219" t="s">
        <v>177</v>
      </c>
      <c r="AU168" s="219" t="s">
        <v>83</v>
      </c>
      <c r="AY168" s="20" t="s">
        <v>175</v>
      </c>
      <c r="BE168" s="220">
        <f>IF(N168="základní",J168,0)</f>
        <v>0</v>
      </c>
      <c r="BF168" s="220">
        <f>IF(N168="snížená",J168,0)</f>
        <v>0</v>
      </c>
      <c r="BG168" s="220">
        <f>IF(N168="zákl. přenesená",J168,0)</f>
        <v>0</v>
      </c>
      <c r="BH168" s="220">
        <f>IF(N168="sníž. přenesená",J168,0)</f>
        <v>0</v>
      </c>
      <c r="BI168" s="220">
        <f>IF(N168="nulová",J168,0)</f>
        <v>0</v>
      </c>
      <c r="BJ168" s="20" t="s">
        <v>83</v>
      </c>
      <c r="BK168" s="220">
        <f>ROUND(I168*H168,2)</f>
        <v>0</v>
      </c>
      <c r="BL168" s="20" t="s">
        <v>181</v>
      </c>
      <c r="BM168" s="219" t="s">
        <v>948</v>
      </c>
    </row>
    <row r="169" s="2" customFormat="1">
      <c r="A169" s="41"/>
      <c r="B169" s="42"/>
      <c r="C169" s="43"/>
      <c r="D169" s="228" t="s">
        <v>1432</v>
      </c>
      <c r="E169" s="43"/>
      <c r="F169" s="284" t="s">
        <v>1523</v>
      </c>
      <c r="G169" s="43"/>
      <c r="H169" s="43"/>
      <c r="I169" s="223"/>
      <c r="J169" s="43"/>
      <c r="K169" s="43"/>
      <c r="L169" s="47"/>
      <c r="M169" s="224"/>
      <c r="N169" s="225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20" t="s">
        <v>1432</v>
      </c>
      <c r="AU169" s="20" t="s">
        <v>83</v>
      </c>
    </row>
    <row r="170" s="2" customFormat="1" ht="24.15" customHeight="1">
      <c r="A170" s="41"/>
      <c r="B170" s="42"/>
      <c r="C170" s="208" t="s">
        <v>538</v>
      </c>
      <c r="D170" s="208" t="s">
        <v>177</v>
      </c>
      <c r="E170" s="209" t="s">
        <v>1524</v>
      </c>
      <c r="F170" s="210" t="s">
        <v>1525</v>
      </c>
      <c r="G170" s="211" t="s">
        <v>1417</v>
      </c>
      <c r="H170" s="212">
        <v>70</v>
      </c>
      <c r="I170" s="213"/>
      <c r="J170" s="214">
        <f>ROUND(I170*H170,2)</f>
        <v>0</v>
      </c>
      <c r="K170" s="210" t="s">
        <v>19</v>
      </c>
      <c r="L170" s="47"/>
      <c r="M170" s="215" t="s">
        <v>19</v>
      </c>
      <c r="N170" s="216" t="s">
        <v>46</v>
      </c>
      <c r="O170" s="87"/>
      <c r="P170" s="217">
        <f>O170*H170</f>
        <v>0</v>
      </c>
      <c r="Q170" s="217">
        <v>0</v>
      </c>
      <c r="R170" s="217">
        <f>Q170*H170</f>
        <v>0</v>
      </c>
      <c r="S170" s="217">
        <v>0</v>
      </c>
      <c r="T170" s="218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19" t="s">
        <v>181</v>
      </c>
      <c r="AT170" s="219" t="s">
        <v>177</v>
      </c>
      <c r="AU170" s="219" t="s">
        <v>83</v>
      </c>
      <c r="AY170" s="20" t="s">
        <v>175</v>
      </c>
      <c r="BE170" s="220">
        <f>IF(N170="základní",J170,0)</f>
        <v>0</v>
      </c>
      <c r="BF170" s="220">
        <f>IF(N170="snížená",J170,0)</f>
        <v>0</v>
      </c>
      <c r="BG170" s="220">
        <f>IF(N170="zákl. přenesená",J170,0)</f>
        <v>0</v>
      </c>
      <c r="BH170" s="220">
        <f>IF(N170="sníž. přenesená",J170,0)</f>
        <v>0</v>
      </c>
      <c r="BI170" s="220">
        <f>IF(N170="nulová",J170,0)</f>
        <v>0</v>
      </c>
      <c r="BJ170" s="20" t="s">
        <v>83</v>
      </c>
      <c r="BK170" s="220">
        <f>ROUND(I170*H170,2)</f>
        <v>0</v>
      </c>
      <c r="BL170" s="20" t="s">
        <v>181</v>
      </c>
      <c r="BM170" s="219" t="s">
        <v>956</v>
      </c>
    </row>
    <row r="171" s="2" customFormat="1" ht="21.75" customHeight="1">
      <c r="A171" s="41"/>
      <c r="B171" s="42"/>
      <c r="C171" s="208" t="s">
        <v>548</v>
      </c>
      <c r="D171" s="208" t="s">
        <v>177</v>
      </c>
      <c r="E171" s="209" t="s">
        <v>1526</v>
      </c>
      <c r="F171" s="210" t="s">
        <v>1527</v>
      </c>
      <c r="G171" s="211" t="s">
        <v>1375</v>
      </c>
      <c r="H171" s="212">
        <v>10</v>
      </c>
      <c r="I171" s="213"/>
      <c r="J171" s="214">
        <f>ROUND(I171*H171,2)</f>
        <v>0</v>
      </c>
      <c r="K171" s="210" t="s">
        <v>19</v>
      </c>
      <c r="L171" s="47"/>
      <c r="M171" s="285" t="s">
        <v>19</v>
      </c>
      <c r="N171" s="286" t="s">
        <v>46</v>
      </c>
      <c r="O171" s="287"/>
      <c r="P171" s="288">
        <f>O171*H171</f>
        <v>0</v>
      </c>
      <c r="Q171" s="288">
        <v>0</v>
      </c>
      <c r="R171" s="288">
        <f>Q171*H171</f>
        <v>0</v>
      </c>
      <c r="S171" s="288">
        <v>0</v>
      </c>
      <c r="T171" s="289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19" t="s">
        <v>181</v>
      </c>
      <c r="AT171" s="219" t="s">
        <v>177</v>
      </c>
      <c r="AU171" s="219" t="s">
        <v>83</v>
      </c>
      <c r="AY171" s="20" t="s">
        <v>175</v>
      </c>
      <c r="BE171" s="220">
        <f>IF(N171="základní",J171,0)</f>
        <v>0</v>
      </c>
      <c r="BF171" s="220">
        <f>IF(N171="snížená",J171,0)</f>
        <v>0</v>
      </c>
      <c r="BG171" s="220">
        <f>IF(N171="zákl. přenesená",J171,0)</f>
        <v>0</v>
      </c>
      <c r="BH171" s="220">
        <f>IF(N171="sníž. přenesená",J171,0)</f>
        <v>0</v>
      </c>
      <c r="BI171" s="220">
        <f>IF(N171="nulová",J171,0)</f>
        <v>0</v>
      </c>
      <c r="BJ171" s="20" t="s">
        <v>83</v>
      </c>
      <c r="BK171" s="220">
        <f>ROUND(I171*H171,2)</f>
        <v>0</v>
      </c>
      <c r="BL171" s="20" t="s">
        <v>181</v>
      </c>
      <c r="BM171" s="219" t="s">
        <v>965</v>
      </c>
    </row>
    <row r="172" s="2" customFormat="1" ht="6.96" customHeight="1">
      <c r="A172" s="41"/>
      <c r="B172" s="62"/>
      <c r="C172" s="63"/>
      <c r="D172" s="63"/>
      <c r="E172" s="63"/>
      <c r="F172" s="63"/>
      <c r="G172" s="63"/>
      <c r="H172" s="63"/>
      <c r="I172" s="63"/>
      <c r="J172" s="63"/>
      <c r="K172" s="63"/>
      <c r="L172" s="47"/>
      <c r="M172" s="41"/>
      <c r="O172" s="41"/>
      <c r="P172" s="41"/>
      <c r="Q172" s="41"/>
      <c r="R172" s="41"/>
      <c r="S172" s="41"/>
      <c r="T172" s="41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</row>
  </sheetData>
  <sheetProtection sheet="1" autoFilter="0" formatColumns="0" formatRows="0" objects="1" scenarios="1" spinCount="100000" saltValue="yFJKamZOC1LUeKttkUArWJ/sWTGOBWv5tp7t450lLDiyRAiitvxnZUOwFSO5pZhKGPTNn4ujFgH+ITfFvm2gzw==" hashValue="SAnR3OqXK4vnX95a+wq4ubLmC/uE8dIXHkGr7wIOZLuOlBxhMVhnnlEu8O+AgYZeq5pzmCAVMiZLBEpRrv+Zvw==" algorithmName="SHA-512" password="CC3D"/>
  <autoFilter ref="C91:K171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91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85</v>
      </c>
    </row>
    <row r="4" s="1" customFormat="1" ht="24.96" customHeight="1">
      <c r="B4" s="23"/>
      <c r="D4" s="134" t="s">
        <v>96</v>
      </c>
      <c r="L4" s="23"/>
      <c r="M4" s="13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6" t="s">
        <v>16</v>
      </c>
      <c r="L6" s="23"/>
    </row>
    <row r="7" s="1" customFormat="1" ht="16.5" customHeight="1">
      <c r="B7" s="23"/>
      <c r="E7" s="137" t="str">
        <f>'Rekapitulace stavby'!K6</f>
        <v>JAROMĚŘ, PALACKÉHO ČP. 142, SANACE</v>
      </c>
      <c r="F7" s="136"/>
      <c r="G7" s="136"/>
      <c r="H7" s="136"/>
      <c r="L7" s="23"/>
    </row>
    <row r="8" s="2" customFormat="1" ht="12" customHeight="1">
      <c r="A8" s="41"/>
      <c r="B8" s="47"/>
      <c r="C8" s="41"/>
      <c r="D8" s="136" t="s">
        <v>105</v>
      </c>
      <c r="E8" s="41"/>
      <c r="F8" s="41"/>
      <c r="G8" s="41"/>
      <c r="H8" s="41"/>
      <c r="I8" s="41"/>
      <c r="J8" s="41"/>
      <c r="K8" s="41"/>
      <c r="L8" s="138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9" t="s">
        <v>1528</v>
      </c>
      <c r="F9" s="41"/>
      <c r="G9" s="41"/>
      <c r="H9" s="41"/>
      <c r="I9" s="41"/>
      <c r="J9" s="41"/>
      <c r="K9" s="41"/>
      <c r="L9" s="13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6" t="s">
        <v>18</v>
      </c>
      <c r="E11" s="41"/>
      <c r="F11" s="140" t="s">
        <v>19</v>
      </c>
      <c r="G11" s="41"/>
      <c r="H11" s="41"/>
      <c r="I11" s="136" t="s">
        <v>20</v>
      </c>
      <c r="J11" s="140" t="s">
        <v>19</v>
      </c>
      <c r="K11" s="41"/>
      <c r="L11" s="13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6" t="s">
        <v>21</v>
      </c>
      <c r="E12" s="41"/>
      <c r="F12" s="140" t="s">
        <v>22</v>
      </c>
      <c r="G12" s="41"/>
      <c r="H12" s="41"/>
      <c r="I12" s="136" t="s">
        <v>23</v>
      </c>
      <c r="J12" s="141" t="str">
        <f>'Rekapitulace stavby'!AN8</f>
        <v>10. 1. 2024</v>
      </c>
      <c r="K12" s="41"/>
      <c r="L12" s="13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6" t="s">
        <v>25</v>
      </c>
      <c r="E14" s="41"/>
      <c r="F14" s="41"/>
      <c r="G14" s="41"/>
      <c r="H14" s="41"/>
      <c r="I14" s="136" t="s">
        <v>26</v>
      </c>
      <c r="J14" s="140" t="s">
        <v>27</v>
      </c>
      <c r="K14" s="41"/>
      <c r="L14" s="13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40" t="s">
        <v>28</v>
      </c>
      <c r="F15" s="41"/>
      <c r="G15" s="41"/>
      <c r="H15" s="41"/>
      <c r="I15" s="136" t="s">
        <v>29</v>
      </c>
      <c r="J15" s="140" t="s">
        <v>19</v>
      </c>
      <c r="K15" s="41"/>
      <c r="L15" s="13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6" t="s">
        <v>30</v>
      </c>
      <c r="E17" s="41"/>
      <c r="F17" s="41"/>
      <c r="G17" s="41"/>
      <c r="H17" s="41"/>
      <c r="I17" s="136" t="s">
        <v>26</v>
      </c>
      <c r="J17" s="36" t="str">
        <f>'Rekapitulace stavby'!AN13</f>
        <v>Vyplň údaj</v>
      </c>
      <c r="K17" s="41"/>
      <c r="L17" s="13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40"/>
      <c r="G18" s="140"/>
      <c r="H18" s="140"/>
      <c r="I18" s="136" t="s">
        <v>29</v>
      </c>
      <c r="J18" s="36" t="str">
        <f>'Rekapitulace stavby'!AN14</f>
        <v>Vyplň údaj</v>
      </c>
      <c r="K18" s="41"/>
      <c r="L18" s="13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6" t="s">
        <v>32</v>
      </c>
      <c r="E20" s="41"/>
      <c r="F20" s="41"/>
      <c r="G20" s="41"/>
      <c r="H20" s="41"/>
      <c r="I20" s="136" t="s">
        <v>26</v>
      </c>
      <c r="J20" s="140" t="s">
        <v>33</v>
      </c>
      <c r="K20" s="41"/>
      <c r="L20" s="13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40" t="s">
        <v>34</v>
      </c>
      <c r="F21" s="41"/>
      <c r="G21" s="41"/>
      <c r="H21" s="41"/>
      <c r="I21" s="136" t="s">
        <v>29</v>
      </c>
      <c r="J21" s="140" t="s">
        <v>19</v>
      </c>
      <c r="K21" s="41"/>
      <c r="L21" s="13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6" t="s">
        <v>36</v>
      </c>
      <c r="E23" s="41"/>
      <c r="F23" s="41"/>
      <c r="G23" s="41"/>
      <c r="H23" s="41"/>
      <c r="I23" s="136" t="s">
        <v>26</v>
      </c>
      <c r="J23" s="140" t="s">
        <v>37</v>
      </c>
      <c r="K23" s="41"/>
      <c r="L23" s="13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40" t="s">
        <v>38</v>
      </c>
      <c r="F24" s="41"/>
      <c r="G24" s="41"/>
      <c r="H24" s="41"/>
      <c r="I24" s="136" t="s">
        <v>29</v>
      </c>
      <c r="J24" s="140" t="s">
        <v>19</v>
      </c>
      <c r="K24" s="41"/>
      <c r="L24" s="13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6" t="s">
        <v>39</v>
      </c>
      <c r="E26" s="41"/>
      <c r="F26" s="41"/>
      <c r="G26" s="41"/>
      <c r="H26" s="41"/>
      <c r="I26" s="41"/>
      <c r="J26" s="41"/>
      <c r="K26" s="41"/>
      <c r="L26" s="13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2"/>
      <c r="B27" s="143"/>
      <c r="C27" s="142"/>
      <c r="D27" s="142"/>
      <c r="E27" s="144" t="s">
        <v>19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6"/>
      <c r="E29" s="146"/>
      <c r="F29" s="146"/>
      <c r="G29" s="146"/>
      <c r="H29" s="146"/>
      <c r="I29" s="146"/>
      <c r="J29" s="146"/>
      <c r="K29" s="146"/>
      <c r="L29" s="13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7" t="s">
        <v>41</v>
      </c>
      <c r="E30" s="41"/>
      <c r="F30" s="41"/>
      <c r="G30" s="41"/>
      <c r="H30" s="41"/>
      <c r="I30" s="41"/>
      <c r="J30" s="148">
        <f>ROUND(J84, 2)</f>
        <v>0</v>
      </c>
      <c r="K30" s="41"/>
      <c r="L30" s="13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6"/>
      <c r="E31" s="146"/>
      <c r="F31" s="146"/>
      <c r="G31" s="146"/>
      <c r="H31" s="146"/>
      <c r="I31" s="146"/>
      <c r="J31" s="146"/>
      <c r="K31" s="146"/>
      <c r="L31" s="13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9" t="s">
        <v>43</v>
      </c>
      <c r="G32" s="41"/>
      <c r="H32" s="41"/>
      <c r="I32" s="149" t="s">
        <v>42</v>
      </c>
      <c r="J32" s="149" t="s">
        <v>44</v>
      </c>
      <c r="K32" s="41"/>
      <c r="L32" s="13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0" t="s">
        <v>45</v>
      </c>
      <c r="E33" s="136" t="s">
        <v>46</v>
      </c>
      <c r="F33" s="151">
        <f>ROUND((SUM(BE84:BE144)),  2)</f>
        <v>0</v>
      </c>
      <c r="G33" s="41"/>
      <c r="H33" s="41"/>
      <c r="I33" s="152">
        <v>0.20999999999999999</v>
      </c>
      <c r="J33" s="151">
        <f>ROUND(((SUM(BE84:BE144))*I33),  2)</f>
        <v>0</v>
      </c>
      <c r="K33" s="41"/>
      <c r="L33" s="13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6" t="s">
        <v>47</v>
      </c>
      <c r="F34" s="151">
        <f>ROUND((SUM(BF84:BF144)),  2)</f>
        <v>0</v>
      </c>
      <c r="G34" s="41"/>
      <c r="H34" s="41"/>
      <c r="I34" s="152">
        <v>0.12</v>
      </c>
      <c r="J34" s="151">
        <f>ROUND(((SUM(BF84:BF144))*I34),  2)</f>
        <v>0</v>
      </c>
      <c r="K34" s="41"/>
      <c r="L34" s="13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6" t="s">
        <v>48</v>
      </c>
      <c r="F35" s="151">
        <f>ROUND((SUM(BG84:BG144)),  2)</f>
        <v>0</v>
      </c>
      <c r="G35" s="41"/>
      <c r="H35" s="41"/>
      <c r="I35" s="152">
        <v>0.20999999999999999</v>
      </c>
      <c r="J35" s="151">
        <f>0</f>
        <v>0</v>
      </c>
      <c r="K35" s="41"/>
      <c r="L35" s="13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6" t="s">
        <v>49</v>
      </c>
      <c r="F36" s="151">
        <f>ROUND((SUM(BH84:BH144)),  2)</f>
        <v>0</v>
      </c>
      <c r="G36" s="41"/>
      <c r="H36" s="41"/>
      <c r="I36" s="152">
        <v>0.12</v>
      </c>
      <c r="J36" s="151">
        <f>0</f>
        <v>0</v>
      </c>
      <c r="K36" s="41"/>
      <c r="L36" s="13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6" t="s">
        <v>50</v>
      </c>
      <c r="F37" s="151">
        <f>ROUND((SUM(BI84:BI144)),  2)</f>
        <v>0</v>
      </c>
      <c r="G37" s="41"/>
      <c r="H37" s="41"/>
      <c r="I37" s="152">
        <v>0</v>
      </c>
      <c r="J37" s="151">
        <f>0</f>
        <v>0</v>
      </c>
      <c r="K37" s="41"/>
      <c r="L37" s="13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3"/>
      <c r="D39" s="154" t="s">
        <v>51</v>
      </c>
      <c r="E39" s="155"/>
      <c r="F39" s="155"/>
      <c r="G39" s="156" t="s">
        <v>52</v>
      </c>
      <c r="H39" s="157" t="s">
        <v>53</v>
      </c>
      <c r="I39" s="155"/>
      <c r="J39" s="158">
        <f>SUM(J30:J37)</f>
        <v>0</v>
      </c>
      <c r="K39" s="159"/>
      <c r="L39" s="13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136</v>
      </c>
      <c r="D45" s="43"/>
      <c r="E45" s="43"/>
      <c r="F45" s="43"/>
      <c r="G45" s="43"/>
      <c r="H45" s="43"/>
      <c r="I45" s="43"/>
      <c r="J45" s="43"/>
      <c r="K45" s="43"/>
      <c r="L45" s="138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4" t="str">
        <f>E7</f>
        <v>JAROMĚŘ, PALACKÉHO ČP. 142, SANACE</v>
      </c>
      <c r="F48" s="35"/>
      <c r="G48" s="35"/>
      <c r="H48" s="35"/>
      <c r="I48" s="43"/>
      <c r="J48" s="43"/>
      <c r="K48" s="43"/>
      <c r="L48" s="13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105</v>
      </c>
      <c r="D49" s="43"/>
      <c r="E49" s="43"/>
      <c r="F49" s="43"/>
      <c r="G49" s="43"/>
      <c r="H49" s="43"/>
      <c r="I49" s="43"/>
      <c r="J49" s="43"/>
      <c r="K49" s="43"/>
      <c r="L49" s="13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VON - Vedlejší a ostatní náklady</v>
      </c>
      <c r="F50" s="43"/>
      <c r="G50" s="43"/>
      <c r="H50" s="43"/>
      <c r="I50" s="43"/>
      <c r="J50" s="43"/>
      <c r="K50" s="43"/>
      <c r="L50" s="13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Jaroměř,Palackého 142</v>
      </c>
      <c r="G52" s="43"/>
      <c r="H52" s="43"/>
      <c r="I52" s="35" t="s">
        <v>23</v>
      </c>
      <c r="J52" s="75" t="str">
        <f>IF(J12="","",J12)</f>
        <v>10. 1. 2024</v>
      </c>
      <c r="K52" s="43"/>
      <c r="L52" s="13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40.05" customHeight="1">
      <c r="A54" s="41"/>
      <c r="B54" s="42"/>
      <c r="C54" s="35" t="s">
        <v>25</v>
      </c>
      <c r="D54" s="43"/>
      <c r="E54" s="43"/>
      <c r="F54" s="30" t="str">
        <f>E15</f>
        <v xml:space="preserve">Dětský domov,základní škola,speciální a praktická </v>
      </c>
      <c r="G54" s="43"/>
      <c r="H54" s="43"/>
      <c r="I54" s="35" t="s">
        <v>32</v>
      </c>
      <c r="J54" s="39" t="str">
        <f>E21</f>
        <v>AMX s.r.o., Slezská 848, 500 03 Hradec Králové</v>
      </c>
      <c r="K54" s="43"/>
      <c r="L54" s="13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25.65" customHeight="1">
      <c r="A55" s="41"/>
      <c r="B55" s="42"/>
      <c r="C55" s="35" t="s">
        <v>30</v>
      </c>
      <c r="D55" s="43"/>
      <c r="E55" s="43"/>
      <c r="F55" s="30" t="str">
        <f>IF(E18="","",E18)</f>
        <v>Vyplň údaj</v>
      </c>
      <c r="G55" s="43"/>
      <c r="H55" s="43"/>
      <c r="I55" s="35" t="s">
        <v>36</v>
      </c>
      <c r="J55" s="39" t="str">
        <f>E24</f>
        <v>Ing.Alena Zahradníková</v>
      </c>
      <c r="K55" s="43"/>
      <c r="L55" s="13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5" t="s">
        <v>137</v>
      </c>
      <c r="D57" s="166"/>
      <c r="E57" s="166"/>
      <c r="F57" s="166"/>
      <c r="G57" s="166"/>
      <c r="H57" s="166"/>
      <c r="I57" s="166"/>
      <c r="J57" s="167" t="s">
        <v>138</v>
      </c>
      <c r="K57" s="166"/>
      <c r="L57" s="13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8" t="s">
        <v>73</v>
      </c>
      <c r="D59" s="43"/>
      <c r="E59" s="43"/>
      <c r="F59" s="43"/>
      <c r="G59" s="43"/>
      <c r="H59" s="43"/>
      <c r="I59" s="43"/>
      <c r="J59" s="105">
        <f>J84</f>
        <v>0</v>
      </c>
      <c r="K59" s="43"/>
      <c r="L59" s="13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139</v>
      </c>
    </row>
    <row r="60" s="9" customFormat="1" ht="24.96" customHeight="1">
      <c r="A60" s="9"/>
      <c r="B60" s="169"/>
      <c r="C60" s="170"/>
      <c r="D60" s="171" t="s">
        <v>1529</v>
      </c>
      <c r="E60" s="172"/>
      <c r="F60" s="172"/>
      <c r="G60" s="172"/>
      <c r="H60" s="172"/>
      <c r="I60" s="172"/>
      <c r="J60" s="173">
        <f>J85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1530</v>
      </c>
      <c r="E61" s="178"/>
      <c r="F61" s="178"/>
      <c r="G61" s="178"/>
      <c r="H61" s="178"/>
      <c r="I61" s="178"/>
      <c r="J61" s="179">
        <f>J86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76"/>
      <c r="D62" s="177" t="s">
        <v>1531</v>
      </c>
      <c r="E62" s="178"/>
      <c r="F62" s="178"/>
      <c r="G62" s="178"/>
      <c r="H62" s="178"/>
      <c r="I62" s="178"/>
      <c r="J62" s="179">
        <f>J102</f>
        <v>0</v>
      </c>
      <c r="K62" s="176"/>
      <c r="L62" s="18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5"/>
      <c r="C63" s="176"/>
      <c r="D63" s="177" t="s">
        <v>1532</v>
      </c>
      <c r="E63" s="178"/>
      <c r="F63" s="178"/>
      <c r="G63" s="178"/>
      <c r="H63" s="178"/>
      <c r="I63" s="178"/>
      <c r="J63" s="179">
        <f>J109</f>
        <v>0</v>
      </c>
      <c r="K63" s="176"/>
      <c r="L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5"/>
      <c r="C64" s="176"/>
      <c r="D64" s="177" t="s">
        <v>1533</v>
      </c>
      <c r="E64" s="178"/>
      <c r="F64" s="178"/>
      <c r="G64" s="178"/>
      <c r="H64" s="178"/>
      <c r="I64" s="178"/>
      <c r="J64" s="179">
        <f>J141</f>
        <v>0</v>
      </c>
      <c r="K64" s="176"/>
      <c r="L64" s="18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1"/>
      <c r="B65" s="42"/>
      <c r="C65" s="43"/>
      <c r="D65" s="43"/>
      <c r="E65" s="43"/>
      <c r="F65" s="43"/>
      <c r="G65" s="43"/>
      <c r="H65" s="43"/>
      <c r="I65" s="43"/>
      <c r="J65" s="43"/>
      <c r="K65" s="43"/>
      <c r="L65" s="138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6" s="2" customFormat="1" ht="6.96" customHeight="1">
      <c r="A66" s="41"/>
      <c r="B66" s="62"/>
      <c r="C66" s="63"/>
      <c r="D66" s="63"/>
      <c r="E66" s="63"/>
      <c r="F66" s="63"/>
      <c r="G66" s="63"/>
      <c r="H66" s="63"/>
      <c r="I66" s="63"/>
      <c r="J66" s="63"/>
      <c r="K66" s="63"/>
      <c r="L66" s="138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70" s="2" customFormat="1" ht="6.96" customHeight="1">
      <c r="A70" s="41"/>
      <c r="B70" s="64"/>
      <c r="C70" s="65"/>
      <c r="D70" s="65"/>
      <c r="E70" s="65"/>
      <c r="F70" s="65"/>
      <c r="G70" s="65"/>
      <c r="H70" s="65"/>
      <c r="I70" s="65"/>
      <c r="J70" s="65"/>
      <c r="K70" s="65"/>
      <c r="L70" s="138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24.96" customHeight="1">
      <c r="A71" s="41"/>
      <c r="B71" s="42"/>
      <c r="C71" s="26" t="s">
        <v>160</v>
      </c>
      <c r="D71" s="43"/>
      <c r="E71" s="43"/>
      <c r="F71" s="43"/>
      <c r="G71" s="43"/>
      <c r="H71" s="43"/>
      <c r="I71" s="43"/>
      <c r="J71" s="43"/>
      <c r="K71" s="43"/>
      <c r="L71" s="138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6.96" customHeight="1">
      <c r="A72" s="41"/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138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2" customHeight="1">
      <c r="A73" s="41"/>
      <c r="B73" s="42"/>
      <c r="C73" s="35" t="s">
        <v>16</v>
      </c>
      <c r="D73" s="43"/>
      <c r="E73" s="43"/>
      <c r="F73" s="43"/>
      <c r="G73" s="43"/>
      <c r="H73" s="43"/>
      <c r="I73" s="43"/>
      <c r="J73" s="43"/>
      <c r="K73" s="43"/>
      <c r="L73" s="138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6.5" customHeight="1">
      <c r="A74" s="41"/>
      <c r="B74" s="42"/>
      <c r="C74" s="43"/>
      <c r="D74" s="43"/>
      <c r="E74" s="164" t="str">
        <f>E7</f>
        <v>JAROMĚŘ, PALACKÉHO ČP. 142, SANACE</v>
      </c>
      <c r="F74" s="35"/>
      <c r="G74" s="35"/>
      <c r="H74" s="35"/>
      <c r="I74" s="43"/>
      <c r="J74" s="43"/>
      <c r="K74" s="43"/>
      <c r="L74" s="13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2" customHeight="1">
      <c r="A75" s="41"/>
      <c r="B75" s="42"/>
      <c r="C75" s="35" t="s">
        <v>105</v>
      </c>
      <c r="D75" s="43"/>
      <c r="E75" s="43"/>
      <c r="F75" s="43"/>
      <c r="G75" s="43"/>
      <c r="H75" s="43"/>
      <c r="I75" s="43"/>
      <c r="J75" s="43"/>
      <c r="K75" s="43"/>
      <c r="L75" s="13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6.5" customHeight="1">
      <c r="A76" s="41"/>
      <c r="B76" s="42"/>
      <c r="C76" s="43"/>
      <c r="D76" s="43"/>
      <c r="E76" s="72" t="str">
        <f>E9</f>
        <v>VON - Vedlejší a ostatní náklady</v>
      </c>
      <c r="F76" s="43"/>
      <c r="G76" s="43"/>
      <c r="H76" s="43"/>
      <c r="I76" s="43"/>
      <c r="J76" s="43"/>
      <c r="K76" s="43"/>
      <c r="L76" s="13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3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21</v>
      </c>
      <c r="D78" s="43"/>
      <c r="E78" s="43"/>
      <c r="F78" s="30" t="str">
        <f>F12</f>
        <v>Jaroměř,Palackého 142</v>
      </c>
      <c r="G78" s="43"/>
      <c r="H78" s="43"/>
      <c r="I78" s="35" t="s">
        <v>23</v>
      </c>
      <c r="J78" s="75" t="str">
        <f>IF(J12="","",J12)</f>
        <v>10. 1. 2024</v>
      </c>
      <c r="K78" s="43"/>
      <c r="L78" s="13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6.96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13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40.05" customHeight="1">
      <c r="A80" s="41"/>
      <c r="B80" s="42"/>
      <c r="C80" s="35" t="s">
        <v>25</v>
      </c>
      <c r="D80" s="43"/>
      <c r="E80" s="43"/>
      <c r="F80" s="30" t="str">
        <f>E15</f>
        <v xml:space="preserve">Dětský domov,základní škola,speciální a praktická </v>
      </c>
      <c r="G80" s="43"/>
      <c r="H80" s="43"/>
      <c r="I80" s="35" t="s">
        <v>32</v>
      </c>
      <c r="J80" s="39" t="str">
        <f>E21</f>
        <v>AMX s.r.o., Slezská 848, 500 03 Hradec Králové</v>
      </c>
      <c r="K80" s="43"/>
      <c r="L80" s="13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25.65" customHeight="1">
      <c r="A81" s="41"/>
      <c r="B81" s="42"/>
      <c r="C81" s="35" t="s">
        <v>30</v>
      </c>
      <c r="D81" s="43"/>
      <c r="E81" s="43"/>
      <c r="F81" s="30" t="str">
        <f>IF(E18="","",E18)</f>
        <v>Vyplň údaj</v>
      </c>
      <c r="G81" s="43"/>
      <c r="H81" s="43"/>
      <c r="I81" s="35" t="s">
        <v>36</v>
      </c>
      <c r="J81" s="39" t="str">
        <f>E24</f>
        <v>Ing.Alena Zahradníková</v>
      </c>
      <c r="K81" s="43"/>
      <c r="L81" s="13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0.32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3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11" customFormat="1" ht="29.28" customHeight="1">
      <c r="A83" s="181"/>
      <c r="B83" s="182"/>
      <c r="C83" s="183" t="s">
        <v>161</v>
      </c>
      <c r="D83" s="184" t="s">
        <v>60</v>
      </c>
      <c r="E83" s="184" t="s">
        <v>56</v>
      </c>
      <c r="F83" s="184" t="s">
        <v>57</v>
      </c>
      <c r="G83" s="184" t="s">
        <v>162</v>
      </c>
      <c r="H83" s="184" t="s">
        <v>163</v>
      </c>
      <c r="I83" s="184" t="s">
        <v>164</v>
      </c>
      <c r="J83" s="184" t="s">
        <v>138</v>
      </c>
      <c r="K83" s="185" t="s">
        <v>165</v>
      </c>
      <c r="L83" s="186"/>
      <c r="M83" s="95" t="s">
        <v>19</v>
      </c>
      <c r="N83" s="96" t="s">
        <v>45</v>
      </c>
      <c r="O83" s="96" t="s">
        <v>166</v>
      </c>
      <c r="P83" s="96" t="s">
        <v>167</v>
      </c>
      <c r="Q83" s="96" t="s">
        <v>168</v>
      </c>
      <c r="R83" s="96" t="s">
        <v>169</v>
      </c>
      <c r="S83" s="96" t="s">
        <v>170</v>
      </c>
      <c r="T83" s="97" t="s">
        <v>171</v>
      </c>
      <c r="U83" s="181"/>
      <c r="V83" s="181"/>
      <c r="W83" s="181"/>
      <c r="X83" s="181"/>
      <c r="Y83" s="181"/>
      <c r="Z83" s="181"/>
      <c r="AA83" s="181"/>
      <c r="AB83" s="181"/>
      <c r="AC83" s="181"/>
      <c r="AD83" s="181"/>
      <c r="AE83" s="181"/>
    </row>
    <row r="84" s="2" customFormat="1" ht="22.8" customHeight="1">
      <c r="A84" s="41"/>
      <c r="B84" s="42"/>
      <c r="C84" s="102" t="s">
        <v>172</v>
      </c>
      <c r="D84" s="43"/>
      <c r="E84" s="43"/>
      <c r="F84" s="43"/>
      <c r="G84" s="43"/>
      <c r="H84" s="43"/>
      <c r="I84" s="43"/>
      <c r="J84" s="187">
        <f>BK84</f>
        <v>0</v>
      </c>
      <c r="K84" s="43"/>
      <c r="L84" s="47"/>
      <c r="M84" s="98"/>
      <c r="N84" s="188"/>
      <c r="O84" s="99"/>
      <c r="P84" s="189">
        <f>P85</f>
        <v>0</v>
      </c>
      <c r="Q84" s="99"/>
      <c r="R84" s="189">
        <f>R85</f>
        <v>0</v>
      </c>
      <c r="S84" s="99"/>
      <c r="T84" s="190">
        <f>T85</f>
        <v>0</v>
      </c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T84" s="20" t="s">
        <v>74</v>
      </c>
      <c r="AU84" s="20" t="s">
        <v>139</v>
      </c>
      <c r="BK84" s="191">
        <f>BK85</f>
        <v>0</v>
      </c>
    </row>
    <row r="85" s="12" customFormat="1" ht="25.92" customHeight="1">
      <c r="A85" s="12"/>
      <c r="B85" s="192"/>
      <c r="C85" s="193"/>
      <c r="D85" s="194" t="s">
        <v>74</v>
      </c>
      <c r="E85" s="195" t="s">
        <v>1534</v>
      </c>
      <c r="F85" s="195" t="s">
        <v>1535</v>
      </c>
      <c r="G85" s="193"/>
      <c r="H85" s="193"/>
      <c r="I85" s="196"/>
      <c r="J85" s="197">
        <f>BK85</f>
        <v>0</v>
      </c>
      <c r="K85" s="193"/>
      <c r="L85" s="198"/>
      <c r="M85" s="199"/>
      <c r="N85" s="200"/>
      <c r="O85" s="200"/>
      <c r="P85" s="201">
        <f>P86+P102+P109+P141</f>
        <v>0</v>
      </c>
      <c r="Q85" s="200"/>
      <c r="R85" s="201">
        <f>R86+R102+R109+R141</f>
        <v>0</v>
      </c>
      <c r="S85" s="200"/>
      <c r="T85" s="202">
        <f>T86+T102+T109+T141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3" t="s">
        <v>204</v>
      </c>
      <c r="AT85" s="204" t="s">
        <v>74</v>
      </c>
      <c r="AU85" s="204" t="s">
        <v>75</v>
      </c>
      <c r="AY85" s="203" t="s">
        <v>175</v>
      </c>
      <c r="BK85" s="205">
        <f>BK86+BK102+BK109+BK141</f>
        <v>0</v>
      </c>
    </row>
    <row r="86" s="12" customFormat="1" ht="22.8" customHeight="1">
      <c r="A86" s="12"/>
      <c r="B86" s="192"/>
      <c r="C86" s="193"/>
      <c r="D86" s="194" t="s">
        <v>74</v>
      </c>
      <c r="E86" s="206" t="s">
        <v>1536</v>
      </c>
      <c r="F86" s="206" t="s">
        <v>1537</v>
      </c>
      <c r="G86" s="193"/>
      <c r="H86" s="193"/>
      <c r="I86" s="196"/>
      <c r="J86" s="207">
        <f>BK86</f>
        <v>0</v>
      </c>
      <c r="K86" s="193"/>
      <c r="L86" s="198"/>
      <c r="M86" s="199"/>
      <c r="N86" s="200"/>
      <c r="O86" s="200"/>
      <c r="P86" s="201">
        <f>SUM(P87:P101)</f>
        <v>0</v>
      </c>
      <c r="Q86" s="200"/>
      <c r="R86" s="201">
        <f>SUM(R87:R101)</f>
        <v>0</v>
      </c>
      <c r="S86" s="200"/>
      <c r="T86" s="202">
        <f>SUM(T87:T101)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3" t="s">
        <v>204</v>
      </c>
      <c r="AT86" s="204" t="s">
        <v>74</v>
      </c>
      <c r="AU86" s="204" t="s">
        <v>83</v>
      </c>
      <c r="AY86" s="203" t="s">
        <v>175</v>
      </c>
      <c r="BK86" s="205">
        <f>SUM(BK87:BK101)</f>
        <v>0</v>
      </c>
    </row>
    <row r="87" s="2" customFormat="1" ht="16.5" customHeight="1">
      <c r="A87" s="41"/>
      <c r="B87" s="42"/>
      <c r="C87" s="208" t="s">
        <v>83</v>
      </c>
      <c r="D87" s="208" t="s">
        <v>177</v>
      </c>
      <c r="E87" s="209" t="s">
        <v>1538</v>
      </c>
      <c r="F87" s="210" t="s">
        <v>1539</v>
      </c>
      <c r="G87" s="211" t="s">
        <v>1540</v>
      </c>
      <c r="H87" s="212">
        <v>1</v>
      </c>
      <c r="I87" s="213"/>
      <c r="J87" s="214">
        <f>ROUND(I87*H87,2)</f>
        <v>0</v>
      </c>
      <c r="K87" s="210" t="s">
        <v>180</v>
      </c>
      <c r="L87" s="47"/>
      <c r="M87" s="215" t="s">
        <v>19</v>
      </c>
      <c r="N87" s="216" t="s">
        <v>46</v>
      </c>
      <c r="O87" s="87"/>
      <c r="P87" s="217">
        <f>O87*H87</f>
        <v>0</v>
      </c>
      <c r="Q87" s="217">
        <v>0</v>
      </c>
      <c r="R87" s="217">
        <f>Q87*H87</f>
        <v>0</v>
      </c>
      <c r="S87" s="217">
        <v>0</v>
      </c>
      <c r="T87" s="218">
        <f>S87*H87</f>
        <v>0</v>
      </c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R87" s="219" t="s">
        <v>1541</v>
      </c>
      <c r="AT87" s="219" t="s">
        <v>177</v>
      </c>
      <c r="AU87" s="219" t="s">
        <v>85</v>
      </c>
      <c r="AY87" s="20" t="s">
        <v>175</v>
      </c>
      <c r="BE87" s="220">
        <f>IF(N87="základní",J87,0)</f>
        <v>0</v>
      </c>
      <c r="BF87" s="220">
        <f>IF(N87="snížená",J87,0)</f>
        <v>0</v>
      </c>
      <c r="BG87" s="220">
        <f>IF(N87="zákl. přenesená",J87,0)</f>
        <v>0</v>
      </c>
      <c r="BH87" s="220">
        <f>IF(N87="sníž. přenesená",J87,0)</f>
        <v>0</v>
      </c>
      <c r="BI87" s="220">
        <f>IF(N87="nulová",J87,0)</f>
        <v>0</v>
      </c>
      <c r="BJ87" s="20" t="s">
        <v>83</v>
      </c>
      <c r="BK87" s="220">
        <f>ROUND(I87*H87,2)</f>
        <v>0</v>
      </c>
      <c r="BL87" s="20" t="s">
        <v>1541</v>
      </c>
      <c r="BM87" s="219" t="s">
        <v>1542</v>
      </c>
    </row>
    <row r="88" s="2" customFormat="1">
      <c r="A88" s="41"/>
      <c r="B88" s="42"/>
      <c r="C88" s="43"/>
      <c r="D88" s="221" t="s">
        <v>183</v>
      </c>
      <c r="E88" s="43"/>
      <c r="F88" s="222" t="s">
        <v>1543</v>
      </c>
      <c r="G88" s="43"/>
      <c r="H88" s="43"/>
      <c r="I88" s="223"/>
      <c r="J88" s="43"/>
      <c r="K88" s="43"/>
      <c r="L88" s="47"/>
      <c r="M88" s="224"/>
      <c r="N88" s="225"/>
      <c r="O88" s="87"/>
      <c r="P88" s="87"/>
      <c r="Q88" s="87"/>
      <c r="R88" s="87"/>
      <c r="S88" s="87"/>
      <c r="T88" s="88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T88" s="20" t="s">
        <v>183</v>
      </c>
      <c r="AU88" s="20" t="s">
        <v>85</v>
      </c>
    </row>
    <row r="89" s="13" customFormat="1">
      <c r="A89" s="13"/>
      <c r="B89" s="226"/>
      <c r="C89" s="227"/>
      <c r="D89" s="228" t="s">
        <v>185</v>
      </c>
      <c r="E89" s="229" t="s">
        <v>19</v>
      </c>
      <c r="F89" s="230" t="s">
        <v>341</v>
      </c>
      <c r="G89" s="227"/>
      <c r="H89" s="229" t="s">
        <v>19</v>
      </c>
      <c r="I89" s="231"/>
      <c r="J89" s="227"/>
      <c r="K89" s="227"/>
      <c r="L89" s="232"/>
      <c r="M89" s="233"/>
      <c r="N89" s="234"/>
      <c r="O89" s="234"/>
      <c r="P89" s="234"/>
      <c r="Q89" s="234"/>
      <c r="R89" s="234"/>
      <c r="S89" s="234"/>
      <c r="T89" s="235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6" t="s">
        <v>185</v>
      </c>
      <c r="AU89" s="236" t="s">
        <v>85</v>
      </c>
      <c r="AV89" s="13" t="s">
        <v>83</v>
      </c>
      <c r="AW89" s="13" t="s">
        <v>35</v>
      </c>
      <c r="AX89" s="13" t="s">
        <v>75</v>
      </c>
      <c r="AY89" s="236" t="s">
        <v>175</v>
      </c>
    </row>
    <row r="90" s="13" customFormat="1">
      <c r="A90" s="13"/>
      <c r="B90" s="226"/>
      <c r="C90" s="227"/>
      <c r="D90" s="228" t="s">
        <v>185</v>
      </c>
      <c r="E90" s="229" t="s">
        <v>19</v>
      </c>
      <c r="F90" s="230" t="s">
        <v>1544</v>
      </c>
      <c r="G90" s="227"/>
      <c r="H90" s="229" t="s">
        <v>19</v>
      </c>
      <c r="I90" s="231"/>
      <c r="J90" s="227"/>
      <c r="K90" s="227"/>
      <c r="L90" s="232"/>
      <c r="M90" s="233"/>
      <c r="N90" s="234"/>
      <c r="O90" s="234"/>
      <c r="P90" s="234"/>
      <c r="Q90" s="234"/>
      <c r="R90" s="234"/>
      <c r="S90" s="234"/>
      <c r="T90" s="235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6" t="s">
        <v>185</v>
      </c>
      <c r="AU90" s="236" t="s">
        <v>85</v>
      </c>
      <c r="AV90" s="13" t="s">
        <v>83</v>
      </c>
      <c r="AW90" s="13" t="s">
        <v>35</v>
      </c>
      <c r="AX90" s="13" t="s">
        <v>75</v>
      </c>
      <c r="AY90" s="236" t="s">
        <v>175</v>
      </c>
    </row>
    <row r="91" s="13" customFormat="1">
      <c r="A91" s="13"/>
      <c r="B91" s="226"/>
      <c r="C91" s="227"/>
      <c r="D91" s="228" t="s">
        <v>185</v>
      </c>
      <c r="E91" s="229" t="s">
        <v>19</v>
      </c>
      <c r="F91" s="230" t="s">
        <v>1545</v>
      </c>
      <c r="G91" s="227"/>
      <c r="H91" s="229" t="s">
        <v>19</v>
      </c>
      <c r="I91" s="231"/>
      <c r="J91" s="227"/>
      <c r="K91" s="227"/>
      <c r="L91" s="232"/>
      <c r="M91" s="233"/>
      <c r="N91" s="234"/>
      <c r="O91" s="234"/>
      <c r="P91" s="234"/>
      <c r="Q91" s="234"/>
      <c r="R91" s="234"/>
      <c r="S91" s="234"/>
      <c r="T91" s="235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6" t="s">
        <v>185</v>
      </c>
      <c r="AU91" s="236" t="s">
        <v>85</v>
      </c>
      <c r="AV91" s="13" t="s">
        <v>83</v>
      </c>
      <c r="AW91" s="13" t="s">
        <v>35</v>
      </c>
      <c r="AX91" s="13" t="s">
        <v>75</v>
      </c>
      <c r="AY91" s="236" t="s">
        <v>175</v>
      </c>
    </row>
    <row r="92" s="14" customFormat="1">
      <c r="A92" s="14"/>
      <c r="B92" s="237"/>
      <c r="C92" s="238"/>
      <c r="D92" s="228" t="s">
        <v>185</v>
      </c>
      <c r="E92" s="239" t="s">
        <v>19</v>
      </c>
      <c r="F92" s="240" t="s">
        <v>83</v>
      </c>
      <c r="G92" s="238"/>
      <c r="H92" s="241">
        <v>1</v>
      </c>
      <c r="I92" s="242"/>
      <c r="J92" s="238"/>
      <c r="K92" s="238"/>
      <c r="L92" s="243"/>
      <c r="M92" s="244"/>
      <c r="N92" s="245"/>
      <c r="O92" s="245"/>
      <c r="P92" s="245"/>
      <c r="Q92" s="245"/>
      <c r="R92" s="245"/>
      <c r="S92" s="245"/>
      <c r="T92" s="246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7" t="s">
        <v>185</v>
      </c>
      <c r="AU92" s="247" t="s">
        <v>85</v>
      </c>
      <c r="AV92" s="14" t="s">
        <v>85</v>
      </c>
      <c r="AW92" s="14" t="s">
        <v>35</v>
      </c>
      <c r="AX92" s="14" t="s">
        <v>75</v>
      </c>
      <c r="AY92" s="247" t="s">
        <v>175</v>
      </c>
    </row>
    <row r="93" s="15" customFormat="1">
      <c r="A93" s="15"/>
      <c r="B93" s="248"/>
      <c r="C93" s="249"/>
      <c r="D93" s="228" t="s">
        <v>185</v>
      </c>
      <c r="E93" s="250" t="s">
        <v>19</v>
      </c>
      <c r="F93" s="251" t="s">
        <v>187</v>
      </c>
      <c r="G93" s="249"/>
      <c r="H93" s="252">
        <v>1</v>
      </c>
      <c r="I93" s="253"/>
      <c r="J93" s="249"/>
      <c r="K93" s="249"/>
      <c r="L93" s="254"/>
      <c r="M93" s="255"/>
      <c r="N93" s="256"/>
      <c r="O93" s="256"/>
      <c r="P93" s="256"/>
      <c r="Q93" s="256"/>
      <c r="R93" s="256"/>
      <c r="S93" s="256"/>
      <c r="T93" s="257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T93" s="258" t="s">
        <v>185</v>
      </c>
      <c r="AU93" s="258" t="s">
        <v>85</v>
      </c>
      <c r="AV93" s="15" t="s">
        <v>181</v>
      </c>
      <c r="AW93" s="15" t="s">
        <v>35</v>
      </c>
      <c r="AX93" s="15" t="s">
        <v>83</v>
      </c>
      <c r="AY93" s="258" t="s">
        <v>175</v>
      </c>
    </row>
    <row r="94" s="2" customFormat="1" ht="24.15" customHeight="1">
      <c r="A94" s="41"/>
      <c r="B94" s="42"/>
      <c r="C94" s="208" t="s">
        <v>85</v>
      </c>
      <c r="D94" s="208" t="s">
        <v>177</v>
      </c>
      <c r="E94" s="209" t="s">
        <v>1546</v>
      </c>
      <c r="F94" s="210" t="s">
        <v>1547</v>
      </c>
      <c r="G94" s="211" t="s">
        <v>1540</v>
      </c>
      <c r="H94" s="212">
        <v>1</v>
      </c>
      <c r="I94" s="213"/>
      <c r="J94" s="214">
        <f>ROUND(I94*H94,2)</f>
        <v>0</v>
      </c>
      <c r="K94" s="210" t="s">
        <v>180</v>
      </c>
      <c r="L94" s="47"/>
      <c r="M94" s="215" t="s">
        <v>19</v>
      </c>
      <c r="N94" s="216" t="s">
        <v>46</v>
      </c>
      <c r="O94" s="87"/>
      <c r="P94" s="217">
        <f>O94*H94</f>
        <v>0</v>
      </c>
      <c r="Q94" s="217">
        <v>0</v>
      </c>
      <c r="R94" s="217">
        <f>Q94*H94</f>
        <v>0</v>
      </c>
      <c r="S94" s="217">
        <v>0</v>
      </c>
      <c r="T94" s="218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19" t="s">
        <v>1541</v>
      </c>
      <c r="AT94" s="219" t="s">
        <v>177</v>
      </c>
      <c r="AU94" s="219" t="s">
        <v>85</v>
      </c>
      <c r="AY94" s="20" t="s">
        <v>175</v>
      </c>
      <c r="BE94" s="220">
        <f>IF(N94="základní",J94,0)</f>
        <v>0</v>
      </c>
      <c r="BF94" s="220">
        <f>IF(N94="snížená",J94,0)</f>
        <v>0</v>
      </c>
      <c r="BG94" s="220">
        <f>IF(N94="zákl. přenesená",J94,0)</f>
        <v>0</v>
      </c>
      <c r="BH94" s="220">
        <f>IF(N94="sníž. přenesená",J94,0)</f>
        <v>0</v>
      </c>
      <c r="BI94" s="220">
        <f>IF(N94="nulová",J94,0)</f>
        <v>0</v>
      </c>
      <c r="BJ94" s="20" t="s">
        <v>83</v>
      </c>
      <c r="BK94" s="220">
        <f>ROUND(I94*H94,2)</f>
        <v>0</v>
      </c>
      <c r="BL94" s="20" t="s">
        <v>1541</v>
      </c>
      <c r="BM94" s="219" t="s">
        <v>1548</v>
      </c>
    </row>
    <row r="95" s="2" customFormat="1">
      <c r="A95" s="41"/>
      <c r="B95" s="42"/>
      <c r="C95" s="43"/>
      <c r="D95" s="221" t="s">
        <v>183</v>
      </c>
      <c r="E95" s="43"/>
      <c r="F95" s="222" t="s">
        <v>1549</v>
      </c>
      <c r="G95" s="43"/>
      <c r="H95" s="43"/>
      <c r="I95" s="223"/>
      <c r="J95" s="43"/>
      <c r="K95" s="43"/>
      <c r="L95" s="47"/>
      <c r="M95" s="224"/>
      <c r="N95" s="225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183</v>
      </c>
      <c r="AU95" s="20" t="s">
        <v>85</v>
      </c>
    </row>
    <row r="96" s="2" customFormat="1" ht="16.5" customHeight="1">
      <c r="A96" s="41"/>
      <c r="B96" s="42"/>
      <c r="C96" s="208" t="s">
        <v>127</v>
      </c>
      <c r="D96" s="208" t="s">
        <v>177</v>
      </c>
      <c r="E96" s="209" t="s">
        <v>1550</v>
      </c>
      <c r="F96" s="210" t="s">
        <v>1551</v>
      </c>
      <c r="G96" s="211" t="s">
        <v>1540</v>
      </c>
      <c r="H96" s="212">
        <v>1</v>
      </c>
      <c r="I96" s="213"/>
      <c r="J96" s="214">
        <f>ROUND(I96*H96,2)</f>
        <v>0</v>
      </c>
      <c r="K96" s="210" t="s">
        <v>180</v>
      </c>
      <c r="L96" s="47"/>
      <c r="M96" s="215" t="s">
        <v>19</v>
      </c>
      <c r="N96" s="216" t="s">
        <v>46</v>
      </c>
      <c r="O96" s="87"/>
      <c r="P96" s="217">
        <f>O96*H96</f>
        <v>0</v>
      </c>
      <c r="Q96" s="217">
        <v>0</v>
      </c>
      <c r="R96" s="217">
        <f>Q96*H96</f>
        <v>0</v>
      </c>
      <c r="S96" s="217">
        <v>0</v>
      </c>
      <c r="T96" s="218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19" t="s">
        <v>1541</v>
      </c>
      <c r="AT96" s="219" t="s">
        <v>177</v>
      </c>
      <c r="AU96" s="219" t="s">
        <v>85</v>
      </c>
      <c r="AY96" s="20" t="s">
        <v>175</v>
      </c>
      <c r="BE96" s="220">
        <f>IF(N96="základní",J96,0)</f>
        <v>0</v>
      </c>
      <c r="BF96" s="220">
        <f>IF(N96="snížená",J96,0)</f>
        <v>0</v>
      </c>
      <c r="BG96" s="220">
        <f>IF(N96="zákl. přenesená",J96,0)</f>
        <v>0</v>
      </c>
      <c r="BH96" s="220">
        <f>IF(N96="sníž. přenesená",J96,0)</f>
        <v>0</v>
      </c>
      <c r="BI96" s="220">
        <f>IF(N96="nulová",J96,0)</f>
        <v>0</v>
      </c>
      <c r="BJ96" s="20" t="s">
        <v>83</v>
      </c>
      <c r="BK96" s="220">
        <f>ROUND(I96*H96,2)</f>
        <v>0</v>
      </c>
      <c r="BL96" s="20" t="s">
        <v>1541</v>
      </c>
      <c r="BM96" s="219" t="s">
        <v>1552</v>
      </c>
    </row>
    <row r="97" s="2" customFormat="1">
      <c r="A97" s="41"/>
      <c r="B97" s="42"/>
      <c r="C97" s="43"/>
      <c r="D97" s="221" t="s">
        <v>183</v>
      </c>
      <c r="E97" s="43"/>
      <c r="F97" s="222" t="s">
        <v>1553</v>
      </c>
      <c r="G97" s="43"/>
      <c r="H97" s="43"/>
      <c r="I97" s="223"/>
      <c r="J97" s="43"/>
      <c r="K97" s="43"/>
      <c r="L97" s="47"/>
      <c r="M97" s="224"/>
      <c r="N97" s="225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183</v>
      </c>
      <c r="AU97" s="20" t="s">
        <v>85</v>
      </c>
    </row>
    <row r="98" s="2" customFormat="1">
      <c r="A98" s="41"/>
      <c r="B98" s="42"/>
      <c r="C98" s="43"/>
      <c r="D98" s="228" t="s">
        <v>1432</v>
      </c>
      <c r="E98" s="43"/>
      <c r="F98" s="284" t="s">
        <v>1554</v>
      </c>
      <c r="G98" s="43"/>
      <c r="H98" s="43"/>
      <c r="I98" s="223"/>
      <c r="J98" s="43"/>
      <c r="K98" s="43"/>
      <c r="L98" s="47"/>
      <c r="M98" s="224"/>
      <c r="N98" s="225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1432</v>
      </c>
      <c r="AU98" s="20" t="s">
        <v>85</v>
      </c>
    </row>
    <row r="99" s="2" customFormat="1" ht="24.15" customHeight="1">
      <c r="A99" s="41"/>
      <c r="B99" s="42"/>
      <c r="C99" s="208" t="s">
        <v>181</v>
      </c>
      <c r="D99" s="208" t="s">
        <v>177</v>
      </c>
      <c r="E99" s="209" t="s">
        <v>1555</v>
      </c>
      <c r="F99" s="210" t="s">
        <v>1556</v>
      </c>
      <c r="G99" s="211" t="s">
        <v>1540</v>
      </c>
      <c r="H99" s="212">
        <v>1</v>
      </c>
      <c r="I99" s="213"/>
      <c r="J99" s="214">
        <f>ROUND(I99*H99,2)</f>
        <v>0</v>
      </c>
      <c r="K99" s="210" t="s">
        <v>180</v>
      </c>
      <c r="L99" s="47"/>
      <c r="M99" s="215" t="s">
        <v>19</v>
      </c>
      <c r="N99" s="216" t="s">
        <v>46</v>
      </c>
      <c r="O99" s="87"/>
      <c r="P99" s="217">
        <f>O99*H99</f>
        <v>0</v>
      </c>
      <c r="Q99" s="217">
        <v>0</v>
      </c>
      <c r="R99" s="217">
        <f>Q99*H99</f>
        <v>0</v>
      </c>
      <c r="S99" s="217">
        <v>0</v>
      </c>
      <c r="T99" s="218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19" t="s">
        <v>1541</v>
      </c>
      <c r="AT99" s="219" t="s">
        <v>177</v>
      </c>
      <c r="AU99" s="219" t="s">
        <v>85</v>
      </c>
      <c r="AY99" s="20" t="s">
        <v>175</v>
      </c>
      <c r="BE99" s="220">
        <f>IF(N99="základní",J99,0)</f>
        <v>0</v>
      </c>
      <c r="BF99" s="220">
        <f>IF(N99="snížená",J99,0)</f>
        <v>0</v>
      </c>
      <c r="BG99" s="220">
        <f>IF(N99="zákl. přenesená",J99,0)</f>
        <v>0</v>
      </c>
      <c r="BH99" s="220">
        <f>IF(N99="sníž. přenesená",J99,0)</f>
        <v>0</v>
      </c>
      <c r="BI99" s="220">
        <f>IF(N99="nulová",J99,0)</f>
        <v>0</v>
      </c>
      <c r="BJ99" s="20" t="s">
        <v>83</v>
      </c>
      <c r="BK99" s="220">
        <f>ROUND(I99*H99,2)</f>
        <v>0</v>
      </c>
      <c r="BL99" s="20" t="s">
        <v>1541</v>
      </c>
      <c r="BM99" s="219" t="s">
        <v>1557</v>
      </c>
    </row>
    <row r="100" s="2" customFormat="1">
      <c r="A100" s="41"/>
      <c r="B100" s="42"/>
      <c r="C100" s="43"/>
      <c r="D100" s="221" t="s">
        <v>183</v>
      </c>
      <c r="E100" s="43"/>
      <c r="F100" s="222" t="s">
        <v>1558</v>
      </c>
      <c r="G100" s="43"/>
      <c r="H100" s="43"/>
      <c r="I100" s="223"/>
      <c r="J100" s="43"/>
      <c r="K100" s="43"/>
      <c r="L100" s="47"/>
      <c r="M100" s="224"/>
      <c r="N100" s="225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183</v>
      </c>
      <c r="AU100" s="20" t="s">
        <v>85</v>
      </c>
    </row>
    <row r="101" s="2" customFormat="1">
      <c r="A101" s="41"/>
      <c r="B101" s="42"/>
      <c r="C101" s="43"/>
      <c r="D101" s="228" t="s">
        <v>1432</v>
      </c>
      <c r="E101" s="43"/>
      <c r="F101" s="284" t="s">
        <v>1559</v>
      </c>
      <c r="G101" s="43"/>
      <c r="H101" s="43"/>
      <c r="I101" s="223"/>
      <c r="J101" s="43"/>
      <c r="K101" s="43"/>
      <c r="L101" s="47"/>
      <c r="M101" s="224"/>
      <c r="N101" s="225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1432</v>
      </c>
      <c r="AU101" s="20" t="s">
        <v>85</v>
      </c>
    </row>
    <row r="102" s="12" customFormat="1" ht="22.8" customHeight="1">
      <c r="A102" s="12"/>
      <c r="B102" s="192"/>
      <c r="C102" s="193"/>
      <c r="D102" s="194" t="s">
        <v>74</v>
      </c>
      <c r="E102" s="206" t="s">
        <v>1560</v>
      </c>
      <c r="F102" s="206" t="s">
        <v>1561</v>
      </c>
      <c r="G102" s="193"/>
      <c r="H102" s="193"/>
      <c r="I102" s="196"/>
      <c r="J102" s="207">
        <f>BK102</f>
        <v>0</v>
      </c>
      <c r="K102" s="193"/>
      <c r="L102" s="198"/>
      <c r="M102" s="199"/>
      <c r="N102" s="200"/>
      <c r="O102" s="200"/>
      <c r="P102" s="201">
        <f>SUM(P103:P108)</f>
        <v>0</v>
      </c>
      <c r="Q102" s="200"/>
      <c r="R102" s="201">
        <f>SUM(R103:R108)</f>
        <v>0</v>
      </c>
      <c r="S102" s="200"/>
      <c r="T102" s="202">
        <f>SUM(T103:T108)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3" t="s">
        <v>204</v>
      </c>
      <c r="AT102" s="204" t="s">
        <v>74</v>
      </c>
      <c r="AU102" s="204" t="s">
        <v>83</v>
      </c>
      <c r="AY102" s="203" t="s">
        <v>175</v>
      </c>
      <c r="BK102" s="205">
        <f>SUM(BK103:BK108)</f>
        <v>0</v>
      </c>
    </row>
    <row r="103" s="2" customFormat="1" ht="16.5" customHeight="1">
      <c r="A103" s="41"/>
      <c r="B103" s="42"/>
      <c r="C103" s="208" t="s">
        <v>204</v>
      </c>
      <c r="D103" s="208" t="s">
        <v>177</v>
      </c>
      <c r="E103" s="209" t="s">
        <v>1562</v>
      </c>
      <c r="F103" s="210" t="s">
        <v>1563</v>
      </c>
      <c r="G103" s="211" t="s">
        <v>1375</v>
      </c>
      <c r="H103" s="212">
        <v>140</v>
      </c>
      <c r="I103" s="213"/>
      <c r="J103" s="214">
        <f>ROUND(I103*H103,2)</f>
        <v>0</v>
      </c>
      <c r="K103" s="210" t="s">
        <v>180</v>
      </c>
      <c r="L103" s="47"/>
      <c r="M103" s="215" t="s">
        <v>19</v>
      </c>
      <c r="N103" s="216" t="s">
        <v>46</v>
      </c>
      <c r="O103" s="87"/>
      <c r="P103" s="217">
        <f>O103*H103</f>
        <v>0</v>
      </c>
      <c r="Q103" s="217">
        <v>0</v>
      </c>
      <c r="R103" s="217">
        <f>Q103*H103</f>
        <v>0</v>
      </c>
      <c r="S103" s="217">
        <v>0</v>
      </c>
      <c r="T103" s="218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19" t="s">
        <v>1541</v>
      </c>
      <c r="AT103" s="219" t="s">
        <v>177</v>
      </c>
      <c r="AU103" s="219" t="s">
        <v>85</v>
      </c>
      <c r="AY103" s="20" t="s">
        <v>175</v>
      </c>
      <c r="BE103" s="220">
        <f>IF(N103="základní",J103,0)</f>
        <v>0</v>
      </c>
      <c r="BF103" s="220">
        <f>IF(N103="snížená",J103,0)</f>
        <v>0</v>
      </c>
      <c r="BG103" s="220">
        <f>IF(N103="zákl. přenesená",J103,0)</f>
        <v>0</v>
      </c>
      <c r="BH103" s="220">
        <f>IF(N103="sníž. přenesená",J103,0)</f>
        <v>0</v>
      </c>
      <c r="BI103" s="220">
        <f>IF(N103="nulová",J103,0)</f>
        <v>0</v>
      </c>
      <c r="BJ103" s="20" t="s">
        <v>83</v>
      </c>
      <c r="BK103" s="220">
        <f>ROUND(I103*H103,2)</f>
        <v>0</v>
      </c>
      <c r="BL103" s="20" t="s">
        <v>1541</v>
      </c>
      <c r="BM103" s="219" t="s">
        <v>1564</v>
      </c>
    </row>
    <row r="104" s="2" customFormat="1">
      <c r="A104" s="41"/>
      <c r="B104" s="42"/>
      <c r="C104" s="43"/>
      <c r="D104" s="221" t="s">
        <v>183</v>
      </c>
      <c r="E104" s="43"/>
      <c r="F104" s="222" t="s">
        <v>1565</v>
      </c>
      <c r="G104" s="43"/>
      <c r="H104" s="43"/>
      <c r="I104" s="223"/>
      <c r="J104" s="43"/>
      <c r="K104" s="43"/>
      <c r="L104" s="47"/>
      <c r="M104" s="224"/>
      <c r="N104" s="225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183</v>
      </c>
      <c r="AU104" s="20" t="s">
        <v>85</v>
      </c>
    </row>
    <row r="105" s="13" customFormat="1">
      <c r="A105" s="13"/>
      <c r="B105" s="226"/>
      <c r="C105" s="227"/>
      <c r="D105" s="228" t="s">
        <v>185</v>
      </c>
      <c r="E105" s="229" t="s">
        <v>19</v>
      </c>
      <c r="F105" s="230" t="s">
        <v>340</v>
      </c>
      <c r="G105" s="227"/>
      <c r="H105" s="229" t="s">
        <v>19</v>
      </c>
      <c r="I105" s="231"/>
      <c r="J105" s="227"/>
      <c r="K105" s="227"/>
      <c r="L105" s="232"/>
      <c r="M105" s="233"/>
      <c r="N105" s="234"/>
      <c r="O105" s="234"/>
      <c r="P105" s="234"/>
      <c r="Q105" s="234"/>
      <c r="R105" s="234"/>
      <c r="S105" s="234"/>
      <c r="T105" s="235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6" t="s">
        <v>185</v>
      </c>
      <c r="AU105" s="236" t="s">
        <v>85</v>
      </c>
      <c r="AV105" s="13" t="s">
        <v>83</v>
      </c>
      <c r="AW105" s="13" t="s">
        <v>35</v>
      </c>
      <c r="AX105" s="13" t="s">
        <v>75</v>
      </c>
      <c r="AY105" s="236" t="s">
        <v>175</v>
      </c>
    </row>
    <row r="106" s="13" customFormat="1">
      <c r="A106" s="13"/>
      <c r="B106" s="226"/>
      <c r="C106" s="227"/>
      <c r="D106" s="228" t="s">
        <v>185</v>
      </c>
      <c r="E106" s="229" t="s">
        <v>19</v>
      </c>
      <c r="F106" s="230" t="s">
        <v>1566</v>
      </c>
      <c r="G106" s="227"/>
      <c r="H106" s="229" t="s">
        <v>19</v>
      </c>
      <c r="I106" s="231"/>
      <c r="J106" s="227"/>
      <c r="K106" s="227"/>
      <c r="L106" s="232"/>
      <c r="M106" s="233"/>
      <c r="N106" s="234"/>
      <c r="O106" s="234"/>
      <c r="P106" s="234"/>
      <c r="Q106" s="234"/>
      <c r="R106" s="234"/>
      <c r="S106" s="234"/>
      <c r="T106" s="235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6" t="s">
        <v>185</v>
      </c>
      <c r="AU106" s="236" t="s">
        <v>85</v>
      </c>
      <c r="AV106" s="13" t="s">
        <v>83</v>
      </c>
      <c r="AW106" s="13" t="s">
        <v>35</v>
      </c>
      <c r="AX106" s="13" t="s">
        <v>75</v>
      </c>
      <c r="AY106" s="236" t="s">
        <v>175</v>
      </c>
    </row>
    <row r="107" s="14" customFormat="1">
      <c r="A107" s="14"/>
      <c r="B107" s="237"/>
      <c r="C107" s="238"/>
      <c r="D107" s="228" t="s">
        <v>185</v>
      </c>
      <c r="E107" s="239" t="s">
        <v>19</v>
      </c>
      <c r="F107" s="240" t="s">
        <v>1381</v>
      </c>
      <c r="G107" s="238"/>
      <c r="H107" s="241">
        <v>140</v>
      </c>
      <c r="I107" s="242"/>
      <c r="J107" s="238"/>
      <c r="K107" s="238"/>
      <c r="L107" s="243"/>
      <c r="M107" s="244"/>
      <c r="N107" s="245"/>
      <c r="O107" s="245"/>
      <c r="P107" s="245"/>
      <c r="Q107" s="245"/>
      <c r="R107" s="245"/>
      <c r="S107" s="245"/>
      <c r="T107" s="246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7" t="s">
        <v>185</v>
      </c>
      <c r="AU107" s="247" t="s">
        <v>85</v>
      </c>
      <c r="AV107" s="14" t="s">
        <v>85</v>
      </c>
      <c r="AW107" s="14" t="s">
        <v>35</v>
      </c>
      <c r="AX107" s="14" t="s">
        <v>75</v>
      </c>
      <c r="AY107" s="247" t="s">
        <v>175</v>
      </c>
    </row>
    <row r="108" s="15" customFormat="1">
      <c r="A108" s="15"/>
      <c r="B108" s="248"/>
      <c r="C108" s="249"/>
      <c r="D108" s="228" t="s">
        <v>185</v>
      </c>
      <c r="E108" s="250" t="s">
        <v>19</v>
      </c>
      <c r="F108" s="251" t="s">
        <v>187</v>
      </c>
      <c r="G108" s="249"/>
      <c r="H108" s="252">
        <v>140</v>
      </c>
      <c r="I108" s="253"/>
      <c r="J108" s="249"/>
      <c r="K108" s="249"/>
      <c r="L108" s="254"/>
      <c r="M108" s="255"/>
      <c r="N108" s="256"/>
      <c r="O108" s="256"/>
      <c r="P108" s="256"/>
      <c r="Q108" s="256"/>
      <c r="R108" s="256"/>
      <c r="S108" s="256"/>
      <c r="T108" s="257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58" t="s">
        <v>185</v>
      </c>
      <c r="AU108" s="258" t="s">
        <v>85</v>
      </c>
      <c r="AV108" s="15" t="s">
        <v>181</v>
      </c>
      <c r="AW108" s="15" t="s">
        <v>35</v>
      </c>
      <c r="AX108" s="15" t="s">
        <v>83</v>
      </c>
      <c r="AY108" s="258" t="s">
        <v>175</v>
      </c>
    </row>
    <row r="109" s="12" customFormat="1" ht="22.8" customHeight="1">
      <c r="A109" s="12"/>
      <c r="B109" s="192"/>
      <c r="C109" s="193"/>
      <c r="D109" s="194" t="s">
        <v>74</v>
      </c>
      <c r="E109" s="206" t="s">
        <v>1567</v>
      </c>
      <c r="F109" s="206" t="s">
        <v>1568</v>
      </c>
      <c r="G109" s="193"/>
      <c r="H109" s="193"/>
      <c r="I109" s="196"/>
      <c r="J109" s="207">
        <f>BK109</f>
        <v>0</v>
      </c>
      <c r="K109" s="193"/>
      <c r="L109" s="198"/>
      <c r="M109" s="199"/>
      <c r="N109" s="200"/>
      <c r="O109" s="200"/>
      <c r="P109" s="201">
        <f>SUM(P110:P140)</f>
        <v>0</v>
      </c>
      <c r="Q109" s="200"/>
      <c r="R109" s="201">
        <f>SUM(R110:R140)</f>
        <v>0</v>
      </c>
      <c r="S109" s="200"/>
      <c r="T109" s="202">
        <f>SUM(T110:T140)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3" t="s">
        <v>204</v>
      </c>
      <c r="AT109" s="204" t="s">
        <v>74</v>
      </c>
      <c r="AU109" s="204" t="s">
        <v>83</v>
      </c>
      <c r="AY109" s="203" t="s">
        <v>175</v>
      </c>
      <c r="BK109" s="205">
        <f>SUM(BK110:BK140)</f>
        <v>0</v>
      </c>
    </row>
    <row r="110" s="2" customFormat="1" ht="16.5" customHeight="1">
      <c r="A110" s="41"/>
      <c r="B110" s="42"/>
      <c r="C110" s="208" t="s">
        <v>213</v>
      </c>
      <c r="D110" s="208" t="s">
        <v>177</v>
      </c>
      <c r="E110" s="209" t="s">
        <v>1569</v>
      </c>
      <c r="F110" s="210" t="s">
        <v>1570</v>
      </c>
      <c r="G110" s="211" t="s">
        <v>1540</v>
      </c>
      <c r="H110" s="212">
        <v>1</v>
      </c>
      <c r="I110" s="213"/>
      <c r="J110" s="214">
        <f>ROUND(I110*H110,2)</f>
        <v>0</v>
      </c>
      <c r="K110" s="210" t="s">
        <v>180</v>
      </c>
      <c r="L110" s="47"/>
      <c r="M110" s="215" t="s">
        <v>19</v>
      </c>
      <c r="N110" s="216" t="s">
        <v>46</v>
      </c>
      <c r="O110" s="87"/>
      <c r="P110" s="217">
        <f>O110*H110</f>
        <v>0</v>
      </c>
      <c r="Q110" s="217">
        <v>0</v>
      </c>
      <c r="R110" s="217">
        <f>Q110*H110</f>
        <v>0</v>
      </c>
      <c r="S110" s="217">
        <v>0</v>
      </c>
      <c r="T110" s="218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19" t="s">
        <v>1541</v>
      </c>
      <c r="AT110" s="219" t="s">
        <v>177</v>
      </c>
      <c r="AU110" s="219" t="s">
        <v>85</v>
      </c>
      <c r="AY110" s="20" t="s">
        <v>175</v>
      </c>
      <c r="BE110" s="220">
        <f>IF(N110="základní",J110,0)</f>
        <v>0</v>
      </c>
      <c r="BF110" s="220">
        <f>IF(N110="snížená",J110,0)</f>
        <v>0</v>
      </c>
      <c r="BG110" s="220">
        <f>IF(N110="zákl. přenesená",J110,0)</f>
        <v>0</v>
      </c>
      <c r="BH110" s="220">
        <f>IF(N110="sníž. přenesená",J110,0)</f>
        <v>0</v>
      </c>
      <c r="BI110" s="220">
        <f>IF(N110="nulová",J110,0)</f>
        <v>0</v>
      </c>
      <c r="BJ110" s="20" t="s">
        <v>83</v>
      </c>
      <c r="BK110" s="220">
        <f>ROUND(I110*H110,2)</f>
        <v>0</v>
      </c>
      <c r="BL110" s="20" t="s">
        <v>1541</v>
      </c>
      <c r="BM110" s="219" t="s">
        <v>1571</v>
      </c>
    </row>
    <row r="111" s="2" customFormat="1">
      <c r="A111" s="41"/>
      <c r="B111" s="42"/>
      <c r="C111" s="43"/>
      <c r="D111" s="221" t="s">
        <v>183</v>
      </c>
      <c r="E111" s="43"/>
      <c r="F111" s="222" t="s">
        <v>1572</v>
      </c>
      <c r="G111" s="43"/>
      <c r="H111" s="43"/>
      <c r="I111" s="223"/>
      <c r="J111" s="43"/>
      <c r="K111" s="43"/>
      <c r="L111" s="47"/>
      <c r="M111" s="224"/>
      <c r="N111" s="225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183</v>
      </c>
      <c r="AU111" s="20" t="s">
        <v>85</v>
      </c>
    </row>
    <row r="112" s="2" customFormat="1">
      <c r="A112" s="41"/>
      <c r="B112" s="42"/>
      <c r="C112" s="43"/>
      <c r="D112" s="228" t="s">
        <v>1432</v>
      </c>
      <c r="E112" s="43"/>
      <c r="F112" s="284" t="s">
        <v>1573</v>
      </c>
      <c r="G112" s="43"/>
      <c r="H112" s="43"/>
      <c r="I112" s="223"/>
      <c r="J112" s="43"/>
      <c r="K112" s="43"/>
      <c r="L112" s="47"/>
      <c r="M112" s="224"/>
      <c r="N112" s="225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1432</v>
      </c>
      <c r="AU112" s="20" t="s">
        <v>85</v>
      </c>
    </row>
    <row r="113" s="2" customFormat="1" ht="16.5" customHeight="1">
      <c r="A113" s="41"/>
      <c r="B113" s="42"/>
      <c r="C113" s="208" t="s">
        <v>224</v>
      </c>
      <c r="D113" s="208" t="s">
        <v>177</v>
      </c>
      <c r="E113" s="209" t="s">
        <v>1574</v>
      </c>
      <c r="F113" s="210" t="s">
        <v>1575</v>
      </c>
      <c r="G113" s="211" t="s">
        <v>1014</v>
      </c>
      <c r="H113" s="212">
        <v>8</v>
      </c>
      <c r="I113" s="213"/>
      <c r="J113" s="214">
        <f>ROUND(I113*H113,2)</f>
        <v>0</v>
      </c>
      <c r="K113" s="210" t="s">
        <v>180</v>
      </c>
      <c r="L113" s="47"/>
      <c r="M113" s="215" t="s">
        <v>19</v>
      </c>
      <c r="N113" s="216" t="s">
        <v>46</v>
      </c>
      <c r="O113" s="87"/>
      <c r="P113" s="217">
        <f>O113*H113</f>
        <v>0</v>
      </c>
      <c r="Q113" s="217">
        <v>0</v>
      </c>
      <c r="R113" s="217">
        <f>Q113*H113</f>
        <v>0</v>
      </c>
      <c r="S113" s="217">
        <v>0</v>
      </c>
      <c r="T113" s="218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19" t="s">
        <v>1541</v>
      </c>
      <c r="AT113" s="219" t="s">
        <v>177</v>
      </c>
      <c r="AU113" s="219" t="s">
        <v>85</v>
      </c>
      <c r="AY113" s="20" t="s">
        <v>175</v>
      </c>
      <c r="BE113" s="220">
        <f>IF(N113="základní",J113,0)</f>
        <v>0</v>
      </c>
      <c r="BF113" s="220">
        <f>IF(N113="snížená",J113,0)</f>
        <v>0</v>
      </c>
      <c r="BG113" s="220">
        <f>IF(N113="zákl. přenesená",J113,0)</f>
        <v>0</v>
      </c>
      <c r="BH113" s="220">
        <f>IF(N113="sníž. přenesená",J113,0)</f>
        <v>0</v>
      </c>
      <c r="BI113" s="220">
        <f>IF(N113="nulová",J113,0)</f>
        <v>0</v>
      </c>
      <c r="BJ113" s="20" t="s">
        <v>83</v>
      </c>
      <c r="BK113" s="220">
        <f>ROUND(I113*H113,2)</f>
        <v>0</v>
      </c>
      <c r="BL113" s="20" t="s">
        <v>1541</v>
      </c>
      <c r="BM113" s="219" t="s">
        <v>1576</v>
      </c>
    </row>
    <row r="114" s="2" customFormat="1">
      <c r="A114" s="41"/>
      <c r="B114" s="42"/>
      <c r="C114" s="43"/>
      <c r="D114" s="221" t="s">
        <v>183</v>
      </c>
      <c r="E114" s="43"/>
      <c r="F114" s="222" t="s">
        <v>1577</v>
      </c>
      <c r="G114" s="43"/>
      <c r="H114" s="43"/>
      <c r="I114" s="223"/>
      <c r="J114" s="43"/>
      <c r="K114" s="43"/>
      <c r="L114" s="47"/>
      <c r="M114" s="224"/>
      <c r="N114" s="225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183</v>
      </c>
      <c r="AU114" s="20" t="s">
        <v>85</v>
      </c>
    </row>
    <row r="115" s="13" customFormat="1">
      <c r="A115" s="13"/>
      <c r="B115" s="226"/>
      <c r="C115" s="227"/>
      <c r="D115" s="228" t="s">
        <v>185</v>
      </c>
      <c r="E115" s="229" t="s">
        <v>19</v>
      </c>
      <c r="F115" s="230" t="s">
        <v>1578</v>
      </c>
      <c r="G115" s="227"/>
      <c r="H115" s="229" t="s">
        <v>19</v>
      </c>
      <c r="I115" s="231"/>
      <c r="J115" s="227"/>
      <c r="K115" s="227"/>
      <c r="L115" s="232"/>
      <c r="M115" s="233"/>
      <c r="N115" s="234"/>
      <c r="O115" s="234"/>
      <c r="P115" s="234"/>
      <c r="Q115" s="234"/>
      <c r="R115" s="234"/>
      <c r="S115" s="234"/>
      <c r="T115" s="235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6" t="s">
        <v>185</v>
      </c>
      <c r="AU115" s="236" t="s">
        <v>85</v>
      </c>
      <c r="AV115" s="13" t="s">
        <v>83</v>
      </c>
      <c r="AW115" s="13" t="s">
        <v>35</v>
      </c>
      <c r="AX115" s="13" t="s">
        <v>75</v>
      </c>
      <c r="AY115" s="236" t="s">
        <v>175</v>
      </c>
    </row>
    <row r="116" s="14" customFormat="1">
      <c r="A116" s="14"/>
      <c r="B116" s="237"/>
      <c r="C116" s="238"/>
      <c r="D116" s="228" t="s">
        <v>185</v>
      </c>
      <c r="E116" s="239" t="s">
        <v>19</v>
      </c>
      <c r="F116" s="240" t="s">
        <v>231</v>
      </c>
      <c r="G116" s="238"/>
      <c r="H116" s="241">
        <v>8</v>
      </c>
      <c r="I116" s="242"/>
      <c r="J116" s="238"/>
      <c r="K116" s="238"/>
      <c r="L116" s="243"/>
      <c r="M116" s="244"/>
      <c r="N116" s="245"/>
      <c r="O116" s="245"/>
      <c r="P116" s="245"/>
      <c r="Q116" s="245"/>
      <c r="R116" s="245"/>
      <c r="S116" s="245"/>
      <c r="T116" s="246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7" t="s">
        <v>185</v>
      </c>
      <c r="AU116" s="247" t="s">
        <v>85</v>
      </c>
      <c r="AV116" s="14" t="s">
        <v>85</v>
      </c>
      <c r="AW116" s="14" t="s">
        <v>35</v>
      </c>
      <c r="AX116" s="14" t="s">
        <v>75</v>
      </c>
      <c r="AY116" s="247" t="s">
        <v>175</v>
      </c>
    </row>
    <row r="117" s="15" customFormat="1">
      <c r="A117" s="15"/>
      <c r="B117" s="248"/>
      <c r="C117" s="249"/>
      <c r="D117" s="228" t="s">
        <v>185</v>
      </c>
      <c r="E117" s="250" t="s">
        <v>19</v>
      </c>
      <c r="F117" s="251" t="s">
        <v>187</v>
      </c>
      <c r="G117" s="249"/>
      <c r="H117" s="252">
        <v>8</v>
      </c>
      <c r="I117" s="253"/>
      <c r="J117" s="249"/>
      <c r="K117" s="249"/>
      <c r="L117" s="254"/>
      <c r="M117" s="255"/>
      <c r="N117" s="256"/>
      <c r="O117" s="256"/>
      <c r="P117" s="256"/>
      <c r="Q117" s="256"/>
      <c r="R117" s="256"/>
      <c r="S117" s="256"/>
      <c r="T117" s="257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58" t="s">
        <v>185</v>
      </c>
      <c r="AU117" s="258" t="s">
        <v>85</v>
      </c>
      <c r="AV117" s="15" t="s">
        <v>181</v>
      </c>
      <c r="AW117" s="15" t="s">
        <v>35</v>
      </c>
      <c r="AX117" s="15" t="s">
        <v>83</v>
      </c>
      <c r="AY117" s="258" t="s">
        <v>175</v>
      </c>
    </row>
    <row r="118" s="2" customFormat="1" ht="16.5" customHeight="1">
      <c r="A118" s="41"/>
      <c r="B118" s="42"/>
      <c r="C118" s="208" t="s">
        <v>231</v>
      </c>
      <c r="D118" s="208" t="s">
        <v>177</v>
      </c>
      <c r="E118" s="209" t="s">
        <v>1579</v>
      </c>
      <c r="F118" s="210" t="s">
        <v>1580</v>
      </c>
      <c r="G118" s="211" t="s">
        <v>1581</v>
      </c>
      <c r="H118" s="212">
        <v>1</v>
      </c>
      <c r="I118" s="213"/>
      <c r="J118" s="214">
        <f>ROUND(I118*H118,2)</f>
        <v>0</v>
      </c>
      <c r="K118" s="210" t="s">
        <v>180</v>
      </c>
      <c r="L118" s="47"/>
      <c r="M118" s="215" t="s">
        <v>19</v>
      </c>
      <c r="N118" s="216" t="s">
        <v>46</v>
      </c>
      <c r="O118" s="87"/>
      <c r="P118" s="217">
        <f>O118*H118</f>
        <v>0</v>
      </c>
      <c r="Q118" s="217">
        <v>0</v>
      </c>
      <c r="R118" s="217">
        <f>Q118*H118</f>
        <v>0</v>
      </c>
      <c r="S118" s="217">
        <v>0</v>
      </c>
      <c r="T118" s="218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19" t="s">
        <v>1541</v>
      </c>
      <c r="AT118" s="219" t="s">
        <v>177</v>
      </c>
      <c r="AU118" s="219" t="s">
        <v>85</v>
      </c>
      <c r="AY118" s="20" t="s">
        <v>175</v>
      </c>
      <c r="BE118" s="220">
        <f>IF(N118="základní",J118,0)</f>
        <v>0</v>
      </c>
      <c r="BF118" s="220">
        <f>IF(N118="snížená",J118,0)</f>
        <v>0</v>
      </c>
      <c r="BG118" s="220">
        <f>IF(N118="zákl. přenesená",J118,0)</f>
        <v>0</v>
      </c>
      <c r="BH118" s="220">
        <f>IF(N118="sníž. přenesená",J118,0)</f>
        <v>0</v>
      </c>
      <c r="BI118" s="220">
        <f>IF(N118="nulová",J118,0)</f>
        <v>0</v>
      </c>
      <c r="BJ118" s="20" t="s">
        <v>83</v>
      </c>
      <c r="BK118" s="220">
        <f>ROUND(I118*H118,2)</f>
        <v>0</v>
      </c>
      <c r="BL118" s="20" t="s">
        <v>1541</v>
      </c>
      <c r="BM118" s="219" t="s">
        <v>1582</v>
      </c>
    </row>
    <row r="119" s="2" customFormat="1">
      <c r="A119" s="41"/>
      <c r="B119" s="42"/>
      <c r="C119" s="43"/>
      <c r="D119" s="221" t="s">
        <v>183</v>
      </c>
      <c r="E119" s="43"/>
      <c r="F119" s="222" t="s">
        <v>1583</v>
      </c>
      <c r="G119" s="43"/>
      <c r="H119" s="43"/>
      <c r="I119" s="223"/>
      <c r="J119" s="43"/>
      <c r="K119" s="43"/>
      <c r="L119" s="47"/>
      <c r="M119" s="224"/>
      <c r="N119" s="225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183</v>
      </c>
      <c r="AU119" s="20" t="s">
        <v>85</v>
      </c>
    </row>
    <row r="120" s="13" customFormat="1">
      <c r="A120" s="13"/>
      <c r="B120" s="226"/>
      <c r="C120" s="227"/>
      <c r="D120" s="228" t="s">
        <v>185</v>
      </c>
      <c r="E120" s="229" t="s">
        <v>19</v>
      </c>
      <c r="F120" s="230" t="s">
        <v>1584</v>
      </c>
      <c r="G120" s="227"/>
      <c r="H120" s="229" t="s">
        <v>19</v>
      </c>
      <c r="I120" s="231"/>
      <c r="J120" s="227"/>
      <c r="K120" s="227"/>
      <c r="L120" s="232"/>
      <c r="M120" s="233"/>
      <c r="N120" s="234"/>
      <c r="O120" s="234"/>
      <c r="P120" s="234"/>
      <c r="Q120" s="234"/>
      <c r="R120" s="234"/>
      <c r="S120" s="234"/>
      <c r="T120" s="235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6" t="s">
        <v>185</v>
      </c>
      <c r="AU120" s="236" t="s">
        <v>85</v>
      </c>
      <c r="AV120" s="13" t="s">
        <v>83</v>
      </c>
      <c r="AW120" s="13" t="s">
        <v>35</v>
      </c>
      <c r="AX120" s="13" t="s">
        <v>75</v>
      </c>
      <c r="AY120" s="236" t="s">
        <v>175</v>
      </c>
    </row>
    <row r="121" s="14" customFormat="1">
      <c r="A121" s="14"/>
      <c r="B121" s="237"/>
      <c r="C121" s="238"/>
      <c r="D121" s="228" t="s">
        <v>185</v>
      </c>
      <c r="E121" s="239" t="s">
        <v>19</v>
      </c>
      <c r="F121" s="240" t="s">
        <v>83</v>
      </c>
      <c r="G121" s="238"/>
      <c r="H121" s="241">
        <v>1</v>
      </c>
      <c r="I121" s="242"/>
      <c r="J121" s="238"/>
      <c r="K121" s="238"/>
      <c r="L121" s="243"/>
      <c r="M121" s="244"/>
      <c r="N121" s="245"/>
      <c r="O121" s="245"/>
      <c r="P121" s="245"/>
      <c r="Q121" s="245"/>
      <c r="R121" s="245"/>
      <c r="S121" s="245"/>
      <c r="T121" s="246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7" t="s">
        <v>185</v>
      </c>
      <c r="AU121" s="247" t="s">
        <v>85</v>
      </c>
      <c r="AV121" s="14" t="s">
        <v>85</v>
      </c>
      <c r="AW121" s="14" t="s">
        <v>35</v>
      </c>
      <c r="AX121" s="14" t="s">
        <v>75</v>
      </c>
      <c r="AY121" s="247" t="s">
        <v>175</v>
      </c>
    </row>
    <row r="122" s="15" customFormat="1">
      <c r="A122" s="15"/>
      <c r="B122" s="248"/>
      <c r="C122" s="249"/>
      <c r="D122" s="228" t="s">
        <v>185</v>
      </c>
      <c r="E122" s="250" t="s">
        <v>19</v>
      </c>
      <c r="F122" s="251" t="s">
        <v>187</v>
      </c>
      <c r="G122" s="249"/>
      <c r="H122" s="252">
        <v>1</v>
      </c>
      <c r="I122" s="253"/>
      <c r="J122" s="249"/>
      <c r="K122" s="249"/>
      <c r="L122" s="254"/>
      <c r="M122" s="255"/>
      <c r="N122" s="256"/>
      <c r="O122" s="256"/>
      <c r="P122" s="256"/>
      <c r="Q122" s="256"/>
      <c r="R122" s="256"/>
      <c r="S122" s="256"/>
      <c r="T122" s="257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58" t="s">
        <v>185</v>
      </c>
      <c r="AU122" s="258" t="s">
        <v>85</v>
      </c>
      <c r="AV122" s="15" t="s">
        <v>181</v>
      </c>
      <c r="AW122" s="15" t="s">
        <v>35</v>
      </c>
      <c r="AX122" s="15" t="s">
        <v>83</v>
      </c>
      <c r="AY122" s="258" t="s">
        <v>175</v>
      </c>
    </row>
    <row r="123" s="2" customFormat="1" ht="16.5" customHeight="1">
      <c r="A123" s="41"/>
      <c r="B123" s="42"/>
      <c r="C123" s="208" t="s">
        <v>240</v>
      </c>
      <c r="D123" s="208" t="s">
        <v>177</v>
      </c>
      <c r="E123" s="209" t="s">
        <v>1585</v>
      </c>
      <c r="F123" s="210" t="s">
        <v>1586</v>
      </c>
      <c r="G123" s="211" t="s">
        <v>1540</v>
      </c>
      <c r="H123" s="212">
        <v>1</v>
      </c>
      <c r="I123" s="213"/>
      <c r="J123" s="214">
        <f>ROUND(I123*H123,2)</f>
        <v>0</v>
      </c>
      <c r="K123" s="210" t="s">
        <v>180</v>
      </c>
      <c r="L123" s="47"/>
      <c r="M123" s="215" t="s">
        <v>19</v>
      </c>
      <c r="N123" s="216" t="s">
        <v>46</v>
      </c>
      <c r="O123" s="87"/>
      <c r="P123" s="217">
        <f>O123*H123</f>
        <v>0</v>
      </c>
      <c r="Q123" s="217">
        <v>0</v>
      </c>
      <c r="R123" s="217">
        <f>Q123*H123</f>
        <v>0</v>
      </c>
      <c r="S123" s="217">
        <v>0</v>
      </c>
      <c r="T123" s="218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19" t="s">
        <v>1541</v>
      </c>
      <c r="AT123" s="219" t="s">
        <v>177</v>
      </c>
      <c r="AU123" s="219" t="s">
        <v>85</v>
      </c>
      <c r="AY123" s="20" t="s">
        <v>175</v>
      </c>
      <c r="BE123" s="220">
        <f>IF(N123="základní",J123,0)</f>
        <v>0</v>
      </c>
      <c r="BF123" s="220">
        <f>IF(N123="snížená",J123,0)</f>
        <v>0</v>
      </c>
      <c r="BG123" s="220">
        <f>IF(N123="zákl. přenesená",J123,0)</f>
        <v>0</v>
      </c>
      <c r="BH123" s="220">
        <f>IF(N123="sníž. přenesená",J123,0)</f>
        <v>0</v>
      </c>
      <c r="BI123" s="220">
        <f>IF(N123="nulová",J123,0)</f>
        <v>0</v>
      </c>
      <c r="BJ123" s="20" t="s">
        <v>83</v>
      </c>
      <c r="BK123" s="220">
        <f>ROUND(I123*H123,2)</f>
        <v>0</v>
      </c>
      <c r="BL123" s="20" t="s">
        <v>1541</v>
      </c>
      <c r="BM123" s="219" t="s">
        <v>1587</v>
      </c>
    </row>
    <row r="124" s="2" customFormat="1">
      <c r="A124" s="41"/>
      <c r="B124" s="42"/>
      <c r="C124" s="43"/>
      <c r="D124" s="221" t="s">
        <v>183</v>
      </c>
      <c r="E124" s="43"/>
      <c r="F124" s="222" t="s">
        <v>1588</v>
      </c>
      <c r="G124" s="43"/>
      <c r="H124" s="43"/>
      <c r="I124" s="223"/>
      <c r="J124" s="43"/>
      <c r="K124" s="43"/>
      <c r="L124" s="47"/>
      <c r="M124" s="224"/>
      <c r="N124" s="225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183</v>
      </c>
      <c r="AU124" s="20" t="s">
        <v>85</v>
      </c>
    </row>
    <row r="125" s="2" customFormat="1">
      <c r="A125" s="41"/>
      <c r="B125" s="42"/>
      <c r="C125" s="43"/>
      <c r="D125" s="228" t="s">
        <v>1432</v>
      </c>
      <c r="E125" s="43"/>
      <c r="F125" s="284" t="s">
        <v>1589</v>
      </c>
      <c r="G125" s="43"/>
      <c r="H125" s="43"/>
      <c r="I125" s="223"/>
      <c r="J125" s="43"/>
      <c r="K125" s="43"/>
      <c r="L125" s="47"/>
      <c r="M125" s="224"/>
      <c r="N125" s="225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1432</v>
      </c>
      <c r="AU125" s="20" t="s">
        <v>85</v>
      </c>
    </row>
    <row r="126" s="2" customFormat="1" ht="16.5" customHeight="1">
      <c r="A126" s="41"/>
      <c r="B126" s="42"/>
      <c r="C126" s="208" t="s">
        <v>245</v>
      </c>
      <c r="D126" s="208" t="s">
        <v>177</v>
      </c>
      <c r="E126" s="209" t="s">
        <v>1590</v>
      </c>
      <c r="F126" s="210" t="s">
        <v>1591</v>
      </c>
      <c r="G126" s="211" t="s">
        <v>1540</v>
      </c>
      <c r="H126" s="212">
        <v>1</v>
      </c>
      <c r="I126" s="213"/>
      <c r="J126" s="214">
        <f>ROUND(I126*H126,2)</f>
        <v>0</v>
      </c>
      <c r="K126" s="210" t="s">
        <v>180</v>
      </c>
      <c r="L126" s="47"/>
      <c r="M126" s="215" t="s">
        <v>19</v>
      </c>
      <c r="N126" s="216" t="s">
        <v>46</v>
      </c>
      <c r="O126" s="87"/>
      <c r="P126" s="217">
        <f>O126*H126</f>
        <v>0</v>
      </c>
      <c r="Q126" s="217">
        <v>0</v>
      </c>
      <c r="R126" s="217">
        <f>Q126*H126</f>
        <v>0</v>
      </c>
      <c r="S126" s="217">
        <v>0</v>
      </c>
      <c r="T126" s="218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19" t="s">
        <v>1541</v>
      </c>
      <c r="AT126" s="219" t="s">
        <v>177</v>
      </c>
      <c r="AU126" s="219" t="s">
        <v>85</v>
      </c>
      <c r="AY126" s="20" t="s">
        <v>175</v>
      </c>
      <c r="BE126" s="220">
        <f>IF(N126="základní",J126,0)</f>
        <v>0</v>
      </c>
      <c r="BF126" s="220">
        <f>IF(N126="snížená",J126,0)</f>
        <v>0</v>
      </c>
      <c r="BG126" s="220">
        <f>IF(N126="zákl. přenesená",J126,0)</f>
        <v>0</v>
      </c>
      <c r="BH126" s="220">
        <f>IF(N126="sníž. přenesená",J126,0)</f>
        <v>0</v>
      </c>
      <c r="BI126" s="220">
        <f>IF(N126="nulová",J126,0)</f>
        <v>0</v>
      </c>
      <c r="BJ126" s="20" t="s">
        <v>83</v>
      </c>
      <c r="BK126" s="220">
        <f>ROUND(I126*H126,2)</f>
        <v>0</v>
      </c>
      <c r="BL126" s="20" t="s">
        <v>1541</v>
      </c>
      <c r="BM126" s="219" t="s">
        <v>1592</v>
      </c>
    </row>
    <row r="127" s="2" customFormat="1">
      <c r="A127" s="41"/>
      <c r="B127" s="42"/>
      <c r="C127" s="43"/>
      <c r="D127" s="221" t="s">
        <v>183</v>
      </c>
      <c r="E127" s="43"/>
      <c r="F127" s="222" t="s">
        <v>1593</v>
      </c>
      <c r="G127" s="43"/>
      <c r="H127" s="43"/>
      <c r="I127" s="223"/>
      <c r="J127" s="43"/>
      <c r="K127" s="43"/>
      <c r="L127" s="47"/>
      <c r="M127" s="224"/>
      <c r="N127" s="225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183</v>
      </c>
      <c r="AU127" s="20" t="s">
        <v>85</v>
      </c>
    </row>
    <row r="128" s="2" customFormat="1">
      <c r="A128" s="41"/>
      <c r="B128" s="42"/>
      <c r="C128" s="43"/>
      <c r="D128" s="228" t="s">
        <v>1432</v>
      </c>
      <c r="E128" s="43"/>
      <c r="F128" s="284" t="s">
        <v>1594</v>
      </c>
      <c r="G128" s="43"/>
      <c r="H128" s="43"/>
      <c r="I128" s="223"/>
      <c r="J128" s="43"/>
      <c r="K128" s="43"/>
      <c r="L128" s="47"/>
      <c r="M128" s="224"/>
      <c r="N128" s="225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1432</v>
      </c>
      <c r="AU128" s="20" t="s">
        <v>85</v>
      </c>
    </row>
    <row r="129" s="2" customFormat="1" ht="16.5" customHeight="1">
      <c r="A129" s="41"/>
      <c r="B129" s="42"/>
      <c r="C129" s="208" t="s">
        <v>252</v>
      </c>
      <c r="D129" s="208" t="s">
        <v>177</v>
      </c>
      <c r="E129" s="209" t="s">
        <v>1595</v>
      </c>
      <c r="F129" s="210" t="s">
        <v>1596</v>
      </c>
      <c r="G129" s="211" t="s">
        <v>120</v>
      </c>
      <c r="H129" s="212">
        <v>12780</v>
      </c>
      <c r="I129" s="213"/>
      <c r="J129" s="214">
        <f>ROUND(I129*H129,2)</f>
        <v>0</v>
      </c>
      <c r="K129" s="210" t="s">
        <v>180</v>
      </c>
      <c r="L129" s="47"/>
      <c r="M129" s="215" t="s">
        <v>19</v>
      </c>
      <c r="N129" s="216" t="s">
        <v>46</v>
      </c>
      <c r="O129" s="87"/>
      <c r="P129" s="217">
        <f>O129*H129</f>
        <v>0</v>
      </c>
      <c r="Q129" s="217">
        <v>0</v>
      </c>
      <c r="R129" s="217">
        <f>Q129*H129</f>
        <v>0</v>
      </c>
      <c r="S129" s="217">
        <v>0</v>
      </c>
      <c r="T129" s="218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19" t="s">
        <v>1541</v>
      </c>
      <c r="AT129" s="219" t="s">
        <v>177</v>
      </c>
      <c r="AU129" s="219" t="s">
        <v>85</v>
      </c>
      <c r="AY129" s="20" t="s">
        <v>175</v>
      </c>
      <c r="BE129" s="220">
        <f>IF(N129="základní",J129,0)</f>
        <v>0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20" t="s">
        <v>83</v>
      </c>
      <c r="BK129" s="220">
        <f>ROUND(I129*H129,2)</f>
        <v>0</v>
      </c>
      <c r="BL129" s="20" t="s">
        <v>1541</v>
      </c>
      <c r="BM129" s="219" t="s">
        <v>1597</v>
      </c>
    </row>
    <row r="130" s="2" customFormat="1">
      <c r="A130" s="41"/>
      <c r="B130" s="42"/>
      <c r="C130" s="43"/>
      <c r="D130" s="221" t="s">
        <v>183</v>
      </c>
      <c r="E130" s="43"/>
      <c r="F130" s="222" t="s">
        <v>1598</v>
      </c>
      <c r="G130" s="43"/>
      <c r="H130" s="43"/>
      <c r="I130" s="223"/>
      <c r="J130" s="43"/>
      <c r="K130" s="43"/>
      <c r="L130" s="47"/>
      <c r="M130" s="224"/>
      <c r="N130" s="225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183</v>
      </c>
      <c r="AU130" s="20" t="s">
        <v>85</v>
      </c>
    </row>
    <row r="131" s="13" customFormat="1">
      <c r="A131" s="13"/>
      <c r="B131" s="226"/>
      <c r="C131" s="227"/>
      <c r="D131" s="228" t="s">
        <v>185</v>
      </c>
      <c r="E131" s="229" t="s">
        <v>19</v>
      </c>
      <c r="F131" s="230" t="s">
        <v>1599</v>
      </c>
      <c r="G131" s="227"/>
      <c r="H131" s="229" t="s">
        <v>19</v>
      </c>
      <c r="I131" s="231"/>
      <c r="J131" s="227"/>
      <c r="K131" s="227"/>
      <c r="L131" s="232"/>
      <c r="M131" s="233"/>
      <c r="N131" s="234"/>
      <c r="O131" s="234"/>
      <c r="P131" s="234"/>
      <c r="Q131" s="234"/>
      <c r="R131" s="234"/>
      <c r="S131" s="234"/>
      <c r="T131" s="23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6" t="s">
        <v>185</v>
      </c>
      <c r="AU131" s="236" t="s">
        <v>85</v>
      </c>
      <c r="AV131" s="13" t="s">
        <v>83</v>
      </c>
      <c r="AW131" s="13" t="s">
        <v>35</v>
      </c>
      <c r="AX131" s="13" t="s">
        <v>75</v>
      </c>
      <c r="AY131" s="236" t="s">
        <v>175</v>
      </c>
    </row>
    <row r="132" s="13" customFormat="1">
      <c r="A132" s="13"/>
      <c r="B132" s="226"/>
      <c r="C132" s="227"/>
      <c r="D132" s="228" t="s">
        <v>185</v>
      </c>
      <c r="E132" s="229" t="s">
        <v>19</v>
      </c>
      <c r="F132" s="230" t="s">
        <v>1600</v>
      </c>
      <c r="G132" s="227"/>
      <c r="H132" s="229" t="s">
        <v>19</v>
      </c>
      <c r="I132" s="231"/>
      <c r="J132" s="227"/>
      <c r="K132" s="227"/>
      <c r="L132" s="232"/>
      <c r="M132" s="233"/>
      <c r="N132" s="234"/>
      <c r="O132" s="234"/>
      <c r="P132" s="234"/>
      <c r="Q132" s="234"/>
      <c r="R132" s="234"/>
      <c r="S132" s="234"/>
      <c r="T132" s="23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6" t="s">
        <v>185</v>
      </c>
      <c r="AU132" s="236" t="s">
        <v>85</v>
      </c>
      <c r="AV132" s="13" t="s">
        <v>83</v>
      </c>
      <c r="AW132" s="13" t="s">
        <v>35</v>
      </c>
      <c r="AX132" s="13" t="s">
        <v>75</v>
      </c>
      <c r="AY132" s="236" t="s">
        <v>175</v>
      </c>
    </row>
    <row r="133" s="13" customFormat="1">
      <c r="A133" s="13"/>
      <c r="B133" s="226"/>
      <c r="C133" s="227"/>
      <c r="D133" s="228" t="s">
        <v>185</v>
      </c>
      <c r="E133" s="229" t="s">
        <v>19</v>
      </c>
      <c r="F133" s="230" t="s">
        <v>1601</v>
      </c>
      <c r="G133" s="227"/>
      <c r="H133" s="229" t="s">
        <v>19</v>
      </c>
      <c r="I133" s="231"/>
      <c r="J133" s="227"/>
      <c r="K133" s="227"/>
      <c r="L133" s="232"/>
      <c r="M133" s="233"/>
      <c r="N133" s="234"/>
      <c r="O133" s="234"/>
      <c r="P133" s="234"/>
      <c r="Q133" s="234"/>
      <c r="R133" s="234"/>
      <c r="S133" s="234"/>
      <c r="T133" s="23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6" t="s">
        <v>185</v>
      </c>
      <c r="AU133" s="236" t="s">
        <v>85</v>
      </c>
      <c r="AV133" s="13" t="s">
        <v>83</v>
      </c>
      <c r="AW133" s="13" t="s">
        <v>35</v>
      </c>
      <c r="AX133" s="13" t="s">
        <v>75</v>
      </c>
      <c r="AY133" s="236" t="s">
        <v>175</v>
      </c>
    </row>
    <row r="134" s="13" customFormat="1">
      <c r="A134" s="13"/>
      <c r="B134" s="226"/>
      <c r="C134" s="227"/>
      <c r="D134" s="228" t="s">
        <v>185</v>
      </c>
      <c r="E134" s="229" t="s">
        <v>19</v>
      </c>
      <c r="F134" s="230" t="s">
        <v>1602</v>
      </c>
      <c r="G134" s="227"/>
      <c r="H134" s="229" t="s">
        <v>19</v>
      </c>
      <c r="I134" s="231"/>
      <c r="J134" s="227"/>
      <c r="K134" s="227"/>
      <c r="L134" s="232"/>
      <c r="M134" s="233"/>
      <c r="N134" s="234"/>
      <c r="O134" s="234"/>
      <c r="P134" s="234"/>
      <c r="Q134" s="234"/>
      <c r="R134" s="234"/>
      <c r="S134" s="234"/>
      <c r="T134" s="23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6" t="s">
        <v>185</v>
      </c>
      <c r="AU134" s="236" t="s">
        <v>85</v>
      </c>
      <c r="AV134" s="13" t="s">
        <v>83</v>
      </c>
      <c r="AW134" s="13" t="s">
        <v>35</v>
      </c>
      <c r="AX134" s="13" t="s">
        <v>75</v>
      </c>
      <c r="AY134" s="236" t="s">
        <v>175</v>
      </c>
    </row>
    <row r="135" s="13" customFormat="1">
      <c r="A135" s="13"/>
      <c r="B135" s="226"/>
      <c r="C135" s="227"/>
      <c r="D135" s="228" t="s">
        <v>185</v>
      </c>
      <c r="E135" s="229" t="s">
        <v>19</v>
      </c>
      <c r="F135" s="230" t="s">
        <v>1603</v>
      </c>
      <c r="G135" s="227"/>
      <c r="H135" s="229" t="s">
        <v>19</v>
      </c>
      <c r="I135" s="231"/>
      <c r="J135" s="227"/>
      <c r="K135" s="227"/>
      <c r="L135" s="232"/>
      <c r="M135" s="233"/>
      <c r="N135" s="234"/>
      <c r="O135" s="234"/>
      <c r="P135" s="234"/>
      <c r="Q135" s="234"/>
      <c r="R135" s="234"/>
      <c r="S135" s="234"/>
      <c r="T135" s="23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6" t="s">
        <v>185</v>
      </c>
      <c r="AU135" s="236" t="s">
        <v>85</v>
      </c>
      <c r="AV135" s="13" t="s">
        <v>83</v>
      </c>
      <c r="AW135" s="13" t="s">
        <v>35</v>
      </c>
      <c r="AX135" s="13" t="s">
        <v>75</v>
      </c>
      <c r="AY135" s="236" t="s">
        <v>175</v>
      </c>
    </row>
    <row r="136" s="14" customFormat="1">
      <c r="A136" s="14"/>
      <c r="B136" s="237"/>
      <c r="C136" s="238"/>
      <c r="D136" s="228" t="s">
        <v>185</v>
      </c>
      <c r="E136" s="239" t="s">
        <v>19</v>
      </c>
      <c r="F136" s="240" t="s">
        <v>1604</v>
      </c>
      <c r="G136" s="238"/>
      <c r="H136" s="241">
        <v>12780</v>
      </c>
      <c r="I136" s="242"/>
      <c r="J136" s="238"/>
      <c r="K136" s="238"/>
      <c r="L136" s="243"/>
      <c r="M136" s="244"/>
      <c r="N136" s="245"/>
      <c r="O136" s="245"/>
      <c r="P136" s="245"/>
      <c r="Q136" s="245"/>
      <c r="R136" s="245"/>
      <c r="S136" s="245"/>
      <c r="T136" s="246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7" t="s">
        <v>185</v>
      </c>
      <c r="AU136" s="247" t="s">
        <v>85</v>
      </c>
      <c r="AV136" s="14" t="s">
        <v>85</v>
      </c>
      <c r="AW136" s="14" t="s">
        <v>35</v>
      </c>
      <c r="AX136" s="14" t="s">
        <v>75</v>
      </c>
      <c r="AY136" s="247" t="s">
        <v>175</v>
      </c>
    </row>
    <row r="137" s="15" customFormat="1">
      <c r="A137" s="15"/>
      <c r="B137" s="248"/>
      <c r="C137" s="249"/>
      <c r="D137" s="228" t="s">
        <v>185</v>
      </c>
      <c r="E137" s="250" t="s">
        <v>19</v>
      </c>
      <c r="F137" s="251" t="s">
        <v>187</v>
      </c>
      <c r="G137" s="249"/>
      <c r="H137" s="252">
        <v>12780</v>
      </c>
      <c r="I137" s="253"/>
      <c r="J137" s="249"/>
      <c r="K137" s="249"/>
      <c r="L137" s="254"/>
      <c r="M137" s="255"/>
      <c r="N137" s="256"/>
      <c r="O137" s="256"/>
      <c r="P137" s="256"/>
      <c r="Q137" s="256"/>
      <c r="R137" s="256"/>
      <c r="S137" s="256"/>
      <c r="T137" s="257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58" t="s">
        <v>185</v>
      </c>
      <c r="AU137" s="258" t="s">
        <v>85</v>
      </c>
      <c r="AV137" s="15" t="s">
        <v>181</v>
      </c>
      <c r="AW137" s="15" t="s">
        <v>35</v>
      </c>
      <c r="AX137" s="15" t="s">
        <v>83</v>
      </c>
      <c r="AY137" s="258" t="s">
        <v>175</v>
      </c>
    </row>
    <row r="138" s="2" customFormat="1" ht="16.5" customHeight="1">
      <c r="A138" s="41"/>
      <c r="B138" s="42"/>
      <c r="C138" s="208" t="s">
        <v>8</v>
      </c>
      <c r="D138" s="208" t="s">
        <v>177</v>
      </c>
      <c r="E138" s="209" t="s">
        <v>1605</v>
      </c>
      <c r="F138" s="210" t="s">
        <v>1606</v>
      </c>
      <c r="G138" s="211" t="s">
        <v>1540</v>
      </c>
      <c r="H138" s="212">
        <v>1</v>
      </c>
      <c r="I138" s="213"/>
      <c r="J138" s="214">
        <f>ROUND(I138*H138,2)</f>
        <v>0</v>
      </c>
      <c r="K138" s="210" t="s">
        <v>180</v>
      </c>
      <c r="L138" s="47"/>
      <c r="M138" s="215" t="s">
        <v>19</v>
      </c>
      <c r="N138" s="216" t="s">
        <v>46</v>
      </c>
      <c r="O138" s="87"/>
      <c r="P138" s="217">
        <f>O138*H138</f>
        <v>0</v>
      </c>
      <c r="Q138" s="217">
        <v>0</v>
      </c>
      <c r="R138" s="217">
        <f>Q138*H138</f>
        <v>0</v>
      </c>
      <c r="S138" s="217">
        <v>0</v>
      </c>
      <c r="T138" s="218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19" t="s">
        <v>1541</v>
      </c>
      <c r="AT138" s="219" t="s">
        <v>177</v>
      </c>
      <c r="AU138" s="219" t="s">
        <v>85</v>
      </c>
      <c r="AY138" s="20" t="s">
        <v>175</v>
      </c>
      <c r="BE138" s="220">
        <f>IF(N138="základní",J138,0)</f>
        <v>0</v>
      </c>
      <c r="BF138" s="220">
        <f>IF(N138="snížená",J138,0)</f>
        <v>0</v>
      </c>
      <c r="BG138" s="220">
        <f>IF(N138="zákl. přenesená",J138,0)</f>
        <v>0</v>
      </c>
      <c r="BH138" s="220">
        <f>IF(N138="sníž. přenesená",J138,0)</f>
        <v>0</v>
      </c>
      <c r="BI138" s="220">
        <f>IF(N138="nulová",J138,0)</f>
        <v>0</v>
      </c>
      <c r="BJ138" s="20" t="s">
        <v>83</v>
      </c>
      <c r="BK138" s="220">
        <f>ROUND(I138*H138,2)</f>
        <v>0</v>
      </c>
      <c r="BL138" s="20" t="s">
        <v>1541</v>
      </c>
      <c r="BM138" s="219" t="s">
        <v>1607</v>
      </c>
    </row>
    <row r="139" s="2" customFormat="1">
      <c r="A139" s="41"/>
      <c r="B139" s="42"/>
      <c r="C139" s="43"/>
      <c r="D139" s="221" t="s">
        <v>183</v>
      </c>
      <c r="E139" s="43"/>
      <c r="F139" s="222" t="s">
        <v>1608</v>
      </c>
      <c r="G139" s="43"/>
      <c r="H139" s="43"/>
      <c r="I139" s="223"/>
      <c r="J139" s="43"/>
      <c r="K139" s="43"/>
      <c r="L139" s="47"/>
      <c r="M139" s="224"/>
      <c r="N139" s="225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183</v>
      </c>
      <c r="AU139" s="20" t="s">
        <v>85</v>
      </c>
    </row>
    <row r="140" s="2" customFormat="1">
      <c r="A140" s="41"/>
      <c r="B140" s="42"/>
      <c r="C140" s="43"/>
      <c r="D140" s="228" t="s">
        <v>1432</v>
      </c>
      <c r="E140" s="43"/>
      <c r="F140" s="284" t="s">
        <v>1609</v>
      </c>
      <c r="G140" s="43"/>
      <c r="H140" s="43"/>
      <c r="I140" s="223"/>
      <c r="J140" s="43"/>
      <c r="K140" s="43"/>
      <c r="L140" s="47"/>
      <c r="M140" s="224"/>
      <c r="N140" s="225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1432</v>
      </c>
      <c r="AU140" s="20" t="s">
        <v>85</v>
      </c>
    </row>
    <row r="141" s="12" customFormat="1" ht="22.8" customHeight="1">
      <c r="A141" s="12"/>
      <c r="B141" s="192"/>
      <c r="C141" s="193"/>
      <c r="D141" s="194" t="s">
        <v>74</v>
      </c>
      <c r="E141" s="206" t="s">
        <v>1610</v>
      </c>
      <c r="F141" s="206" t="s">
        <v>1611</v>
      </c>
      <c r="G141" s="193"/>
      <c r="H141" s="193"/>
      <c r="I141" s="196"/>
      <c r="J141" s="207">
        <f>BK141</f>
        <v>0</v>
      </c>
      <c r="K141" s="193"/>
      <c r="L141" s="198"/>
      <c r="M141" s="199"/>
      <c r="N141" s="200"/>
      <c r="O141" s="200"/>
      <c r="P141" s="201">
        <f>SUM(P142:P144)</f>
        <v>0</v>
      </c>
      <c r="Q141" s="200"/>
      <c r="R141" s="201">
        <f>SUM(R142:R144)</f>
        <v>0</v>
      </c>
      <c r="S141" s="200"/>
      <c r="T141" s="202">
        <f>SUM(T142:T144)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03" t="s">
        <v>204</v>
      </c>
      <c r="AT141" s="204" t="s">
        <v>74</v>
      </c>
      <c r="AU141" s="204" t="s">
        <v>83</v>
      </c>
      <c r="AY141" s="203" t="s">
        <v>175</v>
      </c>
      <c r="BK141" s="205">
        <f>SUM(BK142:BK144)</f>
        <v>0</v>
      </c>
    </row>
    <row r="142" s="2" customFormat="1" ht="16.5" customHeight="1">
      <c r="A142" s="41"/>
      <c r="B142" s="42"/>
      <c r="C142" s="208" t="s">
        <v>261</v>
      </c>
      <c r="D142" s="208" t="s">
        <v>177</v>
      </c>
      <c r="E142" s="209" t="s">
        <v>1612</v>
      </c>
      <c r="F142" s="210" t="s">
        <v>1613</v>
      </c>
      <c r="G142" s="211" t="s">
        <v>1540</v>
      </c>
      <c r="H142" s="212">
        <v>1</v>
      </c>
      <c r="I142" s="213"/>
      <c r="J142" s="214">
        <f>ROUND(I142*H142,2)</f>
        <v>0</v>
      </c>
      <c r="K142" s="210" t="s">
        <v>180</v>
      </c>
      <c r="L142" s="47"/>
      <c r="M142" s="215" t="s">
        <v>19</v>
      </c>
      <c r="N142" s="216" t="s">
        <v>46</v>
      </c>
      <c r="O142" s="87"/>
      <c r="P142" s="217">
        <f>O142*H142</f>
        <v>0</v>
      </c>
      <c r="Q142" s="217">
        <v>0</v>
      </c>
      <c r="R142" s="217">
        <f>Q142*H142</f>
        <v>0</v>
      </c>
      <c r="S142" s="217">
        <v>0</v>
      </c>
      <c r="T142" s="218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19" t="s">
        <v>1541</v>
      </c>
      <c r="AT142" s="219" t="s">
        <v>177</v>
      </c>
      <c r="AU142" s="219" t="s">
        <v>85</v>
      </c>
      <c r="AY142" s="20" t="s">
        <v>175</v>
      </c>
      <c r="BE142" s="220">
        <f>IF(N142="základní",J142,0)</f>
        <v>0</v>
      </c>
      <c r="BF142" s="220">
        <f>IF(N142="snížená",J142,0)</f>
        <v>0</v>
      </c>
      <c r="BG142" s="220">
        <f>IF(N142="zákl. přenesená",J142,0)</f>
        <v>0</v>
      </c>
      <c r="BH142" s="220">
        <f>IF(N142="sníž. přenesená",J142,0)</f>
        <v>0</v>
      </c>
      <c r="BI142" s="220">
        <f>IF(N142="nulová",J142,0)</f>
        <v>0</v>
      </c>
      <c r="BJ142" s="20" t="s">
        <v>83</v>
      </c>
      <c r="BK142" s="220">
        <f>ROUND(I142*H142,2)</f>
        <v>0</v>
      </c>
      <c r="BL142" s="20" t="s">
        <v>1541</v>
      </c>
      <c r="BM142" s="219" t="s">
        <v>1614</v>
      </c>
    </row>
    <row r="143" s="2" customFormat="1">
      <c r="A143" s="41"/>
      <c r="B143" s="42"/>
      <c r="C143" s="43"/>
      <c r="D143" s="221" t="s">
        <v>183</v>
      </c>
      <c r="E143" s="43"/>
      <c r="F143" s="222" t="s">
        <v>1615</v>
      </c>
      <c r="G143" s="43"/>
      <c r="H143" s="43"/>
      <c r="I143" s="223"/>
      <c r="J143" s="43"/>
      <c r="K143" s="43"/>
      <c r="L143" s="47"/>
      <c r="M143" s="224"/>
      <c r="N143" s="225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183</v>
      </c>
      <c r="AU143" s="20" t="s">
        <v>85</v>
      </c>
    </row>
    <row r="144" s="2" customFormat="1">
      <c r="A144" s="41"/>
      <c r="B144" s="42"/>
      <c r="C144" s="43"/>
      <c r="D144" s="228" t="s">
        <v>1432</v>
      </c>
      <c r="E144" s="43"/>
      <c r="F144" s="284" t="s">
        <v>1616</v>
      </c>
      <c r="G144" s="43"/>
      <c r="H144" s="43"/>
      <c r="I144" s="223"/>
      <c r="J144" s="43"/>
      <c r="K144" s="43"/>
      <c r="L144" s="47"/>
      <c r="M144" s="290"/>
      <c r="N144" s="291"/>
      <c r="O144" s="287"/>
      <c r="P144" s="287"/>
      <c r="Q144" s="287"/>
      <c r="R144" s="287"/>
      <c r="S144" s="287"/>
      <c r="T144" s="292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20" t="s">
        <v>1432</v>
      </c>
      <c r="AU144" s="20" t="s">
        <v>85</v>
      </c>
    </row>
    <row r="145" s="2" customFormat="1" ht="6.96" customHeight="1">
      <c r="A145" s="41"/>
      <c r="B145" s="62"/>
      <c r="C145" s="63"/>
      <c r="D145" s="63"/>
      <c r="E145" s="63"/>
      <c r="F145" s="63"/>
      <c r="G145" s="63"/>
      <c r="H145" s="63"/>
      <c r="I145" s="63"/>
      <c r="J145" s="63"/>
      <c r="K145" s="63"/>
      <c r="L145" s="47"/>
      <c r="M145" s="41"/>
      <c r="O145" s="41"/>
      <c r="P145" s="41"/>
      <c r="Q145" s="41"/>
      <c r="R145" s="41"/>
      <c r="S145" s="41"/>
      <c r="T145" s="41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</row>
  </sheetData>
  <sheetProtection sheet="1" autoFilter="0" formatColumns="0" formatRows="0" objects="1" scenarios="1" spinCount="100000" saltValue="wwgD5nVn7br8fpvaFbCbRUAguCUqzdTnHl8ncGppKoyYiO7EVvwnRR1pfdrHariMv+LsxUBs9I1UlX/4BGBTzw==" hashValue="G0xFvyYJlv4g1I6u8qQIXGiwiCCsHdyFF+rFGv8IeebSXNMKb9FGE3iRbpkM24uhqNoXmhujQgTDU0wDalQikw==" algorithmName="SHA-512" password="CC3D"/>
  <autoFilter ref="C83:K144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8" r:id="rId1" display="https://podminky.urs.cz/item/CS_URS_2024_01/011514000"/>
    <hyperlink ref="F95" r:id="rId2" display="https://podminky.urs.cz/item/CS_URS_2024_01/013203000"/>
    <hyperlink ref="F97" r:id="rId3" display="https://podminky.urs.cz/item/CS_URS_2024_01/013254000"/>
    <hyperlink ref="F100" r:id="rId4" display="https://podminky.urs.cz/item/CS_URS_2024_01/013294000"/>
    <hyperlink ref="F104" r:id="rId5" display="https://podminky.urs.cz/item/CS_URS_2024_01/023103000"/>
    <hyperlink ref="F111" r:id="rId6" display="https://podminky.urs.cz/item/CS_URS_2024_01/032002000"/>
    <hyperlink ref="F114" r:id="rId7" display="https://podminky.urs.cz/item/CS_URS_2024_01/032103000"/>
    <hyperlink ref="F119" r:id="rId8" display="https://podminky.urs.cz/item/CS_URS_2024_01/032803000"/>
    <hyperlink ref="F124" r:id="rId9" display="https://podminky.urs.cz/item/CS_URS_2024_01/033002000"/>
    <hyperlink ref="F127" r:id="rId10" display="https://podminky.urs.cz/item/CS_URS_2024_01/034303000"/>
    <hyperlink ref="F130" r:id="rId11" display="https://podminky.urs.cz/item/CS_URS_2024_01/035002000"/>
    <hyperlink ref="F139" r:id="rId12" display="https://podminky.urs.cz/item/CS_URS_2024_01/039002000"/>
    <hyperlink ref="F143" r:id="rId13" display="https://podminky.urs.cz/item/CS_URS_2024_01/045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4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2"/>
      <c r="C3" s="133"/>
      <c r="D3" s="133"/>
      <c r="E3" s="133"/>
      <c r="F3" s="133"/>
      <c r="G3" s="133"/>
      <c r="H3" s="23"/>
    </row>
    <row r="4" s="1" customFormat="1" ht="24.96" customHeight="1">
      <c r="B4" s="23"/>
      <c r="C4" s="134" t="s">
        <v>1617</v>
      </c>
      <c r="H4" s="23"/>
    </row>
    <row r="5" s="1" customFormat="1" ht="12" customHeight="1">
      <c r="B5" s="23"/>
      <c r="C5" s="293" t="s">
        <v>13</v>
      </c>
      <c r="D5" s="144" t="s">
        <v>14</v>
      </c>
      <c r="E5" s="1"/>
      <c r="F5" s="1"/>
      <c r="H5" s="23"/>
    </row>
    <row r="6" s="1" customFormat="1" ht="36.96" customHeight="1">
      <c r="B6" s="23"/>
      <c r="C6" s="294" t="s">
        <v>16</v>
      </c>
      <c r="D6" s="295" t="s">
        <v>17</v>
      </c>
      <c r="E6" s="1"/>
      <c r="F6" s="1"/>
      <c r="H6" s="23"/>
    </row>
    <row r="7" s="1" customFormat="1" ht="16.5" customHeight="1">
      <c r="B7" s="23"/>
      <c r="C7" s="136" t="s">
        <v>23</v>
      </c>
      <c r="D7" s="141" t="str">
        <f>'Rekapitulace stavby'!AN8</f>
        <v>10. 1. 2024</v>
      </c>
      <c r="H7" s="23"/>
    </row>
    <row r="8" s="2" customFormat="1" ht="10.8" customHeight="1">
      <c r="A8" s="41"/>
      <c r="B8" s="47"/>
      <c r="C8" s="41"/>
      <c r="D8" s="41"/>
      <c r="E8" s="41"/>
      <c r="F8" s="41"/>
      <c r="G8" s="41"/>
      <c r="H8" s="47"/>
    </row>
    <row r="9" s="11" customFormat="1" ht="29.28" customHeight="1">
      <c r="A9" s="181"/>
      <c r="B9" s="296"/>
      <c r="C9" s="297" t="s">
        <v>56</v>
      </c>
      <c r="D9" s="298" t="s">
        <v>57</v>
      </c>
      <c r="E9" s="298" t="s">
        <v>162</v>
      </c>
      <c r="F9" s="299" t="s">
        <v>1618</v>
      </c>
      <c r="G9" s="181"/>
      <c r="H9" s="296"/>
    </row>
    <row r="10" s="2" customFormat="1" ht="26.4" customHeight="1">
      <c r="A10" s="41"/>
      <c r="B10" s="47"/>
      <c r="C10" s="300" t="s">
        <v>1619</v>
      </c>
      <c r="D10" s="300" t="s">
        <v>81</v>
      </c>
      <c r="E10" s="41"/>
      <c r="F10" s="41"/>
      <c r="G10" s="41"/>
      <c r="H10" s="47"/>
    </row>
    <row r="11" s="2" customFormat="1" ht="16.8" customHeight="1">
      <c r="A11" s="41"/>
      <c r="B11" s="47"/>
      <c r="C11" s="301" t="s">
        <v>92</v>
      </c>
      <c r="D11" s="302" t="s">
        <v>19</v>
      </c>
      <c r="E11" s="303" t="s">
        <v>19</v>
      </c>
      <c r="F11" s="304">
        <v>37.384999999999998</v>
      </c>
      <c r="G11" s="41"/>
      <c r="H11" s="47"/>
    </row>
    <row r="12" s="2" customFormat="1" ht="16.8" customHeight="1">
      <c r="A12" s="41"/>
      <c r="B12" s="47"/>
      <c r="C12" s="305" t="s">
        <v>19</v>
      </c>
      <c r="D12" s="305" t="s">
        <v>482</v>
      </c>
      <c r="E12" s="20" t="s">
        <v>19</v>
      </c>
      <c r="F12" s="306">
        <v>0</v>
      </c>
      <c r="G12" s="41"/>
      <c r="H12" s="47"/>
    </row>
    <row r="13" s="2" customFormat="1" ht="16.8" customHeight="1">
      <c r="A13" s="41"/>
      <c r="B13" s="47"/>
      <c r="C13" s="305" t="s">
        <v>19</v>
      </c>
      <c r="D13" s="305" t="s">
        <v>198</v>
      </c>
      <c r="E13" s="20" t="s">
        <v>19</v>
      </c>
      <c r="F13" s="306">
        <v>0</v>
      </c>
      <c r="G13" s="41"/>
      <c r="H13" s="47"/>
    </row>
    <row r="14" s="2" customFormat="1" ht="16.8" customHeight="1">
      <c r="A14" s="41"/>
      <c r="B14" s="47"/>
      <c r="C14" s="305" t="s">
        <v>19</v>
      </c>
      <c r="D14" s="305" t="s">
        <v>483</v>
      </c>
      <c r="E14" s="20" t="s">
        <v>19</v>
      </c>
      <c r="F14" s="306">
        <v>10.59</v>
      </c>
      <c r="G14" s="41"/>
      <c r="H14" s="47"/>
    </row>
    <row r="15" s="2" customFormat="1" ht="16.8" customHeight="1">
      <c r="A15" s="41"/>
      <c r="B15" s="47"/>
      <c r="C15" s="305" t="s">
        <v>19</v>
      </c>
      <c r="D15" s="305" t="s">
        <v>484</v>
      </c>
      <c r="E15" s="20" t="s">
        <v>19</v>
      </c>
      <c r="F15" s="306">
        <v>10.601000000000001</v>
      </c>
      <c r="G15" s="41"/>
      <c r="H15" s="47"/>
    </row>
    <row r="16" s="2" customFormat="1" ht="16.8" customHeight="1">
      <c r="A16" s="41"/>
      <c r="B16" s="47"/>
      <c r="C16" s="305" t="s">
        <v>19</v>
      </c>
      <c r="D16" s="305" t="s">
        <v>485</v>
      </c>
      <c r="E16" s="20" t="s">
        <v>19</v>
      </c>
      <c r="F16" s="306">
        <v>6.4729999999999999</v>
      </c>
      <c r="G16" s="41"/>
      <c r="H16" s="47"/>
    </row>
    <row r="17" s="2" customFormat="1" ht="16.8" customHeight="1">
      <c r="A17" s="41"/>
      <c r="B17" s="47"/>
      <c r="C17" s="305" t="s">
        <v>19</v>
      </c>
      <c r="D17" s="305" t="s">
        <v>485</v>
      </c>
      <c r="E17" s="20" t="s">
        <v>19</v>
      </c>
      <c r="F17" s="306">
        <v>6.4729999999999999</v>
      </c>
      <c r="G17" s="41"/>
      <c r="H17" s="47"/>
    </row>
    <row r="18" s="2" customFormat="1" ht="16.8" customHeight="1">
      <c r="A18" s="41"/>
      <c r="B18" s="47"/>
      <c r="C18" s="305" t="s">
        <v>19</v>
      </c>
      <c r="D18" s="305" t="s">
        <v>486</v>
      </c>
      <c r="E18" s="20" t="s">
        <v>19</v>
      </c>
      <c r="F18" s="306">
        <v>3.2480000000000002</v>
      </c>
      <c r="G18" s="41"/>
      <c r="H18" s="47"/>
    </row>
    <row r="19" s="2" customFormat="1" ht="16.8" customHeight="1">
      <c r="A19" s="41"/>
      <c r="B19" s="47"/>
      <c r="C19" s="305" t="s">
        <v>92</v>
      </c>
      <c r="D19" s="305" t="s">
        <v>212</v>
      </c>
      <c r="E19" s="20" t="s">
        <v>19</v>
      </c>
      <c r="F19" s="306">
        <v>37.384999999999998</v>
      </c>
      <c r="G19" s="41"/>
      <c r="H19" s="47"/>
    </row>
    <row r="20" s="2" customFormat="1" ht="16.8" customHeight="1">
      <c r="A20" s="41"/>
      <c r="B20" s="47"/>
      <c r="C20" s="307" t="s">
        <v>1620</v>
      </c>
      <c r="D20" s="41"/>
      <c r="E20" s="41"/>
      <c r="F20" s="41"/>
      <c r="G20" s="41"/>
      <c r="H20" s="47"/>
    </row>
    <row r="21" s="2" customFormat="1" ht="16.8" customHeight="1">
      <c r="A21" s="41"/>
      <c r="B21" s="47"/>
      <c r="C21" s="305" t="s">
        <v>478</v>
      </c>
      <c r="D21" s="305" t="s">
        <v>1621</v>
      </c>
      <c r="E21" s="20" t="s">
        <v>120</v>
      </c>
      <c r="F21" s="306">
        <v>37.384999999999998</v>
      </c>
      <c r="G21" s="41"/>
      <c r="H21" s="47"/>
    </row>
    <row r="22" s="2" customFormat="1" ht="16.8" customHeight="1">
      <c r="A22" s="41"/>
      <c r="B22" s="47"/>
      <c r="C22" s="305" t="s">
        <v>718</v>
      </c>
      <c r="D22" s="305" t="s">
        <v>1622</v>
      </c>
      <c r="E22" s="20" t="s">
        <v>120</v>
      </c>
      <c r="F22" s="306">
        <v>317.44499999999999</v>
      </c>
      <c r="G22" s="41"/>
      <c r="H22" s="47"/>
    </row>
    <row r="23" s="2" customFormat="1" ht="16.8" customHeight="1">
      <c r="A23" s="41"/>
      <c r="B23" s="47"/>
      <c r="C23" s="301" t="s">
        <v>94</v>
      </c>
      <c r="D23" s="302" t="s">
        <v>19</v>
      </c>
      <c r="E23" s="303" t="s">
        <v>19</v>
      </c>
      <c r="F23" s="304">
        <v>16.920000000000002</v>
      </c>
      <c r="G23" s="41"/>
      <c r="H23" s="47"/>
    </row>
    <row r="24" s="2" customFormat="1" ht="16.8" customHeight="1">
      <c r="A24" s="41"/>
      <c r="B24" s="47"/>
      <c r="C24" s="305" t="s">
        <v>19</v>
      </c>
      <c r="D24" s="305" t="s">
        <v>197</v>
      </c>
      <c r="E24" s="20" t="s">
        <v>19</v>
      </c>
      <c r="F24" s="306">
        <v>0</v>
      </c>
      <c r="G24" s="41"/>
      <c r="H24" s="47"/>
    </row>
    <row r="25" s="2" customFormat="1" ht="16.8" customHeight="1">
      <c r="A25" s="41"/>
      <c r="B25" s="47"/>
      <c r="C25" s="305" t="s">
        <v>19</v>
      </c>
      <c r="D25" s="305" t="s">
        <v>198</v>
      </c>
      <c r="E25" s="20" t="s">
        <v>19</v>
      </c>
      <c r="F25" s="306">
        <v>0</v>
      </c>
      <c r="G25" s="41"/>
      <c r="H25" s="47"/>
    </row>
    <row r="26" s="2" customFormat="1" ht="16.8" customHeight="1">
      <c r="A26" s="41"/>
      <c r="B26" s="47"/>
      <c r="C26" s="305" t="s">
        <v>19</v>
      </c>
      <c r="D26" s="305" t="s">
        <v>474</v>
      </c>
      <c r="E26" s="20" t="s">
        <v>19</v>
      </c>
      <c r="F26" s="306">
        <v>0</v>
      </c>
      <c r="G26" s="41"/>
      <c r="H26" s="47"/>
    </row>
    <row r="27" s="2" customFormat="1" ht="16.8" customHeight="1">
      <c r="A27" s="41"/>
      <c r="B27" s="47"/>
      <c r="C27" s="305" t="s">
        <v>19</v>
      </c>
      <c r="D27" s="305" t="s">
        <v>475</v>
      </c>
      <c r="E27" s="20" t="s">
        <v>19</v>
      </c>
      <c r="F27" s="306">
        <v>0</v>
      </c>
      <c r="G27" s="41"/>
      <c r="H27" s="47"/>
    </row>
    <row r="28" s="2" customFormat="1" ht="16.8" customHeight="1">
      <c r="A28" s="41"/>
      <c r="B28" s="47"/>
      <c r="C28" s="305" t="s">
        <v>19</v>
      </c>
      <c r="D28" s="305" t="s">
        <v>476</v>
      </c>
      <c r="E28" s="20" t="s">
        <v>19</v>
      </c>
      <c r="F28" s="306">
        <v>16.920000000000002</v>
      </c>
      <c r="G28" s="41"/>
      <c r="H28" s="47"/>
    </row>
    <row r="29" s="2" customFormat="1" ht="16.8" customHeight="1">
      <c r="A29" s="41"/>
      <c r="B29" s="47"/>
      <c r="C29" s="305" t="s">
        <v>94</v>
      </c>
      <c r="D29" s="305" t="s">
        <v>212</v>
      </c>
      <c r="E29" s="20" t="s">
        <v>19</v>
      </c>
      <c r="F29" s="306">
        <v>16.920000000000002</v>
      </c>
      <c r="G29" s="41"/>
      <c r="H29" s="47"/>
    </row>
    <row r="30" s="2" customFormat="1" ht="16.8" customHeight="1">
      <c r="A30" s="41"/>
      <c r="B30" s="47"/>
      <c r="C30" s="307" t="s">
        <v>1620</v>
      </c>
      <c r="D30" s="41"/>
      <c r="E30" s="41"/>
      <c r="F30" s="41"/>
      <c r="G30" s="41"/>
      <c r="H30" s="47"/>
    </row>
    <row r="31" s="2" customFormat="1" ht="16.8" customHeight="1">
      <c r="A31" s="41"/>
      <c r="B31" s="47"/>
      <c r="C31" s="305" t="s">
        <v>470</v>
      </c>
      <c r="D31" s="305" t="s">
        <v>1623</v>
      </c>
      <c r="E31" s="20" t="s">
        <v>120</v>
      </c>
      <c r="F31" s="306">
        <v>16.920000000000002</v>
      </c>
      <c r="G31" s="41"/>
      <c r="H31" s="47"/>
    </row>
    <row r="32" s="2" customFormat="1" ht="16.8" customHeight="1">
      <c r="A32" s="41"/>
      <c r="B32" s="47"/>
      <c r="C32" s="305" t="s">
        <v>488</v>
      </c>
      <c r="D32" s="305" t="s">
        <v>1624</v>
      </c>
      <c r="E32" s="20" t="s">
        <v>120</v>
      </c>
      <c r="F32" s="306">
        <v>280.06</v>
      </c>
      <c r="G32" s="41"/>
      <c r="H32" s="47"/>
    </row>
    <row r="33" s="2" customFormat="1">
      <c r="A33" s="41"/>
      <c r="B33" s="47"/>
      <c r="C33" s="305" t="s">
        <v>493</v>
      </c>
      <c r="D33" s="305" t="s">
        <v>1625</v>
      </c>
      <c r="E33" s="20" t="s">
        <v>120</v>
      </c>
      <c r="F33" s="306">
        <v>593.96000000000004</v>
      </c>
      <c r="G33" s="41"/>
      <c r="H33" s="47"/>
    </row>
    <row r="34" s="2" customFormat="1" ht="16.8" customHeight="1">
      <c r="A34" s="41"/>
      <c r="B34" s="47"/>
      <c r="C34" s="305" t="s">
        <v>500</v>
      </c>
      <c r="D34" s="305" t="s">
        <v>1626</v>
      </c>
      <c r="E34" s="20" t="s">
        <v>120</v>
      </c>
      <c r="F34" s="306">
        <v>280.06</v>
      </c>
      <c r="G34" s="41"/>
      <c r="H34" s="47"/>
    </row>
    <row r="35" s="2" customFormat="1" ht="16.8" customHeight="1">
      <c r="A35" s="41"/>
      <c r="B35" s="47"/>
      <c r="C35" s="305" t="s">
        <v>505</v>
      </c>
      <c r="D35" s="305" t="s">
        <v>1627</v>
      </c>
      <c r="E35" s="20" t="s">
        <v>120</v>
      </c>
      <c r="F35" s="306">
        <v>280.06</v>
      </c>
      <c r="G35" s="41"/>
      <c r="H35" s="47"/>
    </row>
    <row r="36" s="2" customFormat="1" ht="16.8" customHeight="1">
      <c r="A36" s="41"/>
      <c r="B36" s="47"/>
      <c r="C36" s="305" t="s">
        <v>1315</v>
      </c>
      <c r="D36" s="305" t="s">
        <v>1628</v>
      </c>
      <c r="E36" s="20" t="s">
        <v>120</v>
      </c>
      <c r="F36" s="306">
        <v>280.06</v>
      </c>
      <c r="G36" s="41"/>
      <c r="H36" s="47"/>
    </row>
    <row r="37" s="2" customFormat="1" ht="16.8" customHeight="1">
      <c r="A37" s="41"/>
      <c r="B37" s="47"/>
      <c r="C37" s="305" t="s">
        <v>1325</v>
      </c>
      <c r="D37" s="305" t="s">
        <v>1629</v>
      </c>
      <c r="E37" s="20" t="s">
        <v>120</v>
      </c>
      <c r="F37" s="306">
        <v>280.06</v>
      </c>
      <c r="G37" s="41"/>
      <c r="H37" s="47"/>
    </row>
    <row r="38" s="2" customFormat="1" ht="16.8" customHeight="1">
      <c r="A38" s="41"/>
      <c r="B38" s="47"/>
      <c r="C38" s="305" t="s">
        <v>1330</v>
      </c>
      <c r="D38" s="305" t="s">
        <v>1630</v>
      </c>
      <c r="E38" s="20" t="s">
        <v>120</v>
      </c>
      <c r="F38" s="306">
        <v>280.06</v>
      </c>
      <c r="G38" s="41"/>
      <c r="H38" s="47"/>
    </row>
    <row r="39" s="2" customFormat="1" ht="16.8" customHeight="1">
      <c r="A39" s="41"/>
      <c r="B39" s="47"/>
      <c r="C39" s="305" t="s">
        <v>1349</v>
      </c>
      <c r="D39" s="305" t="s">
        <v>1631</v>
      </c>
      <c r="E39" s="20" t="s">
        <v>297</v>
      </c>
      <c r="F39" s="306">
        <v>379.74799999999999</v>
      </c>
      <c r="G39" s="41"/>
      <c r="H39" s="47"/>
    </row>
    <row r="40" s="2" customFormat="1">
      <c r="A40" s="41"/>
      <c r="B40" s="47"/>
      <c r="C40" s="305" t="s">
        <v>1354</v>
      </c>
      <c r="D40" s="305" t="s">
        <v>1632</v>
      </c>
      <c r="E40" s="20" t="s">
        <v>120</v>
      </c>
      <c r="F40" s="306">
        <v>379.74799999999999</v>
      </c>
      <c r="G40" s="41"/>
      <c r="H40" s="47"/>
    </row>
    <row r="41" s="2" customFormat="1" ht="16.8" customHeight="1">
      <c r="A41" s="41"/>
      <c r="B41" s="47"/>
      <c r="C41" s="305" t="s">
        <v>718</v>
      </c>
      <c r="D41" s="305" t="s">
        <v>1622</v>
      </c>
      <c r="E41" s="20" t="s">
        <v>120</v>
      </c>
      <c r="F41" s="306">
        <v>317.44499999999999</v>
      </c>
      <c r="G41" s="41"/>
      <c r="H41" s="47"/>
    </row>
    <row r="42" s="2" customFormat="1" ht="16.8" customHeight="1">
      <c r="A42" s="41"/>
      <c r="B42" s="47"/>
      <c r="C42" s="305" t="s">
        <v>723</v>
      </c>
      <c r="D42" s="305" t="s">
        <v>1633</v>
      </c>
      <c r="E42" s="20" t="s">
        <v>120</v>
      </c>
      <c r="F42" s="306">
        <v>1509.3689999999999</v>
      </c>
      <c r="G42" s="41"/>
      <c r="H42" s="47"/>
    </row>
    <row r="43" s="2" customFormat="1" ht="16.8" customHeight="1">
      <c r="A43" s="41"/>
      <c r="B43" s="47"/>
      <c r="C43" s="305" t="s">
        <v>728</v>
      </c>
      <c r="D43" s="305" t="s">
        <v>1634</v>
      </c>
      <c r="E43" s="20" t="s">
        <v>120</v>
      </c>
      <c r="F43" s="306">
        <v>405.34899999999999</v>
      </c>
      <c r="G43" s="41"/>
      <c r="H43" s="47"/>
    </row>
    <row r="44" s="2" customFormat="1" ht="16.8" customHeight="1">
      <c r="A44" s="41"/>
      <c r="B44" s="47"/>
      <c r="C44" s="301" t="s">
        <v>97</v>
      </c>
      <c r="D44" s="302" t="s">
        <v>19</v>
      </c>
      <c r="E44" s="303" t="s">
        <v>19</v>
      </c>
      <c r="F44" s="304">
        <v>263.13999999999999</v>
      </c>
      <c r="G44" s="41"/>
      <c r="H44" s="47"/>
    </row>
    <row r="45" s="2" customFormat="1" ht="16.8" customHeight="1">
      <c r="A45" s="41"/>
      <c r="B45" s="47"/>
      <c r="C45" s="305" t="s">
        <v>19</v>
      </c>
      <c r="D45" s="305" t="s">
        <v>877</v>
      </c>
      <c r="E45" s="20" t="s">
        <v>19</v>
      </c>
      <c r="F45" s="306">
        <v>0</v>
      </c>
      <c r="G45" s="41"/>
      <c r="H45" s="47"/>
    </row>
    <row r="46" s="2" customFormat="1" ht="16.8" customHeight="1">
      <c r="A46" s="41"/>
      <c r="B46" s="47"/>
      <c r="C46" s="305" t="s">
        <v>19</v>
      </c>
      <c r="D46" s="305" t="s">
        <v>878</v>
      </c>
      <c r="E46" s="20" t="s">
        <v>19</v>
      </c>
      <c r="F46" s="306">
        <v>17.649999999999999</v>
      </c>
      <c r="G46" s="41"/>
      <c r="H46" s="47"/>
    </row>
    <row r="47" s="2" customFormat="1" ht="16.8" customHeight="1">
      <c r="A47" s="41"/>
      <c r="B47" s="47"/>
      <c r="C47" s="305" t="s">
        <v>19</v>
      </c>
      <c r="D47" s="305" t="s">
        <v>879</v>
      </c>
      <c r="E47" s="20" t="s">
        <v>19</v>
      </c>
      <c r="F47" s="306">
        <v>17.649999999999999</v>
      </c>
      <c r="G47" s="41"/>
      <c r="H47" s="47"/>
    </row>
    <row r="48" s="2" customFormat="1" ht="16.8" customHeight="1">
      <c r="A48" s="41"/>
      <c r="B48" s="47"/>
      <c r="C48" s="305" t="s">
        <v>19</v>
      </c>
      <c r="D48" s="305" t="s">
        <v>880</v>
      </c>
      <c r="E48" s="20" t="s">
        <v>19</v>
      </c>
      <c r="F48" s="306">
        <v>6.2729999999999997</v>
      </c>
      <c r="G48" s="41"/>
      <c r="H48" s="47"/>
    </row>
    <row r="49" s="2" customFormat="1" ht="16.8" customHeight="1">
      <c r="A49" s="41"/>
      <c r="B49" s="47"/>
      <c r="C49" s="305" t="s">
        <v>19</v>
      </c>
      <c r="D49" s="305" t="s">
        <v>881</v>
      </c>
      <c r="E49" s="20" t="s">
        <v>19</v>
      </c>
      <c r="F49" s="306">
        <v>14.022</v>
      </c>
      <c r="G49" s="41"/>
      <c r="H49" s="47"/>
    </row>
    <row r="50" s="2" customFormat="1" ht="16.8" customHeight="1">
      <c r="A50" s="41"/>
      <c r="B50" s="47"/>
      <c r="C50" s="305" t="s">
        <v>19</v>
      </c>
      <c r="D50" s="305" t="s">
        <v>882</v>
      </c>
      <c r="E50" s="20" t="s">
        <v>19</v>
      </c>
      <c r="F50" s="306">
        <v>10.984999999999999</v>
      </c>
      <c r="G50" s="41"/>
      <c r="H50" s="47"/>
    </row>
    <row r="51" s="2" customFormat="1" ht="16.8" customHeight="1">
      <c r="A51" s="41"/>
      <c r="B51" s="47"/>
      <c r="C51" s="305" t="s">
        <v>19</v>
      </c>
      <c r="D51" s="305" t="s">
        <v>881</v>
      </c>
      <c r="E51" s="20" t="s">
        <v>19</v>
      </c>
      <c r="F51" s="306">
        <v>14.022</v>
      </c>
      <c r="G51" s="41"/>
      <c r="H51" s="47"/>
    </row>
    <row r="52" s="2" customFormat="1" ht="16.8" customHeight="1">
      <c r="A52" s="41"/>
      <c r="B52" s="47"/>
      <c r="C52" s="305" t="s">
        <v>19</v>
      </c>
      <c r="D52" s="305" t="s">
        <v>883</v>
      </c>
      <c r="E52" s="20" t="s">
        <v>19</v>
      </c>
      <c r="F52" s="306">
        <v>17.667999999999999</v>
      </c>
      <c r="G52" s="41"/>
      <c r="H52" s="47"/>
    </row>
    <row r="53" s="2" customFormat="1" ht="16.8" customHeight="1">
      <c r="A53" s="41"/>
      <c r="B53" s="47"/>
      <c r="C53" s="305" t="s">
        <v>19</v>
      </c>
      <c r="D53" s="305" t="s">
        <v>884</v>
      </c>
      <c r="E53" s="20" t="s">
        <v>19</v>
      </c>
      <c r="F53" s="306">
        <v>10.788</v>
      </c>
      <c r="G53" s="41"/>
      <c r="H53" s="47"/>
    </row>
    <row r="54" s="2" customFormat="1" ht="16.8" customHeight="1">
      <c r="A54" s="41"/>
      <c r="B54" s="47"/>
      <c r="C54" s="305" t="s">
        <v>19</v>
      </c>
      <c r="D54" s="305" t="s">
        <v>884</v>
      </c>
      <c r="E54" s="20" t="s">
        <v>19</v>
      </c>
      <c r="F54" s="306">
        <v>10.788</v>
      </c>
      <c r="G54" s="41"/>
      <c r="H54" s="47"/>
    </row>
    <row r="55" s="2" customFormat="1" ht="16.8" customHeight="1">
      <c r="A55" s="41"/>
      <c r="B55" s="47"/>
      <c r="C55" s="305" t="s">
        <v>19</v>
      </c>
      <c r="D55" s="305" t="s">
        <v>885</v>
      </c>
      <c r="E55" s="20" t="s">
        <v>19</v>
      </c>
      <c r="F55" s="306">
        <v>5.4130000000000003</v>
      </c>
      <c r="G55" s="41"/>
      <c r="H55" s="47"/>
    </row>
    <row r="56" s="2" customFormat="1" ht="16.8" customHeight="1">
      <c r="A56" s="41"/>
      <c r="B56" s="47"/>
      <c r="C56" s="305" t="s">
        <v>19</v>
      </c>
      <c r="D56" s="305" t="s">
        <v>886</v>
      </c>
      <c r="E56" s="20" t="s">
        <v>19</v>
      </c>
      <c r="F56" s="306">
        <v>10.601000000000001</v>
      </c>
      <c r="G56" s="41"/>
      <c r="H56" s="47"/>
    </row>
    <row r="57" s="2" customFormat="1" ht="16.8" customHeight="1">
      <c r="A57" s="41"/>
      <c r="B57" s="47"/>
      <c r="C57" s="305" t="s">
        <v>19</v>
      </c>
      <c r="D57" s="305" t="s">
        <v>887</v>
      </c>
      <c r="E57" s="20" t="s">
        <v>19</v>
      </c>
      <c r="F57" s="306">
        <v>6.4729999999999999</v>
      </c>
      <c r="G57" s="41"/>
      <c r="H57" s="47"/>
    </row>
    <row r="58" s="2" customFormat="1" ht="16.8" customHeight="1">
      <c r="A58" s="41"/>
      <c r="B58" s="47"/>
      <c r="C58" s="305" t="s">
        <v>19</v>
      </c>
      <c r="D58" s="305" t="s">
        <v>887</v>
      </c>
      <c r="E58" s="20" t="s">
        <v>19</v>
      </c>
      <c r="F58" s="306">
        <v>6.4729999999999999</v>
      </c>
      <c r="G58" s="41"/>
      <c r="H58" s="47"/>
    </row>
    <row r="59" s="2" customFormat="1" ht="16.8" customHeight="1">
      <c r="A59" s="41"/>
      <c r="B59" s="47"/>
      <c r="C59" s="305" t="s">
        <v>19</v>
      </c>
      <c r="D59" s="305" t="s">
        <v>888</v>
      </c>
      <c r="E59" s="20" t="s">
        <v>19</v>
      </c>
      <c r="F59" s="306">
        <v>3.2480000000000002</v>
      </c>
      <c r="G59" s="41"/>
      <c r="H59" s="47"/>
    </row>
    <row r="60" s="2" customFormat="1" ht="16.8" customHeight="1">
      <c r="A60" s="41"/>
      <c r="B60" s="47"/>
      <c r="C60" s="305" t="s">
        <v>19</v>
      </c>
      <c r="D60" s="305" t="s">
        <v>889</v>
      </c>
      <c r="E60" s="20" t="s">
        <v>19</v>
      </c>
      <c r="F60" s="306">
        <v>6.7000000000000002</v>
      </c>
      <c r="G60" s="41"/>
      <c r="H60" s="47"/>
    </row>
    <row r="61" s="2" customFormat="1" ht="16.8" customHeight="1">
      <c r="A61" s="41"/>
      <c r="B61" s="47"/>
      <c r="C61" s="305" t="s">
        <v>19</v>
      </c>
      <c r="D61" s="305" t="s">
        <v>890</v>
      </c>
      <c r="E61" s="20" t="s">
        <v>19</v>
      </c>
      <c r="F61" s="306">
        <v>15.951000000000001</v>
      </c>
      <c r="G61" s="41"/>
      <c r="H61" s="47"/>
    </row>
    <row r="62" s="2" customFormat="1" ht="16.8" customHeight="1">
      <c r="A62" s="41"/>
      <c r="B62" s="47"/>
      <c r="C62" s="305" t="s">
        <v>19</v>
      </c>
      <c r="D62" s="305" t="s">
        <v>891</v>
      </c>
      <c r="E62" s="20" t="s">
        <v>19</v>
      </c>
      <c r="F62" s="306">
        <v>5.8700000000000001</v>
      </c>
      <c r="G62" s="41"/>
      <c r="H62" s="47"/>
    </row>
    <row r="63" s="2" customFormat="1" ht="16.8" customHeight="1">
      <c r="A63" s="41"/>
      <c r="B63" s="47"/>
      <c r="C63" s="305" t="s">
        <v>19</v>
      </c>
      <c r="D63" s="305" t="s">
        <v>892</v>
      </c>
      <c r="E63" s="20" t="s">
        <v>19</v>
      </c>
      <c r="F63" s="306">
        <v>22.079999999999998</v>
      </c>
      <c r="G63" s="41"/>
      <c r="H63" s="47"/>
    </row>
    <row r="64" s="2" customFormat="1" ht="16.8" customHeight="1">
      <c r="A64" s="41"/>
      <c r="B64" s="47"/>
      <c r="C64" s="305" t="s">
        <v>19</v>
      </c>
      <c r="D64" s="305" t="s">
        <v>893</v>
      </c>
      <c r="E64" s="20" t="s">
        <v>19</v>
      </c>
      <c r="F64" s="306">
        <v>2.665</v>
      </c>
      <c r="G64" s="41"/>
      <c r="H64" s="47"/>
    </row>
    <row r="65" s="2" customFormat="1" ht="16.8" customHeight="1">
      <c r="A65" s="41"/>
      <c r="B65" s="47"/>
      <c r="C65" s="305" t="s">
        <v>19</v>
      </c>
      <c r="D65" s="305" t="s">
        <v>894</v>
      </c>
      <c r="E65" s="20" t="s">
        <v>19</v>
      </c>
      <c r="F65" s="306">
        <v>26.460000000000001</v>
      </c>
      <c r="G65" s="41"/>
      <c r="H65" s="47"/>
    </row>
    <row r="66" s="2" customFormat="1" ht="16.8" customHeight="1">
      <c r="A66" s="41"/>
      <c r="B66" s="47"/>
      <c r="C66" s="305" t="s">
        <v>19</v>
      </c>
      <c r="D66" s="305" t="s">
        <v>895</v>
      </c>
      <c r="E66" s="20" t="s">
        <v>19</v>
      </c>
      <c r="F66" s="306">
        <v>31.359999999999999</v>
      </c>
      <c r="G66" s="41"/>
      <c r="H66" s="47"/>
    </row>
    <row r="67" s="2" customFormat="1" ht="16.8" customHeight="1">
      <c r="A67" s="41"/>
      <c r="B67" s="47"/>
      <c r="C67" s="305" t="s">
        <v>97</v>
      </c>
      <c r="D67" s="305" t="s">
        <v>212</v>
      </c>
      <c r="E67" s="20" t="s">
        <v>19</v>
      </c>
      <c r="F67" s="306">
        <v>263.13999999999999</v>
      </c>
      <c r="G67" s="41"/>
      <c r="H67" s="47"/>
    </row>
    <row r="68" s="2" customFormat="1" ht="16.8" customHeight="1">
      <c r="A68" s="41"/>
      <c r="B68" s="47"/>
      <c r="C68" s="307" t="s">
        <v>1620</v>
      </c>
      <c r="D68" s="41"/>
      <c r="E68" s="41"/>
      <c r="F68" s="41"/>
      <c r="G68" s="41"/>
      <c r="H68" s="47"/>
    </row>
    <row r="69" s="2" customFormat="1" ht="16.8" customHeight="1">
      <c r="A69" s="41"/>
      <c r="B69" s="47"/>
      <c r="C69" s="305" t="s">
        <v>832</v>
      </c>
      <c r="D69" s="305" t="s">
        <v>1635</v>
      </c>
      <c r="E69" s="20" t="s">
        <v>120</v>
      </c>
      <c r="F69" s="306">
        <v>916.96600000000001</v>
      </c>
      <c r="G69" s="41"/>
      <c r="H69" s="47"/>
    </row>
    <row r="70" s="2" customFormat="1" ht="16.8" customHeight="1">
      <c r="A70" s="41"/>
      <c r="B70" s="47"/>
      <c r="C70" s="305" t="s">
        <v>464</v>
      </c>
      <c r="D70" s="305" t="s">
        <v>1636</v>
      </c>
      <c r="E70" s="20" t="s">
        <v>120</v>
      </c>
      <c r="F70" s="306">
        <v>263.13999999999999</v>
      </c>
      <c r="G70" s="41"/>
      <c r="H70" s="47"/>
    </row>
    <row r="71" s="2" customFormat="1" ht="16.8" customHeight="1">
      <c r="A71" s="41"/>
      <c r="B71" s="47"/>
      <c r="C71" s="305" t="s">
        <v>488</v>
      </c>
      <c r="D71" s="305" t="s">
        <v>1624</v>
      </c>
      <c r="E71" s="20" t="s">
        <v>120</v>
      </c>
      <c r="F71" s="306">
        <v>280.06</v>
      </c>
      <c r="G71" s="41"/>
      <c r="H71" s="47"/>
    </row>
    <row r="72" s="2" customFormat="1">
      <c r="A72" s="41"/>
      <c r="B72" s="47"/>
      <c r="C72" s="305" t="s">
        <v>493</v>
      </c>
      <c r="D72" s="305" t="s">
        <v>1625</v>
      </c>
      <c r="E72" s="20" t="s">
        <v>120</v>
      </c>
      <c r="F72" s="306">
        <v>593.96000000000004</v>
      </c>
      <c r="G72" s="41"/>
      <c r="H72" s="47"/>
    </row>
    <row r="73" s="2" customFormat="1" ht="16.8" customHeight="1">
      <c r="A73" s="41"/>
      <c r="B73" s="47"/>
      <c r="C73" s="305" t="s">
        <v>500</v>
      </c>
      <c r="D73" s="305" t="s">
        <v>1626</v>
      </c>
      <c r="E73" s="20" t="s">
        <v>120</v>
      </c>
      <c r="F73" s="306">
        <v>280.06</v>
      </c>
      <c r="G73" s="41"/>
      <c r="H73" s="47"/>
    </row>
    <row r="74" s="2" customFormat="1" ht="16.8" customHeight="1">
      <c r="A74" s="41"/>
      <c r="B74" s="47"/>
      <c r="C74" s="305" t="s">
        <v>505</v>
      </c>
      <c r="D74" s="305" t="s">
        <v>1627</v>
      </c>
      <c r="E74" s="20" t="s">
        <v>120</v>
      </c>
      <c r="F74" s="306">
        <v>280.06</v>
      </c>
      <c r="G74" s="41"/>
      <c r="H74" s="47"/>
    </row>
    <row r="75" s="2" customFormat="1" ht="16.8" customHeight="1">
      <c r="A75" s="41"/>
      <c r="B75" s="47"/>
      <c r="C75" s="305" t="s">
        <v>914</v>
      </c>
      <c r="D75" s="305" t="s">
        <v>1637</v>
      </c>
      <c r="E75" s="20" t="s">
        <v>120</v>
      </c>
      <c r="F75" s="306">
        <v>916.96600000000001</v>
      </c>
      <c r="G75" s="41"/>
      <c r="H75" s="47"/>
    </row>
    <row r="76" s="2" customFormat="1" ht="16.8" customHeight="1">
      <c r="A76" s="41"/>
      <c r="B76" s="47"/>
      <c r="C76" s="305" t="s">
        <v>919</v>
      </c>
      <c r="D76" s="305" t="s">
        <v>1638</v>
      </c>
      <c r="E76" s="20" t="s">
        <v>120</v>
      </c>
      <c r="F76" s="306">
        <v>916.96600000000001</v>
      </c>
      <c r="G76" s="41"/>
      <c r="H76" s="47"/>
    </row>
    <row r="77" s="2" customFormat="1">
      <c r="A77" s="41"/>
      <c r="B77" s="47"/>
      <c r="C77" s="305" t="s">
        <v>932</v>
      </c>
      <c r="D77" s="305" t="s">
        <v>1639</v>
      </c>
      <c r="E77" s="20" t="s">
        <v>120</v>
      </c>
      <c r="F77" s="306">
        <v>255.55600000000001</v>
      </c>
      <c r="G77" s="41"/>
      <c r="H77" s="47"/>
    </row>
    <row r="78" s="2" customFormat="1" ht="16.8" customHeight="1">
      <c r="A78" s="41"/>
      <c r="B78" s="47"/>
      <c r="C78" s="305" t="s">
        <v>937</v>
      </c>
      <c r="D78" s="305" t="s">
        <v>19</v>
      </c>
      <c r="E78" s="20" t="s">
        <v>120</v>
      </c>
      <c r="F78" s="306">
        <v>916.96600000000001</v>
      </c>
      <c r="G78" s="41"/>
      <c r="H78" s="47"/>
    </row>
    <row r="79" s="2" customFormat="1" ht="16.8" customHeight="1">
      <c r="A79" s="41"/>
      <c r="B79" s="47"/>
      <c r="C79" s="305" t="s">
        <v>1315</v>
      </c>
      <c r="D79" s="305" t="s">
        <v>1628</v>
      </c>
      <c r="E79" s="20" t="s">
        <v>120</v>
      </c>
      <c r="F79" s="306">
        <v>280.06</v>
      </c>
      <c r="G79" s="41"/>
      <c r="H79" s="47"/>
    </row>
    <row r="80" s="2" customFormat="1" ht="16.8" customHeight="1">
      <c r="A80" s="41"/>
      <c r="B80" s="47"/>
      <c r="C80" s="305" t="s">
        <v>1325</v>
      </c>
      <c r="D80" s="305" t="s">
        <v>1629</v>
      </c>
      <c r="E80" s="20" t="s">
        <v>120</v>
      </c>
      <c r="F80" s="306">
        <v>280.06</v>
      </c>
      <c r="G80" s="41"/>
      <c r="H80" s="47"/>
    </row>
    <row r="81" s="2" customFormat="1" ht="16.8" customHeight="1">
      <c r="A81" s="41"/>
      <c r="B81" s="47"/>
      <c r="C81" s="305" t="s">
        <v>1330</v>
      </c>
      <c r="D81" s="305" t="s">
        <v>1630</v>
      </c>
      <c r="E81" s="20" t="s">
        <v>120</v>
      </c>
      <c r="F81" s="306">
        <v>280.06</v>
      </c>
      <c r="G81" s="41"/>
      <c r="H81" s="47"/>
    </row>
    <row r="82" s="2" customFormat="1" ht="16.8" customHeight="1">
      <c r="A82" s="41"/>
      <c r="B82" s="47"/>
      <c r="C82" s="305" t="s">
        <v>1349</v>
      </c>
      <c r="D82" s="305" t="s">
        <v>1631</v>
      </c>
      <c r="E82" s="20" t="s">
        <v>297</v>
      </c>
      <c r="F82" s="306">
        <v>379.74799999999999</v>
      </c>
      <c r="G82" s="41"/>
      <c r="H82" s="47"/>
    </row>
    <row r="83" s="2" customFormat="1">
      <c r="A83" s="41"/>
      <c r="B83" s="47"/>
      <c r="C83" s="305" t="s">
        <v>1354</v>
      </c>
      <c r="D83" s="305" t="s">
        <v>1632</v>
      </c>
      <c r="E83" s="20" t="s">
        <v>120</v>
      </c>
      <c r="F83" s="306">
        <v>379.74799999999999</v>
      </c>
      <c r="G83" s="41"/>
      <c r="H83" s="47"/>
    </row>
    <row r="84" s="2" customFormat="1" ht="16.8" customHeight="1">
      <c r="A84" s="41"/>
      <c r="B84" s="47"/>
      <c r="C84" s="305" t="s">
        <v>718</v>
      </c>
      <c r="D84" s="305" t="s">
        <v>1622</v>
      </c>
      <c r="E84" s="20" t="s">
        <v>120</v>
      </c>
      <c r="F84" s="306">
        <v>317.44499999999999</v>
      </c>
      <c r="G84" s="41"/>
      <c r="H84" s="47"/>
    </row>
    <row r="85" s="2" customFormat="1" ht="16.8" customHeight="1">
      <c r="A85" s="41"/>
      <c r="B85" s="47"/>
      <c r="C85" s="305" t="s">
        <v>723</v>
      </c>
      <c r="D85" s="305" t="s">
        <v>1633</v>
      </c>
      <c r="E85" s="20" t="s">
        <v>120</v>
      </c>
      <c r="F85" s="306">
        <v>1509.3689999999999</v>
      </c>
      <c r="G85" s="41"/>
      <c r="H85" s="47"/>
    </row>
    <row r="86" s="2" customFormat="1" ht="16.8" customHeight="1">
      <c r="A86" s="41"/>
      <c r="B86" s="47"/>
      <c r="C86" s="305" t="s">
        <v>728</v>
      </c>
      <c r="D86" s="305" t="s">
        <v>1634</v>
      </c>
      <c r="E86" s="20" t="s">
        <v>120</v>
      </c>
      <c r="F86" s="306">
        <v>405.34899999999999</v>
      </c>
      <c r="G86" s="41"/>
      <c r="H86" s="47"/>
    </row>
    <row r="87" s="2" customFormat="1" ht="16.8" customHeight="1">
      <c r="A87" s="41"/>
      <c r="B87" s="47"/>
      <c r="C87" s="305" t="s">
        <v>897</v>
      </c>
      <c r="D87" s="305" t="s">
        <v>898</v>
      </c>
      <c r="E87" s="20" t="s">
        <v>275</v>
      </c>
      <c r="F87" s="306">
        <v>229.24199999999999</v>
      </c>
      <c r="G87" s="41"/>
      <c r="H87" s="47"/>
    </row>
    <row r="88" s="2" customFormat="1">
      <c r="A88" s="41"/>
      <c r="B88" s="47"/>
      <c r="C88" s="305" t="s">
        <v>925</v>
      </c>
      <c r="D88" s="305" t="s">
        <v>926</v>
      </c>
      <c r="E88" s="20" t="s">
        <v>275</v>
      </c>
      <c r="F88" s="306">
        <v>4401.4369999999999</v>
      </c>
      <c r="G88" s="41"/>
      <c r="H88" s="47"/>
    </row>
    <row r="89" s="2" customFormat="1" ht="16.8" customHeight="1">
      <c r="A89" s="41"/>
      <c r="B89" s="47"/>
      <c r="C89" s="305" t="s">
        <v>941</v>
      </c>
      <c r="D89" s="305" t="s">
        <v>942</v>
      </c>
      <c r="E89" s="20" t="s">
        <v>275</v>
      </c>
      <c r="F89" s="306">
        <v>16367.843000000001</v>
      </c>
      <c r="G89" s="41"/>
      <c r="H89" s="47"/>
    </row>
    <row r="90" s="2" customFormat="1" ht="16.8" customHeight="1">
      <c r="A90" s="41"/>
      <c r="B90" s="47"/>
      <c r="C90" s="301" t="s">
        <v>99</v>
      </c>
      <c r="D90" s="302" t="s">
        <v>19</v>
      </c>
      <c r="E90" s="303" t="s">
        <v>19</v>
      </c>
      <c r="F90" s="304">
        <v>99.688000000000002</v>
      </c>
      <c r="G90" s="41"/>
      <c r="H90" s="47"/>
    </row>
    <row r="91" s="2" customFormat="1" ht="16.8" customHeight="1">
      <c r="A91" s="41"/>
      <c r="B91" s="47"/>
      <c r="C91" s="305" t="s">
        <v>19</v>
      </c>
      <c r="D91" s="305" t="s">
        <v>198</v>
      </c>
      <c r="E91" s="20" t="s">
        <v>19</v>
      </c>
      <c r="F91" s="306">
        <v>0</v>
      </c>
      <c r="G91" s="41"/>
      <c r="H91" s="47"/>
    </row>
    <row r="92" s="2" customFormat="1" ht="16.8" customHeight="1">
      <c r="A92" s="41"/>
      <c r="B92" s="47"/>
      <c r="C92" s="305" t="s">
        <v>19</v>
      </c>
      <c r="D92" s="305" t="s">
        <v>1291</v>
      </c>
      <c r="E92" s="20" t="s">
        <v>19</v>
      </c>
      <c r="F92" s="306">
        <v>0</v>
      </c>
      <c r="G92" s="41"/>
      <c r="H92" s="47"/>
    </row>
    <row r="93" s="2" customFormat="1" ht="16.8" customHeight="1">
      <c r="A93" s="41"/>
      <c r="B93" s="47"/>
      <c r="C93" s="305" t="s">
        <v>19</v>
      </c>
      <c r="D93" s="305" t="s">
        <v>1339</v>
      </c>
      <c r="E93" s="20" t="s">
        <v>19</v>
      </c>
      <c r="F93" s="306">
        <v>28.239999999999998</v>
      </c>
      <c r="G93" s="41"/>
      <c r="H93" s="47"/>
    </row>
    <row r="94" s="2" customFormat="1" ht="16.8" customHeight="1">
      <c r="A94" s="41"/>
      <c r="B94" s="47"/>
      <c r="C94" s="305" t="s">
        <v>19</v>
      </c>
      <c r="D94" s="305" t="s">
        <v>1340</v>
      </c>
      <c r="E94" s="20" t="s">
        <v>19</v>
      </c>
      <c r="F94" s="306">
        <v>28.268000000000001</v>
      </c>
      <c r="G94" s="41"/>
      <c r="H94" s="47"/>
    </row>
    <row r="95" s="2" customFormat="1" ht="16.8" customHeight="1">
      <c r="A95" s="41"/>
      <c r="B95" s="47"/>
      <c r="C95" s="305" t="s">
        <v>19</v>
      </c>
      <c r="D95" s="305" t="s">
        <v>1341</v>
      </c>
      <c r="E95" s="20" t="s">
        <v>19</v>
      </c>
      <c r="F95" s="306">
        <v>17.260000000000002</v>
      </c>
      <c r="G95" s="41"/>
      <c r="H95" s="47"/>
    </row>
    <row r="96" s="2" customFormat="1" ht="16.8" customHeight="1">
      <c r="A96" s="41"/>
      <c r="B96" s="47"/>
      <c r="C96" s="305" t="s">
        <v>19</v>
      </c>
      <c r="D96" s="305" t="s">
        <v>1341</v>
      </c>
      <c r="E96" s="20" t="s">
        <v>19</v>
      </c>
      <c r="F96" s="306">
        <v>17.260000000000002</v>
      </c>
      <c r="G96" s="41"/>
      <c r="H96" s="47"/>
    </row>
    <row r="97" s="2" customFormat="1" ht="16.8" customHeight="1">
      <c r="A97" s="41"/>
      <c r="B97" s="47"/>
      <c r="C97" s="305" t="s">
        <v>19</v>
      </c>
      <c r="D97" s="305" t="s">
        <v>1342</v>
      </c>
      <c r="E97" s="20" t="s">
        <v>19</v>
      </c>
      <c r="F97" s="306">
        <v>8.6600000000000001</v>
      </c>
      <c r="G97" s="41"/>
      <c r="H97" s="47"/>
    </row>
    <row r="98" s="2" customFormat="1" ht="16.8" customHeight="1">
      <c r="A98" s="41"/>
      <c r="B98" s="47"/>
      <c r="C98" s="305" t="s">
        <v>99</v>
      </c>
      <c r="D98" s="305" t="s">
        <v>212</v>
      </c>
      <c r="E98" s="20" t="s">
        <v>19</v>
      </c>
      <c r="F98" s="306">
        <v>99.688000000000002</v>
      </c>
      <c r="G98" s="41"/>
      <c r="H98" s="47"/>
    </row>
    <row r="99" s="2" customFormat="1" ht="16.8" customHeight="1">
      <c r="A99" s="41"/>
      <c r="B99" s="47"/>
      <c r="C99" s="307" t="s">
        <v>1620</v>
      </c>
      <c r="D99" s="41"/>
      <c r="E99" s="41"/>
      <c r="F99" s="41"/>
      <c r="G99" s="41"/>
      <c r="H99" s="47"/>
    </row>
    <row r="100" s="2" customFormat="1" ht="16.8" customHeight="1">
      <c r="A100" s="41"/>
      <c r="B100" s="47"/>
      <c r="C100" s="305" t="s">
        <v>1335</v>
      </c>
      <c r="D100" s="305" t="s">
        <v>1640</v>
      </c>
      <c r="E100" s="20" t="s">
        <v>120</v>
      </c>
      <c r="F100" s="306">
        <v>99.688000000000002</v>
      </c>
      <c r="G100" s="41"/>
      <c r="H100" s="47"/>
    </row>
    <row r="101" s="2" customFormat="1" ht="16.8" customHeight="1">
      <c r="A101" s="41"/>
      <c r="B101" s="47"/>
      <c r="C101" s="305" t="s">
        <v>1287</v>
      </c>
      <c r="D101" s="305" t="s">
        <v>1641</v>
      </c>
      <c r="E101" s="20" t="s">
        <v>120</v>
      </c>
      <c r="F101" s="306">
        <v>99.688000000000002</v>
      </c>
      <c r="G101" s="41"/>
      <c r="H101" s="47"/>
    </row>
    <row r="102" s="2" customFormat="1" ht="16.8" customHeight="1">
      <c r="A102" s="41"/>
      <c r="B102" s="47"/>
      <c r="C102" s="305" t="s">
        <v>1305</v>
      </c>
      <c r="D102" s="305" t="s">
        <v>1642</v>
      </c>
      <c r="E102" s="20" t="s">
        <v>120</v>
      </c>
      <c r="F102" s="306">
        <v>99.688000000000002</v>
      </c>
      <c r="G102" s="41"/>
      <c r="H102" s="47"/>
    </row>
    <row r="103" s="2" customFormat="1">
      <c r="A103" s="41"/>
      <c r="B103" s="47"/>
      <c r="C103" s="305" t="s">
        <v>1310</v>
      </c>
      <c r="D103" s="305" t="s">
        <v>1643</v>
      </c>
      <c r="E103" s="20" t="s">
        <v>120</v>
      </c>
      <c r="F103" s="306">
        <v>99.688000000000002</v>
      </c>
      <c r="G103" s="41"/>
      <c r="H103" s="47"/>
    </row>
    <row r="104" s="2" customFormat="1">
      <c r="A104" s="41"/>
      <c r="B104" s="47"/>
      <c r="C104" s="305" t="s">
        <v>1320</v>
      </c>
      <c r="D104" s="305" t="s">
        <v>1644</v>
      </c>
      <c r="E104" s="20" t="s">
        <v>120</v>
      </c>
      <c r="F104" s="306">
        <v>99.688000000000002</v>
      </c>
      <c r="G104" s="41"/>
      <c r="H104" s="47"/>
    </row>
    <row r="105" s="2" customFormat="1" ht="16.8" customHeight="1">
      <c r="A105" s="41"/>
      <c r="B105" s="47"/>
      <c r="C105" s="305" t="s">
        <v>1344</v>
      </c>
      <c r="D105" s="305" t="s">
        <v>1645</v>
      </c>
      <c r="E105" s="20" t="s">
        <v>120</v>
      </c>
      <c r="F105" s="306">
        <v>99.688000000000002</v>
      </c>
      <c r="G105" s="41"/>
      <c r="H105" s="47"/>
    </row>
    <row r="106" s="2" customFormat="1" ht="16.8" customHeight="1">
      <c r="A106" s="41"/>
      <c r="B106" s="47"/>
      <c r="C106" s="305" t="s">
        <v>1349</v>
      </c>
      <c r="D106" s="305" t="s">
        <v>1631</v>
      </c>
      <c r="E106" s="20" t="s">
        <v>297</v>
      </c>
      <c r="F106" s="306">
        <v>379.74799999999999</v>
      </c>
      <c r="G106" s="41"/>
      <c r="H106" s="47"/>
    </row>
    <row r="107" s="2" customFormat="1">
      <c r="A107" s="41"/>
      <c r="B107" s="47"/>
      <c r="C107" s="305" t="s">
        <v>1354</v>
      </c>
      <c r="D107" s="305" t="s">
        <v>1632</v>
      </c>
      <c r="E107" s="20" t="s">
        <v>120</v>
      </c>
      <c r="F107" s="306">
        <v>379.74799999999999</v>
      </c>
      <c r="G107" s="41"/>
      <c r="H107" s="47"/>
    </row>
    <row r="108" s="2" customFormat="1" ht="16.8" customHeight="1">
      <c r="A108" s="41"/>
      <c r="B108" s="47"/>
      <c r="C108" s="305" t="s">
        <v>713</v>
      </c>
      <c r="D108" s="305" t="s">
        <v>1646</v>
      </c>
      <c r="E108" s="20" t="s">
        <v>120</v>
      </c>
      <c r="F108" s="306">
        <v>99.688000000000002</v>
      </c>
      <c r="G108" s="41"/>
      <c r="H108" s="47"/>
    </row>
    <row r="109" s="2" customFormat="1" ht="16.8" customHeight="1">
      <c r="A109" s="41"/>
      <c r="B109" s="47"/>
      <c r="C109" s="301" t="s">
        <v>101</v>
      </c>
      <c r="D109" s="302" t="s">
        <v>19</v>
      </c>
      <c r="E109" s="303" t="s">
        <v>19</v>
      </c>
      <c r="F109" s="304">
        <v>575.48299999999995</v>
      </c>
      <c r="G109" s="41"/>
      <c r="H109" s="47"/>
    </row>
    <row r="110" s="2" customFormat="1" ht="16.8" customHeight="1">
      <c r="A110" s="41"/>
      <c r="B110" s="47"/>
      <c r="C110" s="305" t="s">
        <v>19</v>
      </c>
      <c r="D110" s="305" t="s">
        <v>197</v>
      </c>
      <c r="E110" s="20" t="s">
        <v>19</v>
      </c>
      <c r="F110" s="306">
        <v>0</v>
      </c>
      <c r="G110" s="41"/>
      <c r="H110" s="47"/>
    </row>
    <row r="111" s="2" customFormat="1" ht="16.8" customHeight="1">
      <c r="A111" s="41"/>
      <c r="B111" s="47"/>
      <c r="C111" s="305" t="s">
        <v>19</v>
      </c>
      <c r="D111" s="305" t="s">
        <v>198</v>
      </c>
      <c r="E111" s="20" t="s">
        <v>19</v>
      </c>
      <c r="F111" s="306">
        <v>0</v>
      </c>
      <c r="G111" s="41"/>
      <c r="H111" s="47"/>
    </row>
    <row r="112" s="2" customFormat="1" ht="16.8" customHeight="1">
      <c r="A112" s="41"/>
      <c r="B112" s="47"/>
      <c r="C112" s="305" t="s">
        <v>19</v>
      </c>
      <c r="D112" s="305" t="s">
        <v>393</v>
      </c>
      <c r="E112" s="20" t="s">
        <v>19</v>
      </c>
      <c r="F112" s="306">
        <v>0</v>
      </c>
      <c r="G112" s="41"/>
      <c r="H112" s="47"/>
    </row>
    <row r="113" s="2" customFormat="1" ht="16.8" customHeight="1">
      <c r="A113" s="41"/>
      <c r="B113" s="47"/>
      <c r="C113" s="305" t="s">
        <v>19</v>
      </c>
      <c r="D113" s="305" t="s">
        <v>394</v>
      </c>
      <c r="E113" s="20" t="s">
        <v>19</v>
      </c>
      <c r="F113" s="306">
        <v>0</v>
      </c>
      <c r="G113" s="41"/>
      <c r="H113" s="47"/>
    </row>
    <row r="114" s="2" customFormat="1" ht="16.8" customHeight="1">
      <c r="A114" s="41"/>
      <c r="B114" s="47"/>
      <c r="C114" s="305" t="s">
        <v>19</v>
      </c>
      <c r="D114" s="305" t="s">
        <v>395</v>
      </c>
      <c r="E114" s="20" t="s">
        <v>19</v>
      </c>
      <c r="F114" s="306">
        <v>10</v>
      </c>
      <c r="G114" s="41"/>
      <c r="H114" s="47"/>
    </row>
    <row r="115" s="2" customFormat="1" ht="16.8" customHeight="1">
      <c r="A115" s="41"/>
      <c r="B115" s="47"/>
      <c r="C115" s="305" t="s">
        <v>19</v>
      </c>
      <c r="D115" s="305" t="s">
        <v>396</v>
      </c>
      <c r="E115" s="20" t="s">
        <v>19</v>
      </c>
      <c r="F115" s="306">
        <v>14.630000000000001</v>
      </c>
      <c r="G115" s="41"/>
      <c r="H115" s="47"/>
    </row>
    <row r="116" s="2" customFormat="1" ht="16.8" customHeight="1">
      <c r="A116" s="41"/>
      <c r="B116" s="47"/>
      <c r="C116" s="305" t="s">
        <v>19</v>
      </c>
      <c r="D116" s="305" t="s">
        <v>397</v>
      </c>
      <c r="E116" s="20" t="s">
        <v>19</v>
      </c>
      <c r="F116" s="306">
        <v>13.746</v>
      </c>
      <c r="G116" s="41"/>
      <c r="H116" s="47"/>
    </row>
    <row r="117" s="2" customFormat="1" ht="16.8" customHeight="1">
      <c r="A117" s="41"/>
      <c r="B117" s="47"/>
      <c r="C117" s="305" t="s">
        <v>19</v>
      </c>
      <c r="D117" s="305" t="s">
        <v>398</v>
      </c>
      <c r="E117" s="20" t="s">
        <v>19</v>
      </c>
      <c r="F117" s="306">
        <v>20.363</v>
      </c>
      <c r="G117" s="41"/>
      <c r="H117" s="47"/>
    </row>
    <row r="118" s="2" customFormat="1" ht="16.8" customHeight="1">
      <c r="A118" s="41"/>
      <c r="B118" s="47"/>
      <c r="C118" s="305" t="s">
        <v>19</v>
      </c>
      <c r="D118" s="305" t="s">
        <v>399</v>
      </c>
      <c r="E118" s="20" t="s">
        <v>19</v>
      </c>
      <c r="F118" s="306">
        <v>22.988</v>
      </c>
      <c r="G118" s="41"/>
      <c r="H118" s="47"/>
    </row>
    <row r="119" s="2" customFormat="1" ht="16.8" customHeight="1">
      <c r="A119" s="41"/>
      <c r="B119" s="47"/>
      <c r="C119" s="305" t="s">
        <v>19</v>
      </c>
      <c r="D119" s="305" t="s">
        <v>400</v>
      </c>
      <c r="E119" s="20" t="s">
        <v>19</v>
      </c>
      <c r="F119" s="306">
        <v>22.815000000000001</v>
      </c>
      <c r="G119" s="41"/>
      <c r="H119" s="47"/>
    </row>
    <row r="120" s="2" customFormat="1" ht="16.8" customHeight="1">
      <c r="A120" s="41"/>
      <c r="B120" s="47"/>
      <c r="C120" s="305" t="s">
        <v>19</v>
      </c>
      <c r="D120" s="305" t="s">
        <v>401</v>
      </c>
      <c r="E120" s="20" t="s">
        <v>19</v>
      </c>
      <c r="F120" s="306">
        <v>29.34</v>
      </c>
      <c r="G120" s="41"/>
      <c r="H120" s="47"/>
    </row>
    <row r="121" s="2" customFormat="1" ht="16.8" customHeight="1">
      <c r="A121" s="41"/>
      <c r="B121" s="47"/>
      <c r="C121" s="305" t="s">
        <v>19</v>
      </c>
      <c r="D121" s="305" t="s">
        <v>402</v>
      </c>
      <c r="E121" s="20" t="s">
        <v>19</v>
      </c>
      <c r="F121" s="306">
        <v>19.263000000000002</v>
      </c>
      <c r="G121" s="41"/>
      <c r="H121" s="47"/>
    </row>
    <row r="122" s="2" customFormat="1" ht="16.8" customHeight="1">
      <c r="A122" s="41"/>
      <c r="B122" s="47"/>
      <c r="C122" s="305" t="s">
        <v>19</v>
      </c>
      <c r="D122" s="305" t="s">
        <v>403</v>
      </c>
      <c r="E122" s="20" t="s">
        <v>19</v>
      </c>
      <c r="F122" s="306">
        <v>20.870000000000001</v>
      </c>
      <c r="G122" s="41"/>
      <c r="H122" s="47"/>
    </row>
    <row r="123" s="2" customFormat="1" ht="16.8" customHeight="1">
      <c r="A123" s="41"/>
      <c r="B123" s="47"/>
      <c r="C123" s="305" t="s">
        <v>19</v>
      </c>
      <c r="D123" s="305" t="s">
        <v>404</v>
      </c>
      <c r="E123" s="20" t="s">
        <v>19</v>
      </c>
      <c r="F123" s="306">
        <v>18.260000000000002</v>
      </c>
      <c r="G123" s="41"/>
      <c r="H123" s="47"/>
    </row>
    <row r="124" s="2" customFormat="1" ht="16.8" customHeight="1">
      <c r="A124" s="41"/>
      <c r="B124" s="47"/>
      <c r="C124" s="305" t="s">
        <v>19</v>
      </c>
      <c r="D124" s="305" t="s">
        <v>405</v>
      </c>
      <c r="E124" s="20" t="s">
        <v>19</v>
      </c>
      <c r="F124" s="306">
        <v>12.733000000000001</v>
      </c>
      <c r="G124" s="41"/>
      <c r="H124" s="47"/>
    </row>
    <row r="125" s="2" customFormat="1" ht="16.8" customHeight="1">
      <c r="A125" s="41"/>
      <c r="B125" s="47"/>
      <c r="C125" s="305" t="s">
        <v>19</v>
      </c>
      <c r="D125" s="305" t="s">
        <v>406</v>
      </c>
      <c r="E125" s="20" t="s">
        <v>19</v>
      </c>
      <c r="F125" s="306">
        <v>4.5300000000000002</v>
      </c>
      <c r="G125" s="41"/>
      <c r="H125" s="47"/>
    </row>
    <row r="126" s="2" customFormat="1" ht="16.8" customHeight="1">
      <c r="A126" s="41"/>
      <c r="B126" s="47"/>
      <c r="C126" s="305" t="s">
        <v>19</v>
      </c>
      <c r="D126" s="305" t="s">
        <v>407</v>
      </c>
      <c r="E126" s="20" t="s">
        <v>19</v>
      </c>
      <c r="F126" s="306">
        <v>0</v>
      </c>
      <c r="G126" s="41"/>
      <c r="H126" s="47"/>
    </row>
    <row r="127" s="2" customFormat="1" ht="16.8" customHeight="1">
      <c r="A127" s="41"/>
      <c r="B127" s="47"/>
      <c r="C127" s="305" t="s">
        <v>19</v>
      </c>
      <c r="D127" s="305" t="s">
        <v>408</v>
      </c>
      <c r="E127" s="20" t="s">
        <v>19</v>
      </c>
      <c r="F127" s="306">
        <v>16.161000000000001</v>
      </c>
      <c r="G127" s="41"/>
      <c r="H127" s="47"/>
    </row>
    <row r="128" s="2" customFormat="1" ht="16.8" customHeight="1">
      <c r="A128" s="41"/>
      <c r="B128" s="47"/>
      <c r="C128" s="305" t="s">
        <v>19</v>
      </c>
      <c r="D128" s="305" t="s">
        <v>409</v>
      </c>
      <c r="E128" s="20" t="s">
        <v>19</v>
      </c>
      <c r="F128" s="306">
        <v>9.782</v>
      </c>
      <c r="G128" s="41"/>
      <c r="H128" s="47"/>
    </row>
    <row r="129" s="2" customFormat="1" ht="16.8" customHeight="1">
      <c r="A129" s="41"/>
      <c r="B129" s="47"/>
      <c r="C129" s="305" t="s">
        <v>19</v>
      </c>
      <c r="D129" s="305" t="s">
        <v>410</v>
      </c>
      <c r="E129" s="20" t="s">
        <v>19</v>
      </c>
      <c r="F129" s="306">
        <v>25.664999999999999</v>
      </c>
      <c r="G129" s="41"/>
      <c r="H129" s="47"/>
    </row>
    <row r="130" s="2" customFormat="1" ht="16.8" customHeight="1">
      <c r="A130" s="41"/>
      <c r="B130" s="47"/>
      <c r="C130" s="305" t="s">
        <v>19</v>
      </c>
      <c r="D130" s="305" t="s">
        <v>411</v>
      </c>
      <c r="E130" s="20" t="s">
        <v>19</v>
      </c>
      <c r="F130" s="306">
        <v>18.446000000000002</v>
      </c>
      <c r="G130" s="41"/>
      <c r="H130" s="47"/>
    </row>
    <row r="131" s="2" customFormat="1" ht="16.8" customHeight="1">
      <c r="A131" s="41"/>
      <c r="B131" s="47"/>
      <c r="C131" s="305" t="s">
        <v>19</v>
      </c>
      <c r="D131" s="305" t="s">
        <v>412</v>
      </c>
      <c r="E131" s="20" t="s">
        <v>19</v>
      </c>
      <c r="F131" s="306">
        <v>0</v>
      </c>
      <c r="G131" s="41"/>
      <c r="H131" s="47"/>
    </row>
    <row r="132" s="2" customFormat="1" ht="16.8" customHeight="1">
      <c r="A132" s="41"/>
      <c r="B132" s="47"/>
      <c r="C132" s="305" t="s">
        <v>19</v>
      </c>
      <c r="D132" s="305" t="s">
        <v>413</v>
      </c>
      <c r="E132" s="20" t="s">
        <v>19</v>
      </c>
      <c r="F132" s="306">
        <v>5.7060000000000004</v>
      </c>
      <c r="G132" s="41"/>
      <c r="H132" s="47"/>
    </row>
    <row r="133" s="2" customFormat="1" ht="16.8" customHeight="1">
      <c r="A133" s="41"/>
      <c r="B133" s="47"/>
      <c r="C133" s="305" t="s">
        <v>19</v>
      </c>
      <c r="D133" s="305" t="s">
        <v>414</v>
      </c>
      <c r="E133" s="20" t="s">
        <v>19</v>
      </c>
      <c r="F133" s="306">
        <v>0</v>
      </c>
      <c r="G133" s="41"/>
      <c r="H133" s="47"/>
    </row>
    <row r="134" s="2" customFormat="1" ht="16.8" customHeight="1">
      <c r="A134" s="41"/>
      <c r="B134" s="47"/>
      <c r="C134" s="305" t="s">
        <v>19</v>
      </c>
      <c r="D134" s="305" t="s">
        <v>412</v>
      </c>
      <c r="E134" s="20" t="s">
        <v>19</v>
      </c>
      <c r="F134" s="306">
        <v>0</v>
      </c>
      <c r="G134" s="41"/>
      <c r="H134" s="47"/>
    </row>
    <row r="135" s="2" customFormat="1" ht="16.8" customHeight="1">
      <c r="A135" s="41"/>
      <c r="B135" s="47"/>
      <c r="C135" s="305" t="s">
        <v>19</v>
      </c>
      <c r="D135" s="305" t="s">
        <v>415</v>
      </c>
      <c r="E135" s="20" t="s">
        <v>19</v>
      </c>
      <c r="F135" s="306">
        <v>22.23</v>
      </c>
      <c r="G135" s="41"/>
      <c r="H135" s="47"/>
    </row>
    <row r="136" s="2" customFormat="1" ht="16.8" customHeight="1">
      <c r="A136" s="41"/>
      <c r="B136" s="47"/>
      <c r="C136" s="305" t="s">
        <v>19</v>
      </c>
      <c r="D136" s="305" t="s">
        <v>416</v>
      </c>
      <c r="E136" s="20" t="s">
        <v>19</v>
      </c>
      <c r="F136" s="306">
        <v>3.4500000000000002</v>
      </c>
      <c r="G136" s="41"/>
      <c r="H136" s="47"/>
    </row>
    <row r="137" s="2" customFormat="1" ht="16.8" customHeight="1">
      <c r="A137" s="41"/>
      <c r="B137" s="47"/>
      <c r="C137" s="305" t="s">
        <v>19</v>
      </c>
      <c r="D137" s="305" t="s">
        <v>417</v>
      </c>
      <c r="E137" s="20" t="s">
        <v>19</v>
      </c>
      <c r="F137" s="306">
        <v>4.8099999999999996</v>
      </c>
      <c r="G137" s="41"/>
      <c r="H137" s="47"/>
    </row>
    <row r="138" s="2" customFormat="1" ht="16.8" customHeight="1">
      <c r="A138" s="41"/>
      <c r="B138" s="47"/>
      <c r="C138" s="305" t="s">
        <v>19</v>
      </c>
      <c r="D138" s="305" t="s">
        <v>418</v>
      </c>
      <c r="E138" s="20" t="s">
        <v>19</v>
      </c>
      <c r="F138" s="306">
        <v>33.825000000000003</v>
      </c>
      <c r="G138" s="41"/>
      <c r="H138" s="47"/>
    </row>
    <row r="139" s="2" customFormat="1" ht="16.8" customHeight="1">
      <c r="A139" s="41"/>
      <c r="B139" s="47"/>
      <c r="C139" s="305" t="s">
        <v>19</v>
      </c>
      <c r="D139" s="305" t="s">
        <v>419</v>
      </c>
      <c r="E139" s="20" t="s">
        <v>19</v>
      </c>
      <c r="F139" s="306">
        <v>18.300000000000001</v>
      </c>
      <c r="G139" s="41"/>
      <c r="H139" s="47"/>
    </row>
    <row r="140" s="2" customFormat="1" ht="16.8" customHeight="1">
      <c r="A140" s="41"/>
      <c r="B140" s="47"/>
      <c r="C140" s="305" t="s">
        <v>19</v>
      </c>
      <c r="D140" s="305" t="s">
        <v>420</v>
      </c>
      <c r="E140" s="20" t="s">
        <v>19</v>
      </c>
      <c r="F140" s="306">
        <v>9.8499999999999996</v>
      </c>
      <c r="G140" s="41"/>
      <c r="H140" s="47"/>
    </row>
    <row r="141" s="2" customFormat="1" ht="16.8" customHeight="1">
      <c r="A141" s="41"/>
      <c r="B141" s="47"/>
      <c r="C141" s="305" t="s">
        <v>19</v>
      </c>
      <c r="D141" s="305" t="s">
        <v>421</v>
      </c>
      <c r="E141" s="20" t="s">
        <v>19</v>
      </c>
      <c r="F141" s="306">
        <v>2.3519999999999999</v>
      </c>
      <c r="G141" s="41"/>
      <c r="H141" s="47"/>
    </row>
    <row r="142" s="2" customFormat="1" ht="16.8" customHeight="1">
      <c r="A142" s="41"/>
      <c r="B142" s="47"/>
      <c r="C142" s="305" t="s">
        <v>19</v>
      </c>
      <c r="D142" s="305" t="s">
        <v>422</v>
      </c>
      <c r="E142" s="20" t="s">
        <v>19</v>
      </c>
      <c r="F142" s="306">
        <v>8.9350000000000005</v>
      </c>
      <c r="G142" s="41"/>
      <c r="H142" s="47"/>
    </row>
    <row r="143" s="2" customFormat="1" ht="16.8" customHeight="1">
      <c r="A143" s="41"/>
      <c r="B143" s="47"/>
      <c r="C143" s="305" t="s">
        <v>19</v>
      </c>
      <c r="D143" s="305" t="s">
        <v>423</v>
      </c>
      <c r="E143" s="20" t="s">
        <v>19</v>
      </c>
      <c r="F143" s="306">
        <v>25.48</v>
      </c>
      <c r="G143" s="41"/>
      <c r="H143" s="47"/>
    </row>
    <row r="144" s="2" customFormat="1" ht="16.8" customHeight="1">
      <c r="A144" s="41"/>
      <c r="B144" s="47"/>
      <c r="C144" s="305" t="s">
        <v>19</v>
      </c>
      <c r="D144" s="305" t="s">
        <v>424</v>
      </c>
      <c r="E144" s="20" t="s">
        <v>19</v>
      </c>
      <c r="F144" s="306">
        <v>15.855</v>
      </c>
      <c r="G144" s="41"/>
      <c r="H144" s="47"/>
    </row>
    <row r="145" s="2" customFormat="1" ht="16.8" customHeight="1">
      <c r="A145" s="41"/>
      <c r="B145" s="47"/>
      <c r="C145" s="305" t="s">
        <v>19</v>
      </c>
      <c r="D145" s="305" t="s">
        <v>425</v>
      </c>
      <c r="E145" s="20" t="s">
        <v>19</v>
      </c>
      <c r="F145" s="306">
        <v>0</v>
      </c>
      <c r="G145" s="41"/>
      <c r="H145" s="47"/>
    </row>
    <row r="146" s="2" customFormat="1" ht="16.8" customHeight="1">
      <c r="A146" s="41"/>
      <c r="B146" s="47"/>
      <c r="C146" s="305" t="s">
        <v>19</v>
      </c>
      <c r="D146" s="305" t="s">
        <v>426</v>
      </c>
      <c r="E146" s="20" t="s">
        <v>19</v>
      </c>
      <c r="F146" s="306">
        <v>7.6950000000000003</v>
      </c>
      <c r="G146" s="41"/>
      <c r="H146" s="47"/>
    </row>
    <row r="147" s="2" customFormat="1" ht="16.8" customHeight="1">
      <c r="A147" s="41"/>
      <c r="B147" s="47"/>
      <c r="C147" s="305" t="s">
        <v>19</v>
      </c>
      <c r="D147" s="305" t="s">
        <v>427</v>
      </c>
      <c r="E147" s="20" t="s">
        <v>19</v>
      </c>
      <c r="F147" s="306">
        <v>0</v>
      </c>
      <c r="G147" s="41"/>
      <c r="H147" s="47"/>
    </row>
    <row r="148" s="2" customFormat="1" ht="16.8" customHeight="1">
      <c r="A148" s="41"/>
      <c r="B148" s="47"/>
      <c r="C148" s="305" t="s">
        <v>19</v>
      </c>
      <c r="D148" s="305" t="s">
        <v>428</v>
      </c>
      <c r="E148" s="20" t="s">
        <v>19</v>
      </c>
      <c r="F148" s="306">
        <v>27.408000000000001</v>
      </c>
      <c r="G148" s="41"/>
      <c r="H148" s="47"/>
    </row>
    <row r="149" s="2" customFormat="1" ht="16.8" customHeight="1">
      <c r="A149" s="41"/>
      <c r="B149" s="47"/>
      <c r="C149" s="305" t="s">
        <v>19</v>
      </c>
      <c r="D149" s="305" t="s">
        <v>429</v>
      </c>
      <c r="E149" s="20" t="s">
        <v>19</v>
      </c>
      <c r="F149" s="306">
        <v>19.698</v>
      </c>
      <c r="G149" s="41"/>
      <c r="H149" s="47"/>
    </row>
    <row r="150" s="2" customFormat="1" ht="16.8" customHeight="1">
      <c r="A150" s="41"/>
      <c r="B150" s="47"/>
      <c r="C150" s="305" t="s">
        <v>19</v>
      </c>
      <c r="D150" s="305" t="s">
        <v>430</v>
      </c>
      <c r="E150" s="20" t="s">
        <v>19</v>
      </c>
      <c r="F150" s="306">
        <v>2.8559999999999999</v>
      </c>
      <c r="G150" s="41"/>
      <c r="H150" s="47"/>
    </row>
    <row r="151" s="2" customFormat="1" ht="16.8" customHeight="1">
      <c r="A151" s="41"/>
      <c r="B151" s="47"/>
      <c r="C151" s="305" t="s">
        <v>19</v>
      </c>
      <c r="D151" s="305" t="s">
        <v>431</v>
      </c>
      <c r="E151" s="20" t="s">
        <v>19</v>
      </c>
      <c r="F151" s="306">
        <v>5.6799999999999997</v>
      </c>
      <c r="G151" s="41"/>
      <c r="H151" s="47"/>
    </row>
    <row r="152" s="2" customFormat="1" ht="16.8" customHeight="1">
      <c r="A152" s="41"/>
      <c r="B152" s="47"/>
      <c r="C152" s="305" t="s">
        <v>19</v>
      </c>
      <c r="D152" s="305" t="s">
        <v>432</v>
      </c>
      <c r="E152" s="20" t="s">
        <v>19</v>
      </c>
      <c r="F152" s="306">
        <v>16.253</v>
      </c>
      <c r="G152" s="41"/>
      <c r="H152" s="47"/>
    </row>
    <row r="153" s="2" customFormat="1" ht="16.8" customHeight="1">
      <c r="A153" s="41"/>
      <c r="B153" s="47"/>
      <c r="C153" s="305" t="s">
        <v>19</v>
      </c>
      <c r="D153" s="305" t="s">
        <v>433</v>
      </c>
      <c r="E153" s="20" t="s">
        <v>19</v>
      </c>
      <c r="F153" s="306">
        <v>42.075000000000003</v>
      </c>
      <c r="G153" s="41"/>
      <c r="H153" s="47"/>
    </row>
    <row r="154" s="2" customFormat="1" ht="16.8" customHeight="1">
      <c r="A154" s="41"/>
      <c r="B154" s="47"/>
      <c r="C154" s="305" t="s">
        <v>19</v>
      </c>
      <c r="D154" s="305" t="s">
        <v>434</v>
      </c>
      <c r="E154" s="20" t="s">
        <v>19</v>
      </c>
      <c r="F154" s="306">
        <v>9.0999999999999996</v>
      </c>
      <c r="G154" s="41"/>
      <c r="H154" s="47"/>
    </row>
    <row r="155" s="2" customFormat="1" ht="16.8" customHeight="1">
      <c r="A155" s="41"/>
      <c r="B155" s="47"/>
      <c r="C155" s="305" t="s">
        <v>19</v>
      </c>
      <c r="D155" s="305" t="s">
        <v>435</v>
      </c>
      <c r="E155" s="20" t="s">
        <v>19</v>
      </c>
      <c r="F155" s="306">
        <v>10.497999999999999</v>
      </c>
      <c r="G155" s="41"/>
      <c r="H155" s="47"/>
    </row>
    <row r="156" s="2" customFormat="1" ht="16.8" customHeight="1">
      <c r="A156" s="41"/>
      <c r="B156" s="47"/>
      <c r="C156" s="305" t="s">
        <v>19</v>
      </c>
      <c r="D156" s="305" t="s">
        <v>436</v>
      </c>
      <c r="E156" s="20" t="s">
        <v>19</v>
      </c>
      <c r="F156" s="306">
        <v>0</v>
      </c>
      <c r="G156" s="41"/>
      <c r="H156" s="47"/>
    </row>
    <row r="157" s="2" customFormat="1" ht="16.8" customHeight="1">
      <c r="A157" s="41"/>
      <c r="B157" s="47"/>
      <c r="C157" s="305" t="s">
        <v>19</v>
      </c>
      <c r="D157" s="305" t="s">
        <v>437</v>
      </c>
      <c r="E157" s="20" t="s">
        <v>19</v>
      </c>
      <c r="F157" s="306">
        <v>3.835</v>
      </c>
      <c r="G157" s="41"/>
      <c r="H157" s="47"/>
    </row>
    <row r="158" s="2" customFormat="1" ht="16.8" customHeight="1">
      <c r="A158" s="41"/>
      <c r="B158" s="47"/>
      <c r="C158" s="305" t="s">
        <v>19</v>
      </c>
      <c r="D158" s="305" t="s">
        <v>438</v>
      </c>
      <c r="E158" s="20" t="s">
        <v>19</v>
      </c>
      <c r="F158" s="306">
        <v>0</v>
      </c>
      <c r="G158" s="41"/>
      <c r="H158" s="47"/>
    </row>
    <row r="159" s="2" customFormat="1" ht="16.8" customHeight="1">
      <c r="A159" s="41"/>
      <c r="B159" s="47"/>
      <c r="C159" s="305" t="s">
        <v>101</v>
      </c>
      <c r="D159" s="305" t="s">
        <v>212</v>
      </c>
      <c r="E159" s="20" t="s">
        <v>19</v>
      </c>
      <c r="F159" s="306">
        <v>575.48299999999995</v>
      </c>
      <c r="G159" s="41"/>
      <c r="H159" s="47"/>
    </row>
    <row r="160" s="2" customFormat="1" ht="16.8" customHeight="1">
      <c r="A160" s="41"/>
      <c r="B160" s="47"/>
      <c r="C160" s="307" t="s">
        <v>1620</v>
      </c>
      <c r="D160" s="41"/>
      <c r="E160" s="41"/>
      <c r="F160" s="41"/>
      <c r="G160" s="41"/>
      <c r="H160" s="47"/>
    </row>
    <row r="161" s="2" customFormat="1" ht="16.8" customHeight="1">
      <c r="A161" s="41"/>
      <c r="B161" s="47"/>
      <c r="C161" s="305" t="s">
        <v>389</v>
      </c>
      <c r="D161" s="305" t="s">
        <v>1647</v>
      </c>
      <c r="E161" s="20" t="s">
        <v>120</v>
      </c>
      <c r="F161" s="306">
        <v>575.48299999999995</v>
      </c>
      <c r="G161" s="41"/>
      <c r="H161" s="47"/>
    </row>
    <row r="162" s="2" customFormat="1" ht="16.8" customHeight="1">
      <c r="A162" s="41"/>
      <c r="B162" s="47"/>
      <c r="C162" s="305" t="s">
        <v>440</v>
      </c>
      <c r="D162" s="305" t="s">
        <v>1648</v>
      </c>
      <c r="E162" s="20" t="s">
        <v>120</v>
      </c>
      <c r="F162" s="306">
        <v>1229.309</v>
      </c>
      <c r="G162" s="41"/>
      <c r="H162" s="47"/>
    </row>
    <row r="163" s="2" customFormat="1">
      <c r="A163" s="41"/>
      <c r="B163" s="47"/>
      <c r="C163" s="305" t="s">
        <v>445</v>
      </c>
      <c r="D163" s="305" t="s">
        <v>1649</v>
      </c>
      <c r="E163" s="20" t="s">
        <v>120</v>
      </c>
      <c r="F163" s="306">
        <v>3609.5839999999998</v>
      </c>
      <c r="G163" s="41"/>
      <c r="H163" s="47"/>
    </row>
    <row r="164" s="2" customFormat="1" ht="16.8" customHeight="1">
      <c r="A164" s="41"/>
      <c r="B164" s="47"/>
      <c r="C164" s="305" t="s">
        <v>454</v>
      </c>
      <c r="D164" s="305" t="s">
        <v>1650</v>
      </c>
      <c r="E164" s="20" t="s">
        <v>120</v>
      </c>
      <c r="F164" s="306">
        <v>1229.309</v>
      </c>
      <c r="G164" s="41"/>
      <c r="H164" s="47"/>
    </row>
    <row r="165" s="2" customFormat="1" ht="16.8" customHeight="1">
      <c r="A165" s="41"/>
      <c r="B165" s="47"/>
      <c r="C165" s="305" t="s">
        <v>459</v>
      </c>
      <c r="D165" s="305" t="s">
        <v>1651</v>
      </c>
      <c r="E165" s="20" t="s">
        <v>120</v>
      </c>
      <c r="F165" s="306">
        <v>1229.309</v>
      </c>
      <c r="G165" s="41"/>
      <c r="H165" s="47"/>
    </row>
    <row r="166" s="2" customFormat="1" ht="16.8" customHeight="1">
      <c r="A166" s="41"/>
      <c r="B166" s="47"/>
      <c r="C166" s="305" t="s">
        <v>1361</v>
      </c>
      <c r="D166" s="305" t="s">
        <v>1652</v>
      </c>
      <c r="E166" s="20" t="s">
        <v>120</v>
      </c>
      <c r="F166" s="306">
        <v>1229.309</v>
      </c>
      <c r="G166" s="41"/>
      <c r="H166" s="47"/>
    </row>
    <row r="167" s="2" customFormat="1" ht="16.8" customHeight="1">
      <c r="A167" s="41"/>
      <c r="B167" s="47"/>
      <c r="C167" s="305" t="s">
        <v>1366</v>
      </c>
      <c r="D167" s="305" t="s">
        <v>1653</v>
      </c>
      <c r="E167" s="20" t="s">
        <v>120</v>
      </c>
      <c r="F167" s="306">
        <v>1229.309</v>
      </c>
      <c r="G167" s="41"/>
      <c r="H167" s="47"/>
    </row>
    <row r="168" s="2" customFormat="1">
      <c r="A168" s="41"/>
      <c r="B168" s="47"/>
      <c r="C168" s="305" t="s">
        <v>708</v>
      </c>
      <c r="D168" s="305" t="s">
        <v>1654</v>
      </c>
      <c r="E168" s="20" t="s">
        <v>120</v>
      </c>
      <c r="F168" s="306">
        <v>1229.309</v>
      </c>
      <c r="G168" s="41"/>
      <c r="H168" s="47"/>
    </row>
    <row r="169" s="2" customFormat="1" ht="16.8" customHeight="1">
      <c r="A169" s="41"/>
      <c r="B169" s="47"/>
      <c r="C169" s="305" t="s">
        <v>723</v>
      </c>
      <c r="D169" s="305" t="s">
        <v>1633</v>
      </c>
      <c r="E169" s="20" t="s">
        <v>120</v>
      </c>
      <c r="F169" s="306">
        <v>1509.3689999999999</v>
      </c>
      <c r="G169" s="41"/>
      <c r="H169" s="47"/>
    </row>
    <row r="170" s="2" customFormat="1" ht="16.8" customHeight="1">
      <c r="A170" s="41"/>
      <c r="B170" s="47"/>
      <c r="C170" s="305" t="s">
        <v>728</v>
      </c>
      <c r="D170" s="305" t="s">
        <v>1634</v>
      </c>
      <c r="E170" s="20" t="s">
        <v>120</v>
      </c>
      <c r="F170" s="306">
        <v>405.34899999999999</v>
      </c>
      <c r="G170" s="41"/>
      <c r="H170" s="47"/>
    </row>
    <row r="171" s="2" customFormat="1" ht="16.8" customHeight="1">
      <c r="A171" s="41"/>
      <c r="B171" s="47"/>
      <c r="C171" s="301" t="s">
        <v>103</v>
      </c>
      <c r="D171" s="302" t="s">
        <v>19</v>
      </c>
      <c r="E171" s="303" t="s">
        <v>19</v>
      </c>
      <c r="F171" s="304">
        <v>653.82600000000002</v>
      </c>
      <c r="G171" s="41"/>
      <c r="H171" s="47"/>
    </row>
    <row r="172" s="2" customFormat="1" ht="16.8" customHeight="1">
      <c r="A172" s="41"/>
      <c r="B172" s="47"/>
      <c r="C172" s="305" t="s">
        <v>19</v>
      </c>
      <c r="D172" s="305" t="s">
        <v>197</v>
      </c>
      <c r="E172" s="20" t="s">
        <v>19</v>
      </c>
      <c r="F172" s="306">
        <v>0</v>
      </c>
      <c r="G172" s="41"/>
      <c r="H172" s="47"/>
    </row>
    <row r="173" s="2" customFormat="1" ht="16.8" customHeight="1">
      <c r="A173" s="41"/>
      <c r="B173" s="47"/>
      <c r="C173" s="305" t="s">
        <v>19</v>
      </c>
      <c r="D173" s="305" t="s">
        <v>836</v>
      </c>
      <c r="E173" s="20" t="s">
        <v>19</v>
      </c>
      <c r="F173" s="306">
        <v>0</v>
      </c>
      <c r="G173" s="41"/>
      <c r="H173" s="47"/>
    </row>
    <row r="174" s="2" customFormat="1" ht="16.8" customHeight="1">
      <c r="A174" s="41"/>
      <c r="B174" s="47"/>
      <c r="C174" s="305" t="s">
        <v>19</v>
      </c>
      <c r="D174" s="305" t="s">
        <v>394</v>
      </c>
      <c r="E174" s="20" t="s">
        <v>19</v>
      </c>
      <c r="F174" s="306">
        <v>0</v>
      </c>
      <c r="G174" s="41"/>
      <c r="H174" s="47"/>
    </row>
    <row r="175" s="2" customFormat="1" ht="16.8" customHeight="1">
      <c r="A175" s="41"/>
      <c r="B175" s="47"/>
      <c r="C175" s="305" t="s">
        <v>19</v>
      </c>
      <c r="D175" s="305" t="s">
        <v>837</v>
      </c>
      <c r="E175" s="20" t="s">
        <v>19</v>
      </c>
      <c r="F175" s="306">
        <v>1</v>
      </c>
      <c r="G175" s="41"/>
      <c r="H175" s="47"/>
    </row>
    <row r="176" s="2" customFormat="1" ht="16.8" customHeight="1">
      <c r="A176" s="41"/>
      <c r="B176" s="47"/>
      <c r="C176" s="305" t="s">
        <v>19</v>
      </c>
      <c r="D176" s="305" t="s">
        <v>838</v>
      </c>
      <c r="E176" s="20" t="s">
        <v>19</v>
      </c>
      <c r="F176" s="306">
        <v>1.54</v>
      </c>
      <c r="G176" s="41"/>
      <c r="H176" s="47"/>
    </row>
    <row r="177" s="2" customFormat="1" ht="16.8" customHeight="1">
      <c r="A177" s="41"/>
      <c r="B177" s="47"/>
      <c r="C177" s="305" t="s">
        <v>19</v>
      </c>
      <c r="D177" s="305" t="s">
        <v>839</v>
      </c>
      <c r="E177" s="20" t="s">
        <v>19</v>
      </c>
      <c r="F177" s="306">
        <v>3.0030000000000001</v>
      </c>
      <c r="G177" s="41"/>
      <c r="H177" s="47"/>
    </row>
    <row r="178" s="2" customFormat="1" ht="16.8" customHeight="1">
      <c r="A178" s="41"/>
      <c r="B178" s="47"/>
      <c r="C178" s="305" t="s">
        <v>19</v>
      </c>
      <c r="D178" s="305" t="s">
        <v>840</v>
      </c>
      <c r="E178" s="20" t="s">
        <v>19</v>
      </c>
      <c r="F178" s="306">
        <v>4.5650000000000004</v>
      </c>
      <c r="G178" s="41"/>
      <c r="H178" s="47"/>
    </row>
    <row r="179" s="2" customFormat="1" ht="16.8" customHeight="1">
      <c r="A179" s="41"/>
      <c r="B179" s="47"/>
      <c r="C179" s="305" t="s">
        <v>19</v>
      </c>
      <c r="D179" s="305" t="s">
        <v>841</v>
      </c>
      <c r="E179" s="20" t="s">
        <v>19</v>
      </c>
      <c r="F179" s="306">
        <v>11.321999999999999</v>
      </c>
      <c r="G179" s="41"/>
      <c r="H179" s="47"/>
    </row>
    <row r="180" s="2" customFormat="1" ht="16.8" customHeight="1">
      <c r="A180" s="41"/>
      <c r="B180" s="47"/>
      <c r="C180" s="305" t="s">
        <v>19</v>
      </c>
      <c r="D180" s="305" t="s">
        <v>842</v>
      </c>
      <c r="E180" s="20" t="s">
        <v>19</v>
      </c>
      <c r="F180" s="306">
        <v>42.704999999999998</v>
      </c>
      <c r="G180" s="41"/>
      <c r="H180" s="47"/>
    </row>
    <row r="181" s="2" customFormat="1" ht="16.8" customHeight="1">
      <c r="A181" s="41"/>
      <c r="B181" s="47"/>
      <c r="C181" s="305" t="s">
        <v>19</v>
      </c>
      <c r="D181" s="305" t="s">
        <v>843</v>
      </c>
      <c r="E181" s="20" t="s">
        <v>19</v>
      </c>
      <c r="F181" s="306">
        <v>10.198</v>
      </c>
      <c r="G181" s="41"/>
      <c r="H181" s="47"/>
    </row>
    <row r="182" s="2" customFormat="1" ht="16.8" customHeight="1">
      <c r="A182" s="41"/>
      <c r="B182" s="47"/>
      <c r="C182" s="305" t="s">
        <v>19</v>
      </c>
      <c r="D182" s="305" t="s">
        <v>844</v>
      </c>
      <c r="E182" s="20" t="s">
        <v>19</v>
      </c>
      <c r="F182" s="306">
        <v>17.768000000000001</v>
      </c>
      <c r="G182" s="41"/>
      <c r="H182" s="47"/>
    </row>
    <row r="183" s="2" customFormat="1" ht="16.8" customHeight="1">
      <c r="A183" s="41"/>
      <c r="B183" s="47"/>
      <c r="C183" s="305" t="s">
        <v>19</v>
      </c>
      <c r="D183" s="305" t="s">
        <v>845</v>
      </c>
      <c r="E183" s="20" t="s">
        <v>19</v>
      </c>
      <c r="F183" s="306">
        <v>5.7300000000000004</v>
      </c>
      <c r="G183" s="41"/>
      <c r="H183" s="47"/>
    </row>
    <row r="184" s="2" customFormat="1" ht="16.8" customHeight="1">
      <c r="A184" s="41"/>
      <c r="B184" s="47"/>
      <c r="C184" s="305" t="s">
        <v>19</v>
      </c>
      <c r="D184" s="305" t="s">
        <v>846</v>
      </c>
      <c r="E184" s="20" t="s">
        <v>19</v>
      </c>
      <c r="F184" s="306">
        <v>17.273</v>
      </c>
      <c r="G184" s="41"/>
      <c r="H184" s="47"/>
    </row>
    <row r="185" s="2" customFormat="1" ht="16.8" customHeight="1">
      <c r="A185" s="41"/>
      <c r="B185" s="47"/>
      <c r="C185" s="305" t="s">
        <v>19</v>
      </c>
      <c r="D185" s="305" t="s">
        <v>847</v>
      </c>
      <c r="E185" s="20" t="s">
        <v>19</v>
      </c>
      <c r="F185" s="306">
        <v>9.452</v>
      </c>
      <c r="G185" s="41"/>
      <c r="H185" s="47"/>
    </row>
    <row r="186" s="2" customFormat="1" ht="16.8" customHeight="1">
      <c r="A186" s="41"/>
      <c r="B186" s="47"/>
      <c r="C186" s="305" t="s">
        <v>19</v>
      </c>
      <c r="D186" s="305" t="s">
        <v>848</v>
      </c>
      <c r="E186" s="20" t="s">
        <v>19</v>
      </c>
      <c r="F186" s="306">
        <v>5.8070000000000004</v>
      </c>
      <c r="G186" s="41"/>
      <c r="H186" s="47"/>
    </row>
    <row r="187" s="2" customFormat="1" ht="16.8" customHeight="1">
      <c r="A187" s="41"/>
      <c r="B187" s="47"/>
      <c r="C187" s="305" t="s">
        <v>19</v>
      </c>
      <c r="D187" s="305" t="s">
        <v>849</v>
      </c>
      <c r="E187" s="20" t="s">
        <v>19</v>
      </c>
      <c r="F187" s="306">
        <v>7.7690000000000001</v>
      </c>
      <c r="G187" s="41"/>
      <c r="H187" s="47"/>
    </row>
    <row r="188" s="2" customFormat="1" ht="16.8" customHeight="1">
      <c r="A188" s="41"/>
      <c r="B188" s="47"/>
      <c r="C188" s="305" t="s">
        <v>19</v>
      </c>
      <c r="D188" s="305" t="s">
        <v>850</v>
      </c>
      <c r="E188" s="20" t="s">
        <v>19</v>
      </c>
      <c r="F188" s="306">
        <v>10.506</v>
      </c>
      <c r="G188" s="41"/>
      <c r="H188" s="47"/>
    </row>
    <row r="189" s="2" customFormat="1" ht="16.8" customHeight="1">
      <c r="A189" s="41"/>
      <c r="B189" s="47"/>
      <c r="C189" s="305" t="s">
        <v>19</v>
      </c>
      <c r="D189" s="305" t="s">
        <v>851</v>
      </c>
      <c r="E189" s="20" t="s">
        <v>19</v>
      </c>
      <c r="F189" s="306">
        <v>25.152000000000001</v>
      </c>
      <c r="G189" s="41"/>
      <c r="H189" s="47"/>
    </row>
    <row r="190" s="2" customFormat="1" ht="16.8" customHeight="1">
      <c r="A190" s="41"/>
      <c r="B190" s="47"/>
      <c r="C190" s="305" t="s">
        <v>19</v>
      </c>
      <c r="D190" s="305" t="s">
        <v>852</v>
      </c>
      <c r="E190" s="20" t="s">
        <v>19</v>
      </c>
      <c r="F190" s="306">
        <v>30.696999999999999</v>
      </c>
      <c r="G190" s="41"/>
      <c r="H190" s="47"/>
    </row>
    <row r="191" s="2" customFormat="1" ht="16.8" customHeight="1">
      <c r="A191" s="41"/>
      <c r="B191" s="47"/>
      <c r="C191" s="305" t="s">
        <v>19</v>
      </c>
      <c r="D191" s="305" t="s">
        <v>853</v>
      </c>
      <c r="E191" s="20" t="s">
        <v>19</v>
      </c>
      <c r="F191" s="306">
        <v>19.484999999999999</v>
      </c>
      <c r="G191" s="41"/>
      <c r="H191" s="47"/>
    </row>
    <row r="192" s="2" customFormat="1" ht="16.8" customHeight="1">
      <c r="A192" s="41"/>
      <c r="B192" s="47"/>
      <c r="C192" s="305" t="s">
        <v>19</v>
      </c>
      <c r="D192" s="305" t="s">
        <v>854</v>
      </c>
      <c r="E192" s="20" t="s">
        <v>19</v>
      </c>
      <c r="F192" s="306">
        <v>14.685000000000001</v>
      </c>
      <c r="G192" s="41"/>
      <c r="H192" s="47"/>
    </row>
    <row r="193" s="2" customFormat="1" ht="16.8" customHeight="1">
      <c r="A193" s="41"/>
      <c r="B193" s="47"/>
      <c r="C193" s="305" t="s">
        <v>19</v>
      </c>
      <c r="D193" s="305" t="s">
        <v>855</v>
      </c>
      <c r="E193" s="20" t="s">
        <v>19</v>
      </c>
      <c r="F193" s="306">
        <v>17.266999999999999</v>
      </c>
      <c r="G193" s="41"/>
      <c r="H193" s="47"/>
    </row>
    <row r="194" s="2" customFormat="1" ht="16.8" customHeight="1">
      <c r="A194" s="41"/>
      <c r="B194" s="47"/>
      <c r="C194" s="305" t="s">
        <v>19</v>
      </c>
      <c r="D194" s="305" t="s">
        <v>856</v>
      </c>
      <c r="E194" s="20" t="s">
        <v>19</v>
      </c>
      <c r="F194" s="306">
        <v>9.7919999999999998</v>
      </c>
      <c r="G194" s="41"/>
      <c r="H194" s="47"/>
    </row>
    <row r="195" s="2" customFormat="1" ht="16.8" customHeight="1">
      <c r="A195" s="41"/>
      <c r="B195" s="47"/>
      <c r="C195" s="305" t="s">
        <v>19</v>
      </c>
      <c r="D195" s="305" t="s">
        <v>857</v>
      </c>
      <c r="E195" s="20" t="s">
        <v>19</v>
      </c>
      <c r="F195" s="306">
        <v>20.088000000000001</v>
      </c>
      <c r="G195" s="41"/>
      <c r="H195" s="47"/>
    </row>
    <row r="196" s="2" customFormat="1" ht="16.8" customHeight="1">
      <c r="A196" s="41"/>
      <c r="B196" s="47"/>
      <c r="C196" s="305" t="s">
        <v>19</v>
      </c>
      <c r="D196" s="305" t="s">
        <v>858</v>
      </c>
      <c r="E196" s="20" t="s">
        <v>19</v>
      </c>
      <c r="F196" s="306">
        <v>6.8650000000000002</v>
      </c>
      <c r="G196" s="41"/>
      <c r="H196" s="47"/>
    </row>
    <row r="197" s="2" customFormat="1" ht="16.8" customHeight="1">
      <c r="A197" s="41"/>
      <c r="B197" s="47"/>
      <c r="C197" s="305" t="s">
        <v>19</v>
      </c>
      <c r="D197" s="305" t="s">
        <v>859</v>
      </c>
      <c r="E197" s="20" t="s">
        <v>19</v>
      </c>
      <c r="F197" s="306">
        <v>8.468</v>
      </c>
      <c r="G197" s="41"/>
      <c r="H197" s="47"/>
    </row>
    <row r="198" s="2" customFormat="1" ht="16.8" customHeight="1">
      <c r="A198" s="41"/>
      <c r="B198" s="47"/>
      <c r="C198" s="305" t="s">
        <v>19</v>
      </c>
      <c r="D198" s="305" t="s">
        <v>860</v>
      </c>
      <c r="E198" s="20" t="s">
        <v>19</v>
      </c>
      <c r="F198" s="306">
        <v>27.75</v>
      </c>
      <c r="G198" s="41"/>
      <c r="H198" s="47"/>
    </row>
    <row r="199" s="2" customFormat="1" ht="16.8" customHeight="1">
      <c r="A199" s="41"/>
      <c r="B199" s="47"/>
      <c r="C199" s="305" t="s">
        <v>19</v>
      </c>
      <c r="D199" s="305" t="s">
        <v>861</v>
      </c>
      <c r="E199" s="20" t="s">
        <v>19</v>
      </c>
      <c r="F199" s="306">
        <v>3.9630000000000001</v>
      </c>
      <c r="G199" s="41"/>
      <c r="H199" s="47"/>
    </row>
    <row r="200" s="2" customFormat="1" ht="16.8" customHeight="1">
      <c r="A200" s="41"/>
      <c r="B200" s="47"/>
      <c r="C200" s="305" t="s">
        <v>19</v>
      </c>
      <c r="D200" s="305" t="s">
        <v>419</v>
      </c>
      <c r="E200" s="20" t="s">
        <v>19</v>
      </c>
      <c r="F200" s="306">
        <v>18.300000000000001</v>
      </c>
      <c r="G200" s="41"/>
      <c r="H200" s="47"/>
    </row>
    <row r="201" s="2" customFormat="1" ht="16.8" customHeight="1">
      <c r="A201" s="41"/>
      <c r="B201" s="47"/>
      <c r="C201" s="305" t="s">
        <v>19</v>
      </c>
      <c r="D201" s="305" t="s">
        <v>862</v>
      </c>
      <c r="E201" s="20" t="s">
        <v>19</v>
      </c>
      <c r="F201" s="306">
        <v>4.8019999999999996</v>
      </c>
      <c r="G201" s="41"/>
      <c r="H201" s="47"/>
    </row>
    <row r="202" s="2" customFormat="1" ht="16.8" customHeight="1">
      <c r="A202" s="41"/>
      <c r="B202" s="47"/>
      <c r="C202" s="305" t="s">
        <v>19</v>
      </c>
      <c r="D202" s="305" t="s">
        <v>863</v>
      </c>
      <c r="E202" s="20" t="s">
        <v>19</v>
      </c>
      <c r="F202" s="306">
        <v>0.83999999999999997</v>
      </c>
      <c r="G202" s="41"/>
      <c r="H202" s="47"/>
    </row>
    <row r="203" s="2" customFormat="1" ht="16.8" customHeight="1">
      <c r="A203" s="41"/>
      <c r="B203" s="47"/>
      <c r="C203" s="305" t="s">
        <v>19</v>
      </c>
      <c r="D203" s="305" t="s">
        <v>864</v>
      </c>
      <c r="E203" s="20" t="s">
        <v>19</v>
      </c>
      <c r="F203" s="306">
        <v>23.829000000000001</v>
      </c>
      <c r="G203" s="41"/>
      <c r="H203" s="47"/>
    </row>
    <row r="204" s="2" customFormat="1" ht="16.8" customHeight="1">
      <c r="A204" s="41"/>
      <c r="B204" s="47"/>
      <c r="C204" s="305" t="s">
        <v>19</v>
      </c>
      <c r="D204" s="305" t="s">
        <v>865</v>
      </c>
      <c r="E204" s="20" t="s">
        <v>19</v>
      </c>
      <c r="F204" s="306">
        <v>3.9199999999999999</v>
      </c>
      <c r="G204" s="41"/>
      <c r="H204" s="47"/>
    </row>
    <row r="205" s="2" customFormat="1" ht="16.8" customHeight="1">
      <c r="A205" s="41"/>
      <c r="B205" s="47"/>
      <c r="C205" s="305" t="s">
        <v>19</v>
      </c>
      <c r="D205" s="305" t="s">
        <v>424</v>
      </c>
      <c r="E205" s="20" t="s">
        <v>19</v>
      </c>
      <c r="F205" s="306">
        <v>15.855</v>
      </c>
      <c r="G205" s="41"/>
      <c r="H205" s="47"/>
    </row>
    <row r="206" s="2" customFormat="1" ht="16.8" customHeight="1">
      <c r="A206" s="41"/>
      <c r="B206" s="47"/>
      <c r="C206" s="305" t="s">
        <v>19</v>
      </c>
      <c r="D206" s="305" t="s">
        <v>425</v>
      </c>
      <c r="E206" s="20" t="s">
        <v>19</v>
      </c>
      <c r="F206" s="306">
        <v>0</v>
      </c>
      <c r="G206" s="41"/>
      <c r="H206" s="47"/>
    </row>
    <row r="207" s="2" customFormat="1" ht="16.8" customHeight="1">
      <c r="A207" s="41"/>
      <c r="B207" s="47"/>
      <c r="C207" s="305" t="s">
        <v>19</v>
      </c>
      <c r="D207" s="305" t="s">
        <v>426</v>
      </c>
      <c r="E207" s="20" t="s">
        <v>19</v>
      </c>
      <c r="F207" s="306">
        <v>7.6950000000000003</v>
      </c>
      <c r="G207" s="41"/>
      <c r="H207" s="47"/>
    </row>
    <row r="208" s="2" customFormat="1" ht="16.8" customHeight="1">
      <c r="A208" s="41"/>
      <c r="B208" s="47"/>
      <c r="C208" s="305" t="s">
        <v>19</v>
      </c>
      <c r="D208" s="305" t="s">
        <v>866</v>
      </c>
      <c r="E208" s="20" t="s">
        <v>19</v>
      </c>
      <c r="F208" s="306">
        <v>37.259999999999998</v>
      </c>
      <c r="G208" s="41"/>
      <c r="H208" s="47"/>
    </row>
    <row r="209" s="2" customFormat="1" ht="16.8" customHeight="1">
      <c r="A209" s="41"/>
      <c r="B209" s="47"/>
      <c r="C209" s="305" t="s">
        <v>19</v>
      </c>
      <c r="D209" s="305" t="s">
        <v>867</v>
      </c>
      <c r="E209" s="20" t="s">
        <v>19</v>
      </c>
      <c r="F209" s="306">
        <v>58.731999999999999</v>
      </c>
      <c r="G209" s="41"/>
      <c r="H209" s="47"/>
    </row>
    <row r="210" s="2" customFormat="1" ht="16.8" customHeight="1">
      <c r="A210" s="41"/>
      <c r="B210" s="47"/>
      <c r="C210" s="305" t="s">
        <v>19</v>
      </c>
      <c r="D210" s="305" t="s">
        <v>868</v>
      </c>
      <c r="E210" s="20" t="s">
        <v>19</v>
      </c>
      <c r="F210" s="306">
        <v>36.689999999999998</v>
      </c>
      <c r="G210" s="41"/>
      <c r="H210" s="47"/>
    </row>
    <row r="211" s="2" customFormat="1" ht="16.8" customHeight="1">
      <c r="A211" s="41"/>
      <c r="B211" s="47"/>
      <c r="C211" s="305" t="s">
        <v>19</v>
      </c>
      <c r="D211" s="305" t="s">
        <v>869</v>
      </c>
      <c r="E211" s="20" t="s">
        <v>19</v>
      </c>
      <c r="F211" s="306">
        <v>0.83999999999999997</v>
      </c>
      <c r="G211" s="41"/>
      <c r="H211" s="47"/>
    </row>
    <row r="212" s="2" customFormat="1" ht="16.8" customHeight="1">
      <c r="A212" s="41"/>
      <c r="B212" s="47"/>
      <c r="C212" s="305" t="s">
        <v>19</v>
      </c>
      <c r="D212" s="305" t="s">
        <v>870</v>
      </c>
      <c r="E212" s="20" t="s">
        <v>19</v>
      </c>
      <c r="F212" s="306">
        <v>25.792000000000002</v>
      </c>
      <c r="G212" s="41"/>
      <c r="H212" s="47"/>
    </row>
    <row r="213" s="2" customFormat="1" ht="16.8" customHeight="1">
      <c r="A213" s="41"/>
      <c r="B213" s="47"/>
      <c r="C213" s="305" t="s">
        <v>19</v>
      </c>
      <c r="D213" s="305" t="s">
        <v>871</v>
      </c>
      <c r="E213" s="20" t="s">
        <v>19</v>
      </c>
      <c r="F213" s="306">
        <v>3.2999999999999998</v>
      </c>
      <c r="G213" s="41"/>
      <c r="H213" s="47"/>
    </row>
    <row r="214" s="2" customFormat="1" ht="16.8" customHeight="1">
      <c r="A214" s="41"/>
      <c r="B214" s="47"/>
      <c r="C214" s="305" t="s">
        <v>19</v>
      </c>
      <c r="D214" s="305" t="s">
        <v>872</v>
      </c>
      <c r="E214" s="20" t="s">
        <v>19</v>
      </c>
      <c r="F214" s="306">
        <v>5.6319999999999997</v>
      </c>
      <c r="G214" s="41"/>
      <c r="H214" s="47"/>
    </row>
    <row r="215" s="2" customFormat="1" ht="16.8" customHeight="1">
      <c r="A215" s="41"/>
      <c r="B215" s="47"/>
      <c r="C215" s="305" t="s">
        <v>19</v>
      </c>
      <c r="D215" s="305" t="s">
        <v>873</v>
      </c>
      <c r="E215" s="20" t="s">
        <v>19</v>
      </c>
      <c r="F215" s="306">
        <v>10.741</v>
      </c>
      <c r="G215" s="41"/>
      <c r="H215" s="47"/>
    </row>
    <row r="216" s="2" customFormat="1" ht="16.8" customHeight="1">
      <c r="A216" s="41"/>
      <c r="B216" s="47"/>
      <c r="C216" s="305" t="s">
        <v>19</v>
      </c>
      <c r="D216" s="305" t="s">
        <v>436</v>
      </c>
      <c r="E216" s="20" t="s">
        <v>19</v>
      </c>
      <c r="F216" s="306">
        <v>0</v>
      </c>
      <c r="G216" s="41"/>
      <c r="H216" s="47"/>
    </row>
    <row r="217" s="2" customFormat="1" ht="16.8" customHeight="1">
      <c r="A217" s="41"/>
      <c r="B217" s="47"/>
      <c r="C217" s="305" t="s">
        <v>19</v>
      </c>
      <c r="D217" s="305" t="s">
        <v>874</v>
      </c>
      <c r="E217" s="20" t="s">
        <v>19</v>
      </c>
      <c r="F217" s="306">
        <v>23.366</v>
      </c>
      <c r="G217" s="41"/>
      <c r="H217" s="47"/>
    </row>
    <row r="218" s="2" customFormat="1" ht="16.8" customHeight="1">
      <c r="A218" s="41"/>
      <c r="B218" s="47"/>
      <c r="C218" s="305" t="s">
        <v>19</v>
      </c>
      <c r="D218" s="305" t="s">
        <v>875</v>
      </c>
      <c r="E218" s="20" t="s">
        <v>19</v>
      </c>
      <c r="F218" s="306">
        <v>43.381999999999998</v>
      </c>
      <c r="G218" s="41"/>
      <c r="H218" s="47"/>
    </row>
    <row r="219" s="2" customFormat="1" ht="16.8" customHeight="1">
      <c r="A219" s="41"/>
      <c r="B219" s="47"/>
      <c r="C219" s="305" t="s">
        <v>103</v>
      </c>
      <c r="D219" s="305" t="s">
        <v>876</v>
      </c>
      <c r="E219" s="20" t="s">
        <v>19</v>
      </c>
      <c r="F219" s="306">
        <v>653.82600000000002</v>
      </c>
      <c r="G219" s="41"/>
      <c r="H219" s="47"/>
    </row>
    <row r="220" s="2" customFormat="1" ht="16.8" customHeight="1">
      <c r="A220" s="41"/>
      <c r="B220" s="47"/>
      <c r="C220" s="307" t="s">
        <v>1620</v>
      </c>
      <c r="D220" s="41"/>
      <c r="E220" s="41"/>
      <c r="F220" s="41"/>
      <c r="G220" s="41"/>
      <c r="H220" s="47"/>
    </row>
    <row r="221" s="2" customFormat="1" ht="16.8" customHeight="1">
      <c r="A221" s="41"/>
      <c r="B221" s="47"/>
      <c r="C221" s="305" t="s">
        <v>832</v>
      </c>
      <c r="D221" s="305" t="s">
        <v>1635</v>
      </c>
      <c r="E221" s="20" t="s">
        <v>120</v>
      </c>
      <c r="F221" s="306">
        <v>916.96600000000001</v>
      </c>
      <c r="G221" s="41"/>
      <c r="H221" s="47"/>
    </row>
    <row r="222" s="2" customFormat="1" ht="16.8" customHeight="1">
      <c r="A222" s="41"/>
      <c r="B222" s="47"/>
      <c r="C222" s="305" t="s">
        <v>383</v>
      </c>
      <c r="D222" s="305" t="s">
        <v>1655</v>
      </c>
      <c r="E222" s="20" t="s">
        <v>120</v>
      </c>
      <c r="F222" s="306">
        <v>653.82600000000002</v>
      </c>
      <c r="G222" s="41"/>
      <c r="H222" s="47"/>
    </row>
    <row r="223" s="2" customFormat="1" ht="16.8" customHeight="1">
      <c r="A223" s="41"/>
      <c r="B223" s="47"/>
      <c r="C223" s="305" t="s">
        <v>440</v>
      </c>
      <c r="D223" s="305" t="s">
        <v>1648</v>
      </c>
      <c r="E223" s="20" t="s">
        <v>120</v>
      </c>
      <c r="F223" s="306">
        <v>1229.309</v>
      </c>
      <c r="G223" s="41"/>
      <c r="H223" s="47"/>
    </row>
    <row r="224" s="2" customFormat="1">
      <c r="A224" s="41"/>
      <c r="B224" s="47"/>
      <c r="C224" s="305" t="s">
        <v>445</v>
      </c>
      <c r="D224" s="305" t="s">
        <v>1649</v>
      </c>
      <c r="E224" s="20" t="s">
        <v>120</v>
      </c>
      <c r="F224" s="306">
        <v>3609.5839999999998</v>
      </c>
      <c r="G224" s="41"/>
      <c r="H224" s="47"/>
    </row>
    <row r="225" s="2" customFormat="1" ht="16.8" customHeight="1">
      <c r="A225" s="41"/>
      <c r="B225" s="47"/>
      <c r="C225" s="305" t="s">
        <v>454</v>
      </c>
      <c r="D225" s="305" t="s">
        <v>1650</v>
      </c>
      <c r="E225" s="20" t="s">
        <v>120</v>
      </c>
      <c r="F225" s="306">
        <v>1229.309</v>
      </c>
      <c r="G225" s="41"/>
      <c r="H225" s="47"/>
    </row>
    <row r="226" s="2" customFormat="1" ht="16.8" customHeight="1">
      <c r="A226" s="41"/>
      <c r="B226" s="47"/>
      <c r="C226" s="305" t="s">
        <v>459</v>
      </c>
      <c r="D226" s="305" t="s">
        <v>1651</v>
      </c>
      <c r="E226" s="20" t="s">
        <v>120</v>
      </c>
      <c r="F226" s="306">
        <v>1229.309</v>
      </c>
      <c r="G226" s="41"/>
      <c r="H226" s="47"/>
    </row>
    <row r="227" s="2" customFormat="1" ht="16.8" customHeight="1">
      <c r="A227" s="41"/>
      <c r="B227" s="47"/>
      <c r="C227" s="305" t="s">
        <v>914</v>
      </c>
      <c r="D227" s="305" t="s">
        <v>1637</v>
      </c>
      <c r="E227" s="20" t="s">
        <v>120</v>
      </c>
      <c r="F227" s="306">
        <v>916.96600000000001</v>
      </c>
      <c r="G227" s="41"/>
      <c r="H227" s="47"/>
    </row>
    <row r="228" s="2" customFormat="1" ht="16.8" customHeight="1">
      <c r="A228" s="41"/>
      <c r="B228" s="47"/>
      <c r="C228" s="305" t="s">
        <v>919</v>
      </c>
      <c r="D228" s="305" t="s">
        <v>1638</v>
      </c>
      <c r="E228" s="20" t="s">
        <v>120</v>
      </c>
      <c r="F228" s="306">
        <v>916.96600000000001</v>
      </c>
      <c r="G228" s="41"/>
      <c r="H228" s="47"/>
    </row>
    <row r="229" s="2" customFormat="1">
      <c r="A229" s="41"/>
      <c r="B229" s="47"/>
      <c r="C229" s="305" t="s">
        <v>932</v>
      </c>
      <c r="D229" s="305" t="s">
        <v>1639</v>
      </c>
      <c r="E229" s="20" t="s">
        <v>120</v>
      </c>
      <c r="F229" s="306">
        <v>255.55600000000001</v>
      </c>
      <c r="G229" s="41"/>
      <c r="H229" s="47"/>
    </row>
    <row r="230" s="2" customFormat="1" ht="16.8" customHeight="1">
      <c r="A230" s="41"/>
      <c r="B230" s="47"/>
      <c r="C230" s="305" t="s">
        <v>937</v>
      </c>
      <c r="D230" s="305" t="s">
        <v>19</v>
      </c>
      <c r="E230" s="20" t="s">
        <v>120</v>
      </c>
      <c r="F230" s="306">
        <v>916.96600000000001</v>
      </c>
      <c r="G230" s="41"/>
      <c r="H230" s="47"/>
    </row>
    <row r="231" s="2" customFormat="1" ht="16.8" customHeight="1">
      <c r="A231" s="41"/>
      <c r="B231" s="47"/>
      <c r="C231" s="305" t="s">
        <v>1361</v>
      </c>
      <c r="D231" s="305" t="s">
        <v>1652</v>
      </c>
      <c r="E231" s="20" t="s">
        <v>120</v>
      </c>
      <c r="F231" s="306">
        <v>1229.309</v>
      </c>
      <c r="G231" s="41"/>
      <c r="H231" s="47"/>
    </row>
    <row r="232" s="2" customFormat="1" ht="16.8" customHeight="1">
      <c r="A232" s="41"/>
      <c r="B232" s="47"/>
      <c r="C232" s="305" t="s">
        <v>1366</v>
      </c>
      <c r="D232" s="305" t="s">
        <v>1653</v>
      </c>
      <c r="E232" s="20" t="s">
        <v>120</v>
      </c>
      <c r="F232" s="306">
        <v>1229.309</v>
      </c>
      <c r="G232" s="41"/>
      <c r="H232" s="47"/>
    </row>
    <row r="233" s="2" customFormat="1">
      <c r="A233" s="41"/>
      <c r="B233" s="47"/>
      <c r="C233" s="305" t="s">
        <v>708</v>
      </c>
      <c r="D233" s="305" t="s">
        <v>1654</v>
      </c>
      <c r="E233" s="20" t="s">
        <v>120</v>
      </c>
      <c r="F233" s="306">
        <v>1229.309</v>
      </c>
      <c r="G233" s="41"/>
      <c r="H233" s="47"/>
    </row>
    <row r="234" s="2" customFormat="1" ht="16.8" customHeight="1">
      <c r="A234" s="41"/>
      <c r="B234" s="47"/>
      <c r="C234" s="305" t="s">
        <v>723</v>
      </c>
      <c r="D234" s="305" t="s">
        <v>1633</v>
      </c>
      <c r="E234" s="20" t="s">
        <v>120</v>
      </c>
      <c r="F234" s="306">
        <v>1509.3689999999999</v>
      </c>
      <c r="G234" s="41"/>
      <c r="H234" s="47"/>
    </row>
    <row r="235" s="2" customFormat="1" ht="16.8" customHeight="1">
      <c r="A235" s="41"/>
      <c r="B235" s="47"/>
      <c r="C235" s="305" t="s">
        <v>728</v>
      </c>
      <c r="D235" s="305" t="s">
        <v>1634</v>
      </c>
      <c r="E235" s="20" t="s">
        <v>120</v>
      </c>
      <c r="F235" s="306">
        <v>405.34899999999999</v>
      </c>
      <c r="G235" s="41"/>
      <c r="H235" s="47"/>
    </row>
    <row r="236" s="2" customFormat="1" ht="16.8" customHeight="1">
      <c r="A236" s="41"/>
      <c r="B236" s="47"/>
      <c r="C236" s="305" t="s">
        <v>897</v>
      </c>
      <c r="D236" s="305" t="s">
        <v>898</v>
      </c>
      <c r="E236" s="20" t="s">
        <v>275</v>
      </c>
      <c r="F236" s="306">
        <v>229.24199999999999</v>
      </c>
      <c r="G236" s="41"/>
      <c r="H236" s="47"/>
    </row>
    <row r="237" s="2" customFormat="1">
      <c r="A237" s="41"/>
      <c r="B237" s="47"/>
      <c r="C237" s="305" t="s">
        <v>925</v>
      </c>
      <c r="D237" s="305" t="s">
        <v>926</v>
      </c>
      <c r="E237" s="20" t="s">
        <v>275</v>
      </c>
      <c r="F237" s="306">
        <v>4401.4369999999999</v>
      </c>
      <c r="G237" s="41"/>
      <c r="H237" s="47"/>
    </row>
    <row r="238" s="2" customFormat="1" ht="16.8" customHeight="1">
      <c r="A238" s="41"/>
      <c r="B238" s="47"/>
      <c r="C238" s="305" t="s">
        <v>941</v>
      </c>
      <c r="D238" s="305" t="s">
        <v>942</v>
      </c>
      <c r="E238" s="20" t="s">
        <v>275</v>
      </c>
      <c r="F238" s="306">
        <v>16367.843000000001</v>
      </c>
      <c r="G238" s="41"/>
      <c r="H238" s="47"/>
    </row>
    <row r="239" s="2" customFormat="1" ht="16.8" customHeight="1">
      <c r="A239" s="41"/>
      <c r="B239" s="47"/>
      <c r="C239" s="301" t="s">
        <v>134</v>
      </c>
      <c r="D239" s="302" t="s">
        <v>19</v>
      </c>
      <c r="E239" s="303" t="s">
        <v>19</v>
      </c>
      <c r="F239" s="304">
        <v>4.4500000000000002</v>
      </c>
      <c r="G239" s="41"/>
      <c r="H239" s="47"/>
    </row>
    <row r="240" s="2" customFormat="1" ht="16.8" customHeight="1">
      <c r="A240" s="41"/>
      <c r="B240" s="47"/>
      <c r="C240" s="305" t="s">
        <v>19</v>
      </c>
      <c r="D240" s="305" t="s">
        <v>197</v>
      </c>
      <c r="E240" s="20" t="s">
        <v>19</v>
      </c>
      <c r="F240" s="306">
        <v>0</v>
      </c>
      <c r="G240" s="41"/>
      <c r="H240" s="47"/>
    </row>
    <row r="241" s="2" customFormat="1" ht="16.8" customHeight="1">
      <c r="A241" s="41"/>
      <c r="B241" s="47"/>
      <c r="C241" s="305" t="s">
        <v>19</v>
      </c>
      <c r="D241" s="305" t="s">
        <v>614</v>
      </c>
      <c r="E241" s="20" t="s">
        <v>19</v>
      </c>
      <c r="F241" s="306">
        <v>0</v>
      </c>
      <c r="G241" s="41"/>
      <c r="H241" s="47"/>
    </row>
    <row r="242" s="2" customFormat="1" ht="16.8" customHeight="1">
      <c r="A242" s="41"/>
      <c r="B242" s="47"/>
      <c r="C242" s="305" t="s">
        <v>19</v>
      </c>
      <c r="D242" s="305" t="s">
        <v>615</v>
      </c>
      <c r="E242" s="20" t="s">
        <v>19</v>
      </c>
      <c r="F242" s="306">
        <v>4.4500000000000002</v>
      </c>
      <c r="G242" s="41"/>
      <c r="H242" s="47"/>
    </row>
    <row r="243" s="2" customFormat="1" ht="16.8" customHeight="1">
      <c r="A243" s="41"/>
      <c r="B243" s="47"/>
      <c r="C243" s="305" t="s">
        <v>134</v>
      </c>
      <c r="D243" s="305" t="s">
        <v>212</v>
      </c>
      <c r="E243" s="20" t="s">
        <v>19</v>
      </c>
      <c r="F243" s="306">
        <v>4.4500000000000002</v>
      </c>
      <c r="G243" s="41"/>
      <c r="H243" s="47"/>
    </row>
    <row r="244" s="2" customFormat="1" ht="16.8" customHeight="1">
      <c r="A244" s="41"/>
      <c r="B244" s="47"/>
      <c r="C244" s="307" t="s">
        <v>1620</v>
      </c>
      <c r="D244" s="41"/>
      <c r="E244" s="41"/>
      <c r="F244" s="41"/>
      <c r="G244" s="41"/>
      <c r="H244" s="47"/>
    </row>
    <row r="245" s="2" customFormat="1" ht="16.8" customHeight="1">
      <c r="A245" s="41"/>
      <c r="B245" s="47"/>
      <c r="C245" s="305" t="s">
        <v>610</v>
      </c>
      <c r="D245" s="305" t="s">
        <v>1656</v>
      </c>
      <c r="E245" s="20" t="s">
        <v>297</v>
      </c>
      <c r="F245" s="306">
        <v>4.4500000000000002</v>
      </c>
      <c r="G245" s="41"/>
      <c r="H245" s="47"/>
    </row>
    <row r="246" s="2" customFormat="1" ht="16.8" customHeight="1">
      <c r="A246" s="41"/>
      <c r="B246" s="47"/>
      <c r="C246" s="305" t="s">
        <v>617</v>
      </c>
      <c r="D246" s="305" t="s">
        <v>1657</v>
      </c>
      <c r="E246" s="20" t="s">
        <v>297</v>
      </c>
      <c r="F246" s="306">
        <v>133.5</v>
      </c>
      <c r="G246" s="41"/>
      <c r="H246" s="47"/>
    </row>
    <row r="247" s="2" customFormat="1" ht="16.8" customHeight="1">
      <c r="A247" s="41"/>
      <c r="B247" s="47"/>
      <c r="C247" s="305" t="s">
        <v>624</v>
      </c>
      <c r="D247" s="305" t="s">
        <v>1658</v>
      </c>
      <c r="E247" s="20" t="s">
        <v>297</v>
      </c>
      <c r="F247" s="306">
        <v>4.4500000000000002</v>
      </c>
      <c r="G247" s="41"/>
      <c r="H247" s="47"/>
    </row>
    <row r="248" s="2" customFormat="1" ht="16.8" customHeight="1">
      <c r="A248" s="41"/>
      <c r="B248" s="47"/>
      <c r="C248" s="301" t="s">
        <v>128</v>
      </c>
      <c r="D248" s="302" t="s">
        <v>19</v>
      </c>
      <c r="E248" s="303" t="s">
        <v>19</v>
      </c>
      <c r="F248" s="304">
        <v>236.18000000000001</v>
      </c>
      <c r="G248" s="41"/>
      <c r="H248" s="47"/>
    </row>
    <row r="249" s="2" customFormat="1" ht="16.8" customHeight="1">
      <c r="A249" s="41"/>
      <c r="B249" s="47"/>
      <c r="C249" s="305" t="s">
        <v>19</v>
      </c>
      <c r="D249" s="305" t="s">
        <v>197</v>
      </c>
      <c r="E249" s="20" t="s">
        <v>19</v>
      </c>
      <c r="F249" s="306">
        <v>0</v>
      </c>
      <c r="G249" s="41"/>
      <c r="H249" s="47"/>
    </row>
    <row r="250" s="2" customFormat="1" ht="16.8" customHeight="1">
      <c r="A250" s="41"/>
      <c r="B250" s="47"/>
      <c r="C250" s="305" t="s">
        <v>19</v>
      </c>
      <c r="D250" s="305" t="s">
        <v>198</v>
      </c>
      <c r="E250" s="20" t="s">
        <v>19</v>
      </c>
      <c r="F250" s="306">
        <v>0</v>
      </c>
      <c r="G250" s="41"/>
      <c r="H250" s="47"/>
    </row>
    <row r="251" s="2" customFormat="1" ht="16.8" customHeight="1">
      <c r="A251" s="41"/>
      <c r="B251" s="47"/>
      <c r="C251" s="305" t="s">
        <v>19</v>
      </c>
      <c r="D251" s="305" t="s">
        <v>219</v>
      </c>
      <c r="E251" s="20" t="s">
        <v>19</v>
      </c>
      <c r="F251" s="306">
        <v>0</v>
      </c>
      <c r="G251" s="41"/>
      <c r="H251" s="47"/>
    </row>
    <row r="252" s="2" customFormat="1" ht="16.8" customHeight="1">
      <c r="A252" s="41"/>
      <c r="B252" s="47"/>
      <c r="C252" s="305" t="s">
        <v>19</v>
      </c>
      <c r="D252" s="305" t="s">
        <v>220</v>
      </c>
      <c r="E252" s="20" t="s">
        <v>19</v>
      </c>
      <c r="F252" s="306">
        <v>0</v>
      </c>
      <c r="G252" s="41"/>
      <c r="H252" s="47"/>
    </row>
    <row r="253" s="2" customFormat="1" ht="16.8" customHeight="1">
      <c r="A253" s="41"/>
      <c r="B253" s="47"/>
      <c r="C253" s="305" t="s">
        <v>19</v>
      </c>
      <c r="D253" s="305" t="s">
        <v>221</v>
      </c>
      <c r="E253" s="20" t="s">
        <v>19</v>
      </c>
      <c r="F253" s="306">
        <v>0</v>
      </c>
      <c r="G253" s="41"/>
      <c r="H253" s="47"/>
    </row>
    <row r="254" s="2" customFormat="1" ht="16.8" customHeight="1">
      <c r="A254" s="41"/>
      <c r="B254" s="47"/>
      <c r="C254" s="305" t="s">
        <v>128</v>
      </c>
      <c r="D254" s="305" t="s">
        <v>222</v>
      </c>
      <c r="E254" s="20" t="s">
        <v>19</v>
      </c>
      <c r="F254" s="306">
        <v>236.18000000000001</v>
      </c>
      <c r="G254" s="41"/>
      <c r="H254" s="47"/>
    </row>
    <row r="255" s="2" customFormat="1" ht="16.8" customHeight="1">
      <c r="A255" s="41"/>
      <c r="B255" s="47"/>
      <c r="C255" s="307" t="s">
        <v>1620</v>
      </c>
      <c r="D255" s="41"/>
      <c r="E255" s="41"/>
      <c r="F255" s="41"/>
      <c r="G255" s="41"/>
      <c r="H255" s="47"/>
    </row>
    <row r="256" s="2" customFormat="1">
      <c r="A256" s="41"/>
      <c r="B256" s="47"/>
      <c r="C256" s="305" t="s">
        <v>214</v>
      </c>
      <c r="D256" s="305" t="s">
        <v>1659</v>
      </c>
      <c r="E256" s="20" t="s">
        <v>216</v>
      </c>
      <c r="F256" s="306">
        <v>70.853999999999999</v>
      </c>
      <c r="G256" s="41"/>
      <c r="H256" s="47"/>
    </row>
    <row r="257" s="2" customFormat="1" ht="16.8" customHeight="1">
      <c r="A257" s="41"/>
      <c r="B257" s="47"/>
      <c r="C257" s="301" t="s">
        <v>106</v>
      </c>
      <c r="D257" s="302" t="s">
        <v>19</v>
      </c>
      <c r="E257" s="303" t="s">
        <v>19</v>
      </c>
      <c r="F257" s="304">
        <v>18.800000000000001</v>
      </c>
      <c r="G257" s="41"/>
      <c r="H257" s="47"/>
    </row>
    <row r="258" s="2" customFormat="1" ht="16.8" customHeight="1">
      <c r="A258" s="41"/>
      <c r="B258" s="47"/>
      <c r="C258" s="305" t="s">
        <v>19</v>
      </c>
      <c r="D258" s="305" t="s">
        <v>197</v>
      </c>
      <c r="E258" s="20" t="s">
        <v>19</v>
      </c>
      <c r="F258" s="306">
        <v>0</v>
      </c>
      <c r="G258" s="41"/>
      <c r="H258" s="47"/>
    </row>
    <row r="259" s="2" customFormat="1" ht="16.8" customHeight="1">
      <c r="A259" s="41"/>
      <c r="B259" s="47"/>
      <c r="C259" s="305" t="s">
        <v>19</v>
      </c>
      <c r="D259" s="305" t="s">
        <v>198</v>
      </c>
      <c r="E259" s="20" t="s">
        <v>19</v>
      </c>
      <c r="F259" s="306">
        <v>0</v>
      </c>
      <c r="G259" s="41"/>
      <c r="H259" s="47"/>
    </row>
    <row r="260" s="2" customFormat="1" ht="16.8" customHeight="1">
      <c r="A260" s="41"/>
      <c r="B260" s="47"/>
      <c r="C260" s="305" t="s">
        <v>19</v>
      </c>
      <c r="D260" s="305" t="s">
        <v>564</v>
      </c>
      <c r="E260" s="20" t="s">
        <v>19</v>
      </c>
      <c r="F260" s="306">
        <v>0</v>
      </c>
      <c r="G260" s="41"/>
      <c r="H260" s="47"/>
    </row>
    <row r="261" s="2" customFormat="1" ht="16.8" customHeight="1">
      <c r="A261" s="41"/>
      <c r="B261" s="47"/>
      <c r="C261" s="305" t="s">
        <v>19</v>
      </c>
      <c r="D261" s="305" t="s">
        <v>565</v>
      </c>
      <c r="E261" s="20" t="s">
        <v>19</v>
      </c>
      <c r="F261" s="306">
        <v>18.800000000000001</v>
      </c>
      <c r="G261" s="41"/>
      <c r="H261" s="47"/>
    </row>
    <row r="262" s="2" customFormat="1" ht="16.8" customHeight="1">
      <c r="A262" s="41"/>
      <c r="B262" s="47"/>
      <c r="C262" s="305" t="s">
        <v>106</v>
      </c>
      <c r="D262" s="305" t="s">
        <v>212</v>
      </c>
      <c r="E262" s="20" t="s">
        <v>19</v>
      </c>
      <c r="F262" s="306">
        <v>18.800000000000001</v>
      </c>
      <c r="G262" s="41"/>
      <c r="H262" s="47"/>
    </row>
    <row r="263" s="2" customFormat="1" ht="16.8" customHeight="1">
      <c r="A263" s="41"/>
      <c r="B263" s="47"/>
      <c r="C263" s="307" t="s">
        <v>1620</v>
      </c>
      <c r="D263" s="41"/>
      <c r="E263" s="41"/>
      <c r="F263" s="41"/>
      <c r="G263" s="41"/>
      <c r="H263" s="47"/>
    </row>
    <row r="264" s="2" customFormat="1" ht="16.8" customHeight="1">
      <c r="A264" s="41"/>
      <c r="B264" s="47"/>
      <c r="C264" s="305" t="s">
        <v>560</v>
      </c>
      <c r="D264" s="305" t="s">
        <v>1660</v>
      </c>
      <c r="E264" s="20" t="s">
        <v>120</v>
      </c>
      <c r="F264" s="306">
        <v>18.800000000000001</v>
      </c>
      <c r="G264" s="41"/>
      <c r="H264" s="47"/>
    </row>
    <row r="265" s="2" customFormat="1" ht="16.8" customHeight="1">
      <c r="A265" s="41"/>
      <c r="B265" s="47"/>
      <c r="C265" s="305" t="s">
        <v>178</v>
      </c>
      <c r="D265" s="305" t="s">
        <v>1661</v>
      </c>
      <c r="E265" s="20" t="s">
        <v>120</v>
      </c>
      <c r="F265" s="306">
        <v>18.800000000000001</v>
      </c>
      <c r="G265" s="41"/>
      <c r="H265" s="47"/>
    </row>
    <row r="266" s="2" customFormat="1" ht="16.8" customHeight="1">
      <c r="A266" s="41"/>
      <c r="B266" s="47"/>
      <c r="C266" s="305" t="s">
        <v>549</v>
      </c>
      <c r="D266" s="305" t="s">
        <v>1662</v>
      </c>
      <c r="E266" s="20" t="s">
        <v>120</v>
      </c>
      <c r="F266" s="306">
        <v>99.290000000000006</v>
      </c>
      <c r="G266" s="41"/>
      <c r="H266" s="47"/>
    </row>
    <row r="267" s="2" customFormat="1" ht="16.8" customHeight="1">
      <c r="A267" s="41"/>
      <c r="B267" s="47"/>
      <c r="C267" s="301" t="s">
        <v>109</v>
      </c>
      <c r="D267" s="302" t="s">
        <v>19</v>
      </c>
      <c r="E267" s="303" t="s">
        <v>19</v>
      </c>
      <c r="F267" s="304">
        <v>99.290000000000006</v>
      </c>
      <c r="G267" s="41"/>
      <c r="H267" s="47"/>
    </row>
    <row r="268" s="2" customFormat="1" ht="16.8" customHeight="1">
      <c r="A268" s="41"/>
      <c r="B268" s="47"/>
      <c r="C268" s="305" t="s">
        <v>19</v>
      </c>
      <c r="D268" s="305" t="s">
        <v>197</v>
      </c>
      <c r="E268" s="20" t="s">
        <v>19</v>
      </c>
      <c r="F268" s="306">
        <v>0</v>
      </c>
      <c r="G268" s="41"/>
      <c r="H268" s="47"/>
    </row>
    <row r="269" s="2" customFormat="1" ht="16.8" customHeight="1">
      <c r="A269" s="41"/>
      <c r="B269" s="47"/>
      <c r="C269" s="305" t="s">
        <v>19</v>
      </c>
      <c r="D269" s="305" t="s">
        <v>198</v>
      </c>
      <c r="E269" s="20" t="s">
        <v>19</v>
      </c>
      <c r="F269" s="306">
        <v>0</v>
      </c>
      <c r="G269" s="41"/>
      <c r="H269" s="47"/>
    </row>
    <row r="270" s="2" customFormat="1" ht="16.8" customHeight="1">
      <c r="A270" s="41"/>
      <c r="B270" s="47"/>
      <c r="C270" s="305" t="s">
        <v>19</v>
      </c>
      <c r="D270" s="305" t="s">
        <v>553</v>
      </c>
      <c r="E270" s="20" t="s">
        <v>19</v>
      </c>
      <c r="F270" s="306">
        <v>0</v>
      </c>
      <c r="G270" s="41"/>
      <c r="H270" s="47"/>
    </row>
    <row r="271" s="2" customFormat="1" ht="16.8" customHeight="1">
      <c r="A271" s="41"/>
      <c r="B271" s="47"/>
      <c r="C271" s="305" t="s">
        <v>19</v>
      </c>
      <c r="D271" s="305" t="s">
        <v>554</v>
      </c>
      <c r="E271" s="20" t="s">
        <v>19</v>
      </c>
      <c r="F271" s="306">
        <v>96.275000000000006</v>
      </c>
      <c r="G271" s="41"/>
      <c r="H271" s="47"/>
    </row>
    <row r="272" s="2" customFormat="1" ht="16.8" customHeight="1">
      <c r="A272" s="41"/>
      <c r="B272" s="47"/>
      <c r="C272" s="305" t="s">
        <v>19</v>
      </c>
      <c r="D272" s="305" t="s">
        <v>555</v>
      </c>
      <c r="E272" s="20" t="s">
        <v>19</v>
      </c>
      <c r="F272" s="306">
        <v>0</v>
      </c>
      <c r="G272" s="41"/>
      <c r="H272" s="47"/>
    </row>
    <row r="273" s="2" customFormat="1" ht="16.8" customHeight="1">
      <c r="A273" s="41"/>
      <c r="B273" s="47"/>
      <c r="C273" s="305" t="s">
        <v>19</v>
      </c>
      <c r="D273" s="305" t="s">
        <v>556</v>
      </c>
      <c r="E273" s="20" t="s">
        <v>19</v>
      </c>
      <c r="F273" s="306">
        <v>21.815000000000001</v>
      </c>
      <c r="G273" s="41"/>
      <c r="H273" s="47"/>
    </row>
    <row r="274" s="2" customFormat="1" ht="16.8" customHeight="1">
      <c r="A274" s="41"/>
      <c r="B274" s="47"/>
      <c r="C274" s="305" t="s">
        <v>19</v>
      </c>
      <c r="D274" s="305" t="s">
        <v>557</v>
      </c>
      <c r="E274" s="20" t="s">
        <v>19</v>
      </c>
      <c r="F274" s="306">
        <v>0</v>
      </c>
      <c r="G274" s="41"/>
      <c r="H274" s="47"/>
    </row>
    <row r="275" s="2" customFormat="1" ht="16.8" customHeight="1">
      <c r="A275" s="41"/>
      <c r="B275" s="47"/>
      <c r="C275" s="305" t="s">
        <v>19</v>
      </c>
      <c r="D275" s="305" t="s">
        <v>558</v>
      </c>
      <c r="E275" s="20" t="s">
        <v>19</v>
      </c>
      <c r="F275" s="306">
        <v>-18.800000000000001</v>
      </c>
      <c r="G275" s="41"/>
      <c r="H275" s="47"/>
    </row>
    <row r="276" s="2" customFormat="1" ht="16.8" customHeight="1">
      <c r="A276" s="41"/>
      <c r="B276" s="47"/>
      <c r="C276" s="305" t="s">
        <v>109</v>
      </c>
      <c r="D276" s="305" t="s">
        <v>212</v>
      </c>
      <c r="E276" s="20" t="s">
        <v>19</v>
      </c>
      <c r="F276" s="306">
        <v>99.290000000000006</v>
      </c>
      <c r="G276" s="41"/>
      <c r="H276" s="47"/>
    </row>
    <row r="277" s="2" customFormat="1" ht="16.8" customHeight="1">
      <c r="A277" s="41"/>
      <c r="B277" s="47"/>
      <c r="C277" s="307" t="s">
        <v>1620</v>
      </c>
      <c r="D277" s="41"/>
      <c r="E277" s="41"/>
      <c r="F277" s="41"/>
      <c r="G277" s="41"/>
      <c r="H277" s="47"/>
    </row>
    <row r="278" s="2" customFormat="1" ht="16.8" customHeight="1">
      <c r="A278" s="41"/>
      <c r="B278" s="47"/>
      <c r="C278" s="305" t="s">
        <v>549</v>
      </c>
      <c r="D278" s="305" t="s">
        <v>1662</v>
      </c>
      <c r="E278" s="20" t="s">
        <v>120</v>
      </c>
      <c r="F278" s="306">
        <v>99.290000000000006</v>
      </c>
      <c r="G278" s="41"/>
      <c r="H278" s="47"/>
    </row>
    <row r="279" s="2" customFormat="1" ht="16.8" customHeight="1">
      <c r="A279" s="41"/>
      <c r="B279" s="47"/>
      <c r="C279" s="305" t="s">
        <v>193</v>
      </c>
      <c r="D279" s="305" t="s">
        <v>1663</v>
      </c>
      <c r="E279" s="20" t="s">
        <v>120</v>
      </c>
      <c r="F279" s="306">
        <v>99.290000000000006</v>
      </c>
      <c r="G279" s="41"/>
      <c r="H279" s="47"/>
    </row>
    <row r="280" s="2" customFormat="1">
      <c r="A280" s="41"/>
      <c r="B280" s="47"/>
      <c r="C280" s="305" t="s">
        <v>232</v>
      </c>
      <c r="D280" s="305" t="s">
        <v>1664</v>
      </c>
      <c r="E280" s="20" t="s">
        <v>216</v>
      </c>
      <c r="F280" s="306">
        <v>50.996000000000002</v>
      </c>
      <c r="G280" s="41"/>
      <c r="H280" s="47"/>
    </row>
    <row r="281" s="2" customFormat="1" ht="16.8" customHeight="1">
      <c r="A281" s="41"/>
      <c r="B281" s="47"/>
      <c r="C281" s="305" t="s">
        <v>257</v>
      </c>
      <c r="D281" s="305" t="s">
        <v>1665</v>
      </c>
      <c r="E281" s="20" t="s">
        <v>216</v>
      </c>
      <c r="F281" s="306">
        <v>50.996000000000002</v>
      </c>
      <c r="G281" s="41"/>
      <c r="H281" s="47"/>
    </row>
    <row r="282" s="2" customFormat="1" ht="16.8" customHeight="1">
      <c r="A282" s="41"/>
      <c r="B282" s="47"/>
      <c r="C282" s="301" t="s">
        <v>111</v>
      </c>
      <c r="D282" s="302" t="s">
        <v>19</v>
      </c>
      <c r="E282" s="303" t="s">
        <v>19</v>
      </c>
      <c r="F282" s="304">
        <v>15.75</v>
      </c>
      <c r="G282" s="41"/>
      <c r="H282" s="47"/>
    </row>
    <row r="283" s="2" customFormat="1" ht="16.8" customHeight="1">
      <c r="A283" s="41"/>
      <c r="B283" s="47"/>
      <c r="C283" s="305" t="s">
        <v>19</v>
      </c>
      <c r="D283" s="305" t="s">
        <v>209</v>
      </c>
      <c r="E283" s="20" t="s">
        <v>19</v>
      </c>
      <c r="F283" s="306">
        <v>0</v>
      </c>
      <c r="G283" s="41"/>
      <c r="H283" s="47"/>
    </row>
    <row r="284" s="2" customFormat="1" ht="16.8" customHeight="1">
      <c r="A284" s="41"/>
      <c r="B284" s="47"/>
      <c r="C284" s="305" t="s">
        <v>19</v>
      </c>
      <c r="D284" s="305" t="s">
        <v>210</v>
      </c>
      <c r="E284" s="20" t="s">
        <v>19</v>
      </c>
      <c r="F284" s="306">
        <v>0</v>
      </c>
      <c r="G284" s="41"/>
      <c r="H284" s="47"/>
    </row>
    <row r="285" s="2" customFormat="1" ht="16.8" customHeight="1">
      <c r="A285" s="41"/>
      <c r="B285" s="47"/>
      <c r="C285" s="305" t="s">
        <v>19</v>
      </c>
      <c r="D285" s="305" t="s">
        <v>211</v>
      </c>
      <c r="E285" s="20" t="s">
        <v>19</v>
      </c>
      <c r="F285" s="306">
        <v>15.75</v>
      </c>
      <c r="G285" s="41"/>
      <c r="H285" s="47"/>
    </row>
    <row r="286" s="2" customFormat="1" ht="16.8" customHeight="1">
      <c r="A286" s="41"/>
      <c r="B286" s="47"/>
      <c r="C286" s="305" t="s">
        <v>111</v>
      </c>
      <c r="D286" s="305" t="s">
        <v>212</v>
      </c>
      <c r="E286" s="20" t="s">
        <v>19</v>
      </c>
      <c r="F286" s="306">
        <v>15.75</v>
      </c>
      <c r="G286" s="41"/>
      <c r="H286" s="47"/>
    </row>
    <row r="287" s="2" customFormat="1" ht="16.8" customHeight="1">
      <c r="A287" s="41"/>
      <c r="B287" s="47"/>
      <c r="C287" s="307" t="s">
        <v>1620</v>
      </c>
      <c r="D287" s="41"/>
      <c r="E287" s="41"/>
      <c r="F287" s="41"/>
      <c r="G287" s="41"/>
      <c r="H287" s="47"/>
    </row>
    <row r="288" s="2" customFormat="1" ht="16.8" customHeight="1">
      <c r="A288" s="41"/>
      <c r="B288" s="47"/>
      <c r="C288" s="305" t="s">
        <v>205</v>
      </c>
      <c r="D288" s="305" t="s">
        <v>1666</v>
      </c>
      <c r="E288" s="20" t="s">
        <v>120</v>
      </c>
      <c r="F288" s="306">
        <v>15.75</v>
      </c>
      <c r="G288" s="41"/>
      <c r="H288" s="47"/>
    </row>
    <row r="289" s="2" customFormat="1" ht="16.8" customHeight="1">
      <c r="A289" s="41"/>
      <c r="B289" s="47"/>
      <c r="C289" s="305" t="s">
        <v>262</v>
      </c>
      <c r="D289" s="305" t="s">
        <v>1667</v>
      </c>
      <c r="E289" s="20" t="s">
        <v>120</v>
      </c>
      <c r="F289" s="306">
        <v>15.75</v>
      </c>
      <c r="G289" s="41"/>
      <c r="H289" s="47"/>
    </row>
    <row r="290" s="2" customFormat="1" ht="16.8" customHeight="1">
      <c r="A290" s="41"/>
      <c r="B290" s="47"/>
      <c r="C290" s="305" t="s">
        <v>267</v>
      </c>
      <c r="D290" s="305" t="s">
        <v>1668</v>
      </c>
      <c r="E290" s="20" t="s">
        <v>120</v>
      </c>
      <c r="F290" s="306">
        <v>15.75</v>
      </c>
      <c r="G290" s="41"/>
      <c r="H290" s="47"/>
    </row>
    <row r="291" s="2" customFormat="1" ht="16.8" customHeight="1">
      <c r="A291" s="41"/>
      <c r="B291" s="47"/>
      <c r="C291" s="305" t="s">
        <v>279</v>
      </c>
      <c r="D291" s="305" t="s">
        <v>1669</v>
      </c>
      <c r="E291" s="20" t="s">
        <v>120</v>
      </c>
      <c r="F291" s="306">
        <v>15.75</v>
      </c>
      <c r="G291" s="41"/>
      <c r="H291" s="47"/>
    </row>
    <row r="292" s="2" customFormat="1" ht="16.8" customHeight="1">
      <c r="A292" s="41"/>
      <c r="B292" s="47"/>
      <c r="C292" s="305" t="s">
        <v>289</v>
      </c>
      <c r="D292" s="305" t="s">
        <v>1670</v>
      </c>
      <c r="E292" s="20" t="s">
        <v>120</v>
      </c>
      <c r="F292" s="306">
        <v>15.75</v>
      </c>
      <c r="G292" s="41"/>
      <c r="H292" s="47"/>
    </row>
    <row r="293" s="2" customFormat="1" ht="16.8" customHeight="1">
      <c r="A293" s="41"/>
      <c r="B293" s="47"/>
      <c r="C293" s="305" t="s">
        <v>273</v>
      </c>
      <c r="D293" s="305" t="s">
        <v>274</v>
      </c>
      <c r="E293" s="20" t="s">
        <v>275</v>
      </c>
      <c r="F293" s="306">
        <v>0.47299999999999998</v>
      </c>
      <c r="G293" s="41"/>
      <c r="H293" s="47"/>
    </row>
    <row r="294" s="2" customFormat="1" ht="16.8" customHeight="1">
      <c r="A294" s="41"/>
      <c r="B294" s="47"/>
      <c r="C294" s="301" t="s">
        <v>132</v>
      </c>
      <c r="D294" s="302" t="s">
        <v>19</v>
      </c>
      <c r="E294" s="303" t="s">
        <v>19</v>
      </c>
      <c r="F294" s="304">
        <v>50.996000000000002</v>
      </c>
      <c r="G294" s="41"/>
      <c r="H294" s="47"/>
    </row>
    <row r="295" s="2" customFormat="1" ht="16.8" customHeight="1">
      <c r="A295" s="41"/>
      <c r="B295" s="47"/>
      <c r="C295" s="305" t="s">
        <v>19</v>
      </c>
      <c r="D295" s="305" t="s">
        <v>236</v>
      </c>
      <c r="E295" s="20" t="s">
        <v>19</v>
      </c>
      <c r="F295" s="306">
        <v>0</v>
      </c>
      <c r="G295" s="41"/>
      <c r="H295" s="47"/>
    </row>
    <row r="296" s="2" customFormat="1" ht="16.8" customHeight="1">
      <c r="A296" s="41"/>
      <c r="B296" s="47"/>
      <c r="C296" s="305" t="s">
        <v>19</v>
      </c>
      <c r="D296" s="305" t="s">
        <v>237</v>
      </c>
      <c r="E296" s="20" t="s">
        <v>19</v>
      </c>
      <c r="F296" s="306">
        <v>0</v>
      </c>
      <c r="G296" s="41"/>
      <c r="H296" s="47"/>
    </row>
    <row r="297" s="2" customFormat="1" ht="16.8" customHeight="1">
      <c r="A297" s="41"/>
      <c r="B297" s="47"/>
      <c r="C297" s="305" t="s">
        <v>19</v>
      </c>
      <c r="D297" s="305" t="s">
        <v>130</v>
      </c>
      <c r="E297" s="20" t="s">
        <v>19</v>
      </c>
      <c r="F297" s="306">
        <v>70.853999999999999</v>
      </c>
      <c r="G297" s="41"/>
      <c r="H297" s="47"/>
    </row>
    <row r="298" s="2" customFormat="1" ht="16.8" customHeight="1">
      <c r="A298" s="41"/>
      <c r="B298" s="47"/>
      <c r="C298" s="305" t="s">
        <v>19</v>
      </c>
      <c r="D298" s="305" t="s">
        <v>238</v>
      </c>
      <c r="E298" s="20" t="s">
        <v>19</v>
      </c>
      <c r="F298" s="306">
        <v>0</v>
      </c>
      <c r="G298" s="41"/>
      <c r="H298" s="47"/>
    </row>
    <row r="299" s="2" customFormat="1" ht="16.8" customHeight="1">
      <c r="A299" s="41"/>
      <c r="B299" s="47"/>
      <c r="C299" s="305" t="s">
        <v>19</v>
      </c>
      <c r="D299" s="305" t="s">
        <v>239</v>
      </c>
      <c r="E299" s="20" t="s">
        <v>19</v>
      </c>
      <c r="F299" s="306">
        <v>-19.858000000000001</v>
      </c>
      <c r="G299" s="41"/>
      <c r="H299" s="47"/>
    </row>
    <row r="300" s="2" customFormat="1" ht="16.8" customHeight="1">
      <c r="A300" s="41"/>
      <c r="B300" s="47"/>
      <c r="C300" s="305" t="s">
        <v>132</v>
      </c>
      <c r="D300" s="305" t="s">
        <v>187</v>
      </c>
      <c r="E300" s="20" t="s">
        <v>19</v>
      </c>
      <c r="F300" s="306">
        <v>50.996000000000002</v>
      </c>
      <c r="G300" s="41"/>
      <c r="H300" s="47"/>
    </row>
    <row r="301" s="2" customFormat="1" ht="16.8" customHeight="1">
      <c r="A301" s="41"/>
      <c r="B301" s="47"/>
      <c r="C301" s="307" t="s">
        <v>1620</v>
      </c>
      <c r="D301" s="41"/>
      <c r="E301" s="41"/>
      <c r="F301" s="41"/>
      <c r="G301" s="41"/>
      <c r="H301" s="47"/>
    </row>
    <row r="302" s="2" customFormat="1">
      <c r="A302" s="41"/>
      <c r="B302" s="47"/>
      <c r="C302" s="305" t="s">
        <v>232</v>
      </c>
      <c r="D302" s="305" t="s">
        <v>1664</v>
      </c>
      <c r="E302" s="20" t="s">
        <v>216</v>
      </c>
      <c r="F302" s="306">
        <v>50.996000000000002</v>
      </c>
      <c r="G302" s="41"/>
      <c r="H302" s="47"/>
    </row>
    <row r="303" s="2" customFormat="1" ht="16.8" customHeight="1">
      <c r="A303" s="41"/>
      <c r="B303" s="47"/>
      <c r="C303" s="305" t="s">
        <v>241</v>
      </c>
      <c r="D303" s="305" t="s">
        <v>1671</v>
      </c>
      <c r="E303" s="20" t="s">
        <v>216</v>
      </c>
      <c r="F303" s="306">
        <v>50.996000000000002</v>
      </c>
      <c r="G303" s="41"/>
      <c r="H303" s="47"/>
    </row>
    <row r="304" s="2" customFormat="1">
      <c r="A304" s="41"/>
      <c r="B304" s="47"/>
      <c r="C304" s="305" t="s">
        <v>246</v>
      </c>
      <c r="D304" s="305" t="s">
        <v>1672</v>
      </c>
      <c r="E304" s="20" t="s">
        <v>248</v>
      </c>
      <c r="F304" s="306">
        <v>86.692999999999998</v>
      </c>
      <c r="G304" s="41"/>
      <c r="H304" s="47"/>
    </row>
    <row r="305" s="2" customFormat="1" ht="16.8" customHeight="1">
      <c r="A305" s="41"/>
      <c r="B305" s="47"/>
      <c r="C305" s="305" t="s">
        <v>253</v>
      </c>
      <c r="D305" s="305" t="s">
        <v>1673</v>
      </c>
      <c r="E305" s="20" t="s">
        <v>216</v>
      </c>
      <c r="F305" s="306">
        <v>50.996000000000002</v>
      </c>
      <c r="G305" s="41"/>
      <c r="H305" s="47"/>
    </row>
    <row r="306" s="2" customFormat="1" ht="16.8" customHeight="1">
      <c r="A306" s="41"/>
      <c r="B306" s="47"/>
      <c r="C306" s="301" t="s">
        <v>676</v>
      </c>
      <c r="D306" s="302" t="s">
        <v>19</v>
      </c>
      <c r="E306" s="303" t="s">
        <v>19</v>
      </c>
      <c r="F306" s="304">
        <v>525.88999999999999</v>
      </c>
      <c r="G306" s="41"/>
      <c r="H306" s="47"/>
    </row>
    <row r="307" s="2" customFormat="1" ht="16.8" customHeight="1">
      <c r="A307" s="41"/>
      <c r="B307" s="47"/>
      <c r="C307" s="305" t="s">
        <v>19</v>
      </c>
      <c r="D307" s="305" t="s">
        <v>197</v>
      </c>
      <c r="E307" s="20" t="s">
        <v>19</v>
      </c>
      <c r="F307" s="306">
        <v>0</v>
      </c>
      <c r="G307" s="41"/>
      <c r="H307" s="47"/>
    </row>
    <row r="308" s="2" customFormat="1" ht="16.8" customHeight="1">
      <c r="A308" s="41"/>
      <c r="B308" s="47"/>
      <c r="C308" s="305" t="s">
        <v>19</v>
      </c>
      <c r="D308" s="305" t="s">
        <v>633</v>
      </c>
      <c r="E308" s="20" t="s">
        <v>19</v>
      </c>
      <c r="F308" s="306">
        <v>2</v>
      </c>
      <c r="G308" s="41"/>
      <c r="H308" s="47"/>
    </row>
    <row r="309" s="2" customFormat="1" ht="16.8" customHeight="1">
      <c r="A309" s="41"/>
      <c r="B309" s="47"/>
      <c r="C309" s="305" t="s">
        <v>19</v>
      </c>
      <c r="D309" s="305" t="s">
        <v>634</v>
      </c>
      <c r="E309" s="20" t="s">
        <v>19</v>
      </c>
      <c r="F309" s="306">
        <v>4.8300000000000001</v>
      </c>
      <c r="G309" s="41"/>
      <c r="H309" s="47"/>
    </row>
    <row r="310" s="2" customFormat="1" ht="16.8" customHeight="1">
      <c r="A310" s="41"/>
      <c r="B310" s="47"/>
      <c r="C310" s="305" t="s">
        <v>19</v>
      </c>
      <c r="D310" s="305" t="s">
        <v>635</v>
      </c>
      <c r="E310" s="20" t="s">
        <v>19</v>
      </c>
      <c r="F310" s="306">
        <v>9.0299999999999994</v>
      </c>
      <c r="G310" s="41"/>
      <c r="H310" s="47"/>
    </row>
    <row r="311" s="2" customFormat="1" ht="16.8" customHeight="1">
      <c r="A311" s="41"/>
      <c r="B311" s="47"/>
      <c r="C311" s="305" t="s">
        <v>19</v>
      </c>
      <c r="D311" s="305" t="s">
        <v>636</v>
      </c>
      <c r="E311" s="20" t="s">
        <v>19</v>
      </c>
      <c r="F311" s="306">
        <v>9.0299999999999994</v>
      </c>
      <c r="G311" s="41"/>
      <c r="H311" s="47"/>
    </row>
    <row r="312" s="2" customFormat="1" ht="16.8" customHeight="1">
      <c r="A312" s="41"/>
      <c r="B312" s="47"/>
      <c r="C312" s="305" t="s">
        <v>19</v>
      </c>
      <c r="D312" s="305" t="s">
        <v>637</v>
      </c>
      <c r="E312" s="20" t="s">
        <v>19</v>
      </c>
      <c r="F312" s="306">
        <v>14.119999999999999</v>
      </c>
      <c r="G312" s="41"/>
      <c r="H312" s="47"/>
    </row>
    <row r="313" s="2" customFormat="1" ht="16.8" customHeight="1">
      <c r="A313" s="41"/>
      <c r="B313" s="47"/>
      <c r="C313" s="305" t="s">
        <v>19</v>
      </c>
      <c r="D313" s="305" t="s">
        <v>638</v>
      </c>
      <c r="E313" s="20" t="s">
        <v>19</v>
      </c>
      <c r="F313" s="306">
        <v>6.0199999999999996</v>
      </c>
      <c r="G313" s="41"/>
      <c r="H313" s="47"/>
    </row>
    <row r="314" s="2" customFormat="1" ht="16.8" customHeight="1">
      <c r="A314" s="41"/>
      <c r="B314" s="47"/>
      <c r="C314" s="305" t="s">
        <v>19</v>
      </c>
      <c r="D314" s="305" t="s">
        <v>639</v>
      </c>
      <c r="E314" s="20" t="s">
        <v>19</v>
      </c>
      <c r="F314" s="306">
        <v>5.0199999999999996</v>
      </c>
      <c r="G314" s="41"/>
      <c r="H314" s="47"/>
    </row>
    <row r="315" s="2" customFormat="1" ht="16.8" customHeight="1">
      <c r="A315" s="41"/>
      <c r="B315" s="47"/>
      <c r="C315" s="305" t="s">
        <v>19</v>
      </c>
      <c r="D315" s="305" t="s">
        <v>640</v>
      </c>
      <c r="E315" s="20" t="s">
        <v>19</v>
      </c>
      <c r="F315" s="306">
        <v>16.239999999999998</v>
      </c>
      <c r="G315" s="41"/>
      <c r="H315" s="47"/>
    </row>
    <row r="316" s="2" customFormat="1" ht="16.8" customHeight="1">
      <c r="A316" s="41"/>
      <c r="B316" s="47"/>
      <c r="C316" s="305" t="s">
        <v>19</v>
      </c>
      <c r="D316" s="305" t="s">
        <v>641</v>
      </c>
      <c r="E316" s="20" t="s">
        <v>19</v>
      </c>
      <c r="F316" s="306">
        <v>7.9299999999999997</v>
      </c>
      <c r="G316" s="41"/>
      <c r="H316" s="47"/>
    </row>
    <row r="317" s="2" customFormat="1" ht="16.8" customHeight="1">
      <c r="A317" s="41"/>
      <c r="B317" s="47"/>
      <c r="C317" s="305" t="s">
        <v>19</v>
      </c>
      <c r="D317" s="305" t="s">
        <v>642</v>
      </c>
      <c r="E317" s="20" t="s">
        <v>19</v>
      </c>
      <c r="F317" s="306">
        <v>16.82</v>
      </c>
      <c r="G317" s="41"/>
      <c r="H317" s="47"/>
    </row>
    <row r="318" s="2" customFormat="1" ht="16.8" customHeight="1">
      <c r="A318" s="41"/>
      <c r="B318" s="47"/>
      <c r="C318" s="305" t="s">
        <v>19</v>
      </c>
      <c r="D318" s="305" t="s">
        <v>643</v>
      </c>
      <c r="E318" s="20" t="s">
        <v>19</v>
      </c>
      <c r="F318" s="306">
        <v>10.24</v>
      </c>
      <c r="G318" s="41"/>
      <c r="H318" s="47"/>
    </row>
    <row r="319" s="2" customFormat="1" ht="16.8" customHeight="1">
      <c r="A319" s="41"/>
      <c r="B319" s="47"/>
      <c r="C319" s="305" t="s">
        <v>19</v>
      </c>
      <c r="D319" s="305" t="s">
        <v>644</v>
      </c>
      <c r="E319" s="20" t="s">
        <v>19</v>
      </c>
      <c r="F319" s="306">
        <v>2.6800000000000002</v>
      </c>
      <c r="G319" s="41"/>
      <c r="H319" s="47"/>
    </row>
    <row r="320" s="2" customFormat="1" ht="16.8" customHeight="1">
      <c r="A320" s="41"/>
      <c r="B320" s="47"/>
      <c r="C320" s="305" t="s">
        <v>19</v>
      </c>
      <c r="D320" s="305" t="s">
        <v>645</v>
      </c>
      <c r="E320" s="20" t="s">
        <v>19</v>
      </c>
      <c r="F320" s="306">
        <v>10.24</v>
      </c>
      <c r="G320" s="41"/>
      <c r="H320" s="47"/>
    </row>
    <row r="321" s="2" customFormat="1" ht="16.8" customHeight="1">
      <c r="A321" s="41"/>
      <c r="B321" s="47"/>
      <c r="C321" s="305" t="s">
        <v>19</v>
      </c>
      <c r="D321" s="305" t="s">
        <v>646</v>
      </c>
      <c r="E321" s="20" t="s">
        <v>19</v>
      </c>
      <c r="F321" s="306">
        <v>16.149999999999999</v>
      </c>
      <c r="G321" s="41"/>
      <c r="H321" s="47"/>
    </row>
    <row r="322" s="2" customFormat="1" ht="16.8" customHeight="1">
      <c r="A322" s="41"/>
      <c r="B322" s="47"/>
      <c r="C322" s="305" t="s">
        <v>19</v>
      </c>
      <c r="D322" s="305" t="s">
        <v>647</v>
      </c>
      <c r="E322" s="20" t="s">
        <v>19</v>
      </c>
      <c r="F322" s="306">
        <v>17.350000000000001</v>
      </c>
      <c r="G322" s="41"/>
      <c r="H322" s="47"/>
    </row>
    <row r="323" s="2" customFormat="1" ht="16.8" customHeight="1">
      <c r="A323" s="41"/>
      <c r="B323" s="47"/>
      <c r="C323" s="305" t="s">
        <v>19</v>
      </c>
      <c r="D323" s="305" t="s">
        <v>648</v>
      </c>
      <c r="E323" s="20" t="s">
        <v>19</v>
      </c>
      <c r="F323" s="306">
        <v>10.619999999999999</v>
      </c>
      <c r="G323" s="41"/>
      <c r="H323" s="47"/>
    </row>
    <row r="324" s="2" customFormat="1" ht="16.8" customHeight="1">
      <c r="A324" s="41"/>
      <c r="B324" s="47"/>
      <c r="C324" s="305" t="s">
        <v>19</v>
      </c>
      <c r="D324" s="305" t="s">
        <v>607</v>
      </c>
      <c r="E324" s="20" t="s">
        <v>19</v>
      </c>
      <c r="F324" s="306">
        <v>26.350000000000001</v>
      </c>
      <c r="G324" s="41"/>
      <c r="H324" s="47"/>
    </row>
    <row r="325" s="2" customFormat="1" ht="16.8" customHeight="1">
      <c r="A325" s="41"/>
      <c r="B325" s="47"/>
      <c r="C325" s="305" t="s">
        <v>19</v>
      </c>
      <c r="D325" s="305" t="s">
        <v>608</v>
      </c>
      <c r="E325" s="20" t="s">
        <v>19</v>
      </c>
      <c r="F325" s="306">
        <v>33.920000000000002</v>
      </c>
      <c r="G325" s="41"/>
      <c r="H325" s="47"/>
    </row>
    <row r="326" s="2" customFormat="1" ht="16.8" customHeight="1">
      <c r="A326" s="41"/>
      <c r="B326" s="47"/>
      <c r="C326" s="305" t="s">
        <v>19</v>
      </c>
      <c r="D326" s="305" t="s">
        <v>649</v>
      </c>
      <c r="E326" s="20" t="s">
        <v>19</v>
      </c>
      <c r="F326" s="306">
        <v>1.75</v>
      </c>
      <c r="G326" s="41"/>
      <c r="H326" s="47"/>
    </row>
    <row r="327" s="2" customFormat="1" ht="16.8" customHeight="1">
      <c r="A327" s="41"/>
      <c r="B327" s="47"/>
      <c r="C327" s="305" t="s">
        <v>19</v>
      </c>
      <c r="D327" s="305" t="s">
        <v>650</v>
      </c>
      <c r="E327" s="20" t="s">
        <v>19</v>
      </c>
      <c r="F327" s="306">
        <v>5.9800000000000004</v>
      </c>
      <c r="G327" s="41"/>
      <c r="H327" s="47"/>
    </row>
    <row r="328" s="2" customFormat="1" ht="16.8" customHeight="1">
      <c r="A328" s="41"/>
      <c r="B328" s="47"/>
      <c r="C328" s="305" t="s">
        <v>19</v>
      </c>
      <c r="D328" s="305" t="s">
        <v>651</v>
      </c>
      <c r="E328" s="20" t="s">
        <v>19</v>
      </c>
      <c r="F328" s="306">
        <v>16.149999999999999</v>
      </c>
      <c r="G328" s="41"/>
      <c r="H328" s="47"/>
    </row>
    <row r="329" s="2" customFormat="1" ht="16.8" customHeight="1">
      <c r="A329" s="41"/>
      <c r="B329" s="47"/>
      <c r="C329" s="305" t="s">
        <v>19</v>
      </c>
      <c r="D329" s="305" t="s">
        <v>652</v>
      </c>
      <c r="E329" s="20" t="s">
        <v>19</v>
      </c>
      <c r="F329" s="306">
        <v>28.989999999999998</v>
      </c>
      <c r="G329" s="41"/>
      <c r="H329" s="47"/>
    </row>
    <row r="330" s="2" customFormat="1" ht="16.8" customHeight="1">
      <c r="A330" s="41"/>
      <c r="B330" s="47"/>
      <c r="C330" s="305" t="s">
        <v>19</v>
      </c>
      <c r="D330" s="305" t="s">
        <v>653</v>
      </c>
      <c r="E330" s="20" t="s">
        <v>19</v>
      </c>
      <c r="F330" s="306">
        <v>2.73</v>
      </c>
      <c r="G330" s="41"/>
      <c r="H330" s="47"/>
    </row>
    <row r="331" s="2" customFormat="1" ht="16.8" customHeight="1">
      <c r="A331" s="41"/>
      <c r="B331" s="47"/>
      <c r="C331" s="305" t="s">
        <v>19</v>
      </c>
      <c r="D331" s="305" t="s">
        <v>654</v>
      </c>
      <c r="E331" s="20" t="s">
        <v>19</v>
      </c>
      <c r="F331" s="306">
        <v>15.25</v>
      </c>
      <c r="G331" s="41"/>
      <c r="H331" s="47"/>
    </row>
    <row r="332" s="2" customFormat="1" ht="16.8" customHeight="1">
      <c r="A332" s="41"/>
      <c r="B332" s="47"/>
      <c r="C332" s="305" t="s">
        <v>19</v>
      </c>
      <c r="D332" s="305" t="s">
        <v>655</v>
      </c>
      <c r="E332" s="20" t="s">
        <v>19</v>
      </c>
      <c r="F332" s="306">
        <v>14.85</v>
      </c>
      <c r="G332" s="41"/>
      <c r="H332" s="47"/>
    </row>
    <row r="333" s="2" customFormat="1" ht="16.8" customHeight="1">
      <c r="A333" s="41"/>
      <c r="B333" s="47"/>
      <c r="C333" s="305" t="s">
        <v>19</v>
      </c>
      <c r="D333" s="305" t="s">
        <v>656</v>
      </c>
      <c r="E333" s="20" t="s">
        <v>19</v>
      </c>
      <c r="F333" s="306">
        <v>7.0700000000000003</v>
      </c>
      <c r="G333" s="41"/>
      <c r="H333" s="47"/>
    </row>
    <row r="334" s="2" customFormat="1" ht="16.8" customHeight="1">
      <c r="A334" s="41"/>
      <c r="B334" s="47"/>
      <c r="C334" s="305" t="s">
        <v>19</v>
      </c>
      <c r="D334" s="305" t="s">
        <v>657</v>
      </c>
      <c r="E334" s="20" t="s">
        <v>19</v>
      </c>
      <c r="F334" s="306">
        <v>14.08</v>
      </c>
      <c r="G334" s="41"/>
      <c r="H334" s="47"/>
    </row>
    <row r="335" s="2" customFormat="1" ht="16.8" customHeight="1">
      <c r="A335" s="41"/>
      <c r="B335" s="47"/>
      <c r="C335" s="305" t="s">
        <v>19</v>
      </c>
      <c r="D335" s="305" t="s">
        <v>658</v>
      </c>
      <c r="E335" s="20" t="s">
        <v>19</v>
      </c>
      <c r="F335" s="306">
        <v>2.4900000000000002</v>
      </c>
      <c r="G335" s="41"/>
      <c r="H335" s="47"/>
    </row>
    <row r="336" s="2" customFormat="1" ht="16.8" customHeight="1">
      <c r="A336" s="41"/>
      <c r="B336" s="47"/>
      <c r="C336" s="305" t="s">
        <v>19</v>
      </c>
      <c r="D336" s="305" t="s">
        <v>659</v>
      </c>
      <c r="E336" s="20" t="s">
        <v>19</v>
      </c>
      <c r="F336" s="306">
        <v>0.97999999999999998</v>
      </c>
      <c r="G336" s="41"/>
      <c r="H336" s="47"/>
    </row>
    <row r="337" s="2" customFormat="1" ht="16.8" customHeight="1">
      <c r="A337" s="41"/>
      <c r="B337" s="47"/>
      <c r="C337" s="305" t="s">
        <v>19</v>
      </c>
      <c r="D337" s="305" t="s">
        <v>660</v>
      </c>
      <c r="E337" s="20" t="s">
        <v>19</v>
      </c>
      <c r="F337" s="306">
        <v>16.890000000000001</v>
      </c>
      <c r="G337" s="41"/>
      <c r="H337" s="47"/>
    </row>
    <row r="338" s="2" customFormat="1" ht="16.8" customHeight="1">
      <c r="A338" s="41"/>
      <c r="B338" s="47"/>
      <c r="C338" s="305" t="s">
        <v>19</v>
      </c>
      <c r="D338" s="305" t="s">
        <v>661</v>
      </c>
      <c r="E338" s="20" t="s">
        <v>19</v>
      </c>
      <c r="F338" s="306">
        <v>13.130000000000001</v>
      </c>
      <c r="G338" s="41"/>
      <c r="H338" s="47"/>
    </row>
    <row r="339" s="2" customFormat="1" ht="16.8" customHeight="1">
      <c r="A339" s="41"/>
      <c r="B339" s="47"/>
      <c r="C339" s="305" t="s">
        <v>19</v>
      </c>
      <c r="D339" s="305" t="s">
        <v>662</v>
      </c>
      <c r="E339" s="20" t="s">
        <v>19</v>
      </c>
      <c r="F339" s="306">
        <v>33.979999999999997</v>
      </c>
      <c r="G339" s="41"/>
      <c r="H339" s="47"/>
    </row>
    <row r="340" s="2" customFormat="1" ht="16.8" customHeight="1">
      <c r="A340" s="41"/>
      <c r="B340" s="47"/>
      <c r="C340" s="305" t="s">
        <v>19</v>
      </c>
      <c r="D340" s="305" t="s">
        <v>663</v>
      </c>
      <c r="E340" s="20" t="s">
        <v>19</v>
      </c>
      <c r="F340" s="306">
        <v>3.9500000000000002</v>
      </c>
      <c r="G340" s="41"/>
      <c r="H340" s="47"/>
    </row>
    <row r="341" s="2" customFormat="1" ht="16.8" customHeight="1">
      <c r="A341" s="41"/>
      <c r="B341" s="47"/>
      <c r="C341" s="305" t="s">
        <v>19</v>
      </c>
      <c r="D341" s="305" t="s">
        <v>664</v>
      </c>
      <c r="E341" s="20" t="s">
        <v>19</v>
      </c>
      <c r="F341" s="306">
        <v>3.8100000000000001</v>
      </c>
      <c r="G341" s="41"/>
      <c r="H341" s="47"/>
    </row>
    <row r="342" s="2" customFormat="1" ht="16.8" customHeight="1">
      <c r="A342" s="41"/>
      <c r="B342" s="47"/>
      <c r="C342" s="305" t="s">
        <v>19</v>
      </c>
      <c r="D342" s="305" t="s">
        <v>665</v>
      </c>
      <c r="E342" s="20" t="s">
        <v>19</v>
      </c>
      <c r="F342" s="306">
        <v>14.15</v>
      </c>
      <c r="G342" s="41"/>
      <c r="H342" s="47"/>
    </row>
    <row r="343" s="2" customFormat="1" ht="16.8" customHeight="1">
      <c r="A343" s="41"/>
      <c r="B343" s="47"/>
      <c r="C343" s="305" t="s">
        <v>19</v>
      </c>
      <c r="D343" s="305" t="s">
        <v>666</v>
      </c>
      <c r="E343" s="20" t="s">
        <v>19</v>
      </c>
      <c r="F343" s="306">
        <v>44.140000000000001</v>
      </c>
      <c r="G343" s="41"/>
      <c r="H343" s="47"/>
    </row>
    <row r="344" s="2" customFormat="1" ht="16.8" customHeight="1">
      <c r="A344" s="41"/>
      <c r="B344" s="47"/>
      <c r="C344" s="305" t="s">
        <v>19</v>
      </c>
      <c r="D344" s="305" t="s">
        <v>667</v>
      </c>
      <c r="E344" s="20" t="s">
        <v>19</v>
      </c>
      <c r="F344" s="306">
        <v>15.970000000000001</v>
      </c>
      <c r="G344" s="41"/>
      <c r="H344" s="47"/>
    </row>
    <row r="345" s="2" customFormat="1" ht="16.8" customHeight="1">
      <c r="A345" s="41"/>
      <c r="B345" s="47"/>
      <c r="C345" s="305" t="s">
        <v>19</v>
      </c>
      <c r="D345" s="305" t="s">
        <v>668</v>
      </c>
      <c r="E345" s="20" t="s">
        <v>19</v>
      </c>
      <c r="F345" s="306">
        <v>3.5600000000000001</v>
      </c>
      <c r="G345" s="41"/>
      <c r="H345" s="47"/>
    </row>
    <row r="346" s="2" customFormat="1" ht="16.8" customHeight="1">
      <c r="A346" s="41"/>
      <c r="B346" s="47"/>
      <c r="C346" s="305" t="s">
        <v>19</v>
      </c>
      <c r="D346" s="305" t="s">
        <v>669</v>
      </c>
      <c r="E346" s="20" t="s">
        <v>19</v>
      </c>
      <c r="F346" s="306">
        <v>9.0800000000000001</v>
      </c>
      <c r="G346" s="41"/>
      <c r="H346" s="47"/>
    </row>
    <row r="347" s="2" customFormat="1" ht="16.8" customHeight="1">
      <c r="A347" s="41"/>
      <c r="B347" s="47"/>
      <c r="C347" s="305" t="s">
        <v>19</v>
      </c>
      <c r="D347" s="305" t="s">
        <v>670</v>
      </c>
      <c r="E347" s="20" t="s">
        <v>19</v>
      </c>
      <c r="F347" s="306">
        <v>3.9900000000000002</v>
      </c>
      <c r="G347" s="41"/>
      <c r="H347" s="47"/>
    </row>
    <row r="348" s="2" customFormat="1" ht="16.8" customHeight="1">
      <c r="A348" s="41"/>
      <c r="B348" s="47"/>
      <c r="C348" s="305" t="s">
        <v>19</v>
      </c>
      <c r="D348" s="305" t="s">
        <v>671</v>
      </c>
      <c r="E348" s="20" t="s">
        <v>19</v>
      </c>
      <c r="F348" s="306">
        <v>3.3599999999999999</v>
      </c>
      <c r="G348" s="41"/>
      <c r="H348" s="47"/>
    </row>
    <row r="349" s="2" customFormat="1" ht="16.8" customHeight="1">
      <c r="A349" s="41"/>
      <c r="B349" s="47"/>
      <c r="C349" s="305" t="s">
        <v>19</v>
      </c>
      <c r="D349" s="305" t="s">
        <v>672</v>
      </c>
      <c r="E349" s="20" t="s">
        <v>19</v>
      </c>
      <c r="F349" s="306">
        <v>6.0499999999999998</v>
      </c>
      <c r="G349" s="41"/>
      <c r="H349" s="47"/>
    </row>
    <row r="350" s="2" customFormat="1" ht="16.8" customHeight="1">
      <c r="A350" s="41"/>
      <c r="B350" s="47"/>
      <c r="C350" s="305" t="s">
        <v>19</v>
      </c>
      <c r="D350" s="305" t="s">
        <v>673</v>
      </c>
      <c r="E350" s="20" t="s">
        <v>19</v>
      </c>
      <c r="F350" s="306">
        <v>6.8099999999999996</v>
      </c>
      <c r="G350" s="41"/>
      <c r="H350" s="47"/>
    </row>
    <row r="351" s="2" customFormat="1" ht="16.8" customHeight="1">
      <c r="A351" s="41"/>
      <c r="B351" s="47"/>
      <c r="C351" s="305" t="s">
        <v>19</v>
      </c>
      <c r="D351" s="305" t="s">
        <v>674</v>
      </c>
      <c r="E351" s="20" t="s">
        <v>19</v>
      </c>
      <c r="F351" s="306">
        <v>6.0499999999999998</v>
      </c>
      <c r="G351" s="41"/>
      <c r="H351" s="47"/>
    </row>
    <row r="352" s="2" customFormat="1" ht="16.8" customHeight="1">
      <c r="A352" s="41"/>
      <c r="B352" s="47"/>
      <c r="C352" s="305" t="s">
        <v>19</v>
      </c>
      <c r="D352" s="305" t="s">
        <v>675</v>
      </c>
      <c r="E352" s="20" t="s">
        <v>19</v>
      </c>
      <c r="F352" s="306">
        <v>12.060000000000001</v>
      </c>
      <c r="G352" s="41"/>
      <c r="H352" s="47"/>
    </row>
    <row r="353" s="2" customFormat="1" ht="16.8" customHeight="1">
      <c r="A353" s="41"/>
      <c r="B353" s="47"/>
      <c r="C353" s="305" t="s">
        <v>676</v>
      </c>
      <c r="D353" s="305" t="s">
        <v>212</v>
      </c>
      <c r="E353" s="20" t="s">
        <v>19</v>
      </c>
      <c r="F353" s="306">
        <v>525.88999999999999</v>
      </c>
      <c r="G353" s="41"/>
      <c r="H353" s="47"/>
    </row>
    <row r="354" s="2" customFormat="1" ht="16.8" customHeight="1">
      <c r="A354" s="41"/>
      <c r="B354" s="47"/>
      <c r="C354" s="301" t="s">
        <v>113</v>
      </c>
      <c r="D354" s="302" t="s">
        <v>19</v>
      </c>
      <c r="E354" s="303" t="s">
        <v>19</v>
      </c>
      <c r="F354" s="304">
        <v>125.45999999999999</v>
      </c>
      <c r="G354" s="41"/>
      <c r="H354" s="47"/>
    </row>
    <row r="355" s="2" customFormat="1" ht="16.8" customHeight="1">
      <c r="A355" s="41"/>
      <c r="B355" s="47"/>
      <c r="C355" s="305" t="s">
        <v>19</v>
      </c>
      <c r="D355" s="305" t="s">
        <v>197</v>
      </c>
      <c r="E355" s="20" t="s">
        <v>19</v>
      </c>
      <c r="F355" s="306">
        <v>0</v>
      </c>
      <c r="G355" s="41"/>
      <c r="H355" s="47"/>
    </row>
    <row r="356" s="2" customFormat="1" ht="16.8" customHeight="1">
      <c r="A356" s="41"/>
      <c r="B356" s="47"/>
      <c r="C356" s="305" t="s">
        <v>19</v>
      </c>
      <c r="D356" s="305" t="s">
        <v>537</v>
      </c>
      <c r="E356" s="20" t="s">
        <v>19</v>
      </c>
      <c r="F356" s="306">
        <v>0</v>
      </c>
      <c r="G356" s="41"/>
      <c r="H356" s="47"/>
    </row>
    <row r="357" s="2" customFormat="1" ht="16.8" customHeight="1">
      <c r="A357" s="41"/>
      <c r="B357" s="47"/>
      <c r="C357" s="305" t="s">
        <v>19</v>
      </c>
      <c r="D357" s="305" t="s">
        <v>822</v>
      </c>
      <c r="E357" s="20" t="s">
        <v>19</v>
      </c>
      <c r="F357" s="306">
        <v>62.880000000000003</v>
      </c>
      <c r="G357" s="41"/>
      <c r="H357" s="47"/>
    </row>
    <row r="358" s="2" customFormat="1" ht="16.8" customHeight="1">
      <c r="A358" s="41"/>
      <c r="B358" s="47"/>
      <c r="C358" s="305" t="s">
        <v>19</v>
      </c>
      <c r="D358" s="305" t="s">
        <v>823</v>
      </c>
      <c r="E358" s="20" t="s">
        <v>19</v>
      </c>
      <c r="F358" s="306">
        <v>62.579999999999998</v>
      </c>
      <c r="G358" s="41"/>
      <c r="H358" s="47"/>
    </row>
    <row r="359" s="2" customFormat="1" ht="16.8" customHeight="1">
      <c r="A359" s="41"/>
      <c r="B359" s="47"/>
      <c r="C359" s="305" t="s">
        <v>113</v>
      </c>
      <c r="D359" s="305" t="s">
        <v>212</v>
      </c>
      <c r="E359" s="20" t="s">
        <v>19</v>
      </c>
      <c r="F359" s="306">
        <v>125.45999999999999</v>
      </c>
      <c r="G359" s="41"/>
      <c r="H359" s="47"/>
    </row>
    <row r="360" s="2" customFormat="1" ht="16.8" customHeight="1">
      <c r="A360" s="41"/>
      <c r="B360" s="47"/>
      <c r="C360" s="307" t="s">
        <v>1620</v>
      </c>
      <c r="D360" s="41"/>
      <c r="E360" s="41"/>
      <c r="F360" s="41"/>
      <c r="G360" s="41"/>
      <c r="H360" s="47"/>
    </row>
    <row r="361" s="2" customFormat="1" ht="16.8" customHeight="1">
      <c r="A361" s="41"/>
      <c r="B361" s="47"/>
      <c r="C361" s="305" t="s">
        <v>818</v>
      </c>
      <c r="D361" s="305" t="s">
        <v>1674</v>
      </c>
      <c r="E361" s="20" t="s">
        <v>120</v>
      </c>
      <c r="F361" s="306">
        <v>125.45999999999999</v>
      </c>
      <c r="G361" s="41"/>
      <c r="H361" s="47"/>
    </row>
    <row r="362" s="2" customFormat="1">
      <c r="A362" s="41"/>
      <c r="B362" s="47"/>
      <c r="C362" s="305" t="s">
        <v>510</v>
      </c>
      <c r="D362" s="305" t="s">
        <v>1675</v>
      </c>
      <c r="E362" s="20" t="s">
        <v>216</v>
      </c>
      <c r="F362" s="306">
        <v>13.801</v>
      </c>
      <c r="G362" s="41"/>
      <c r="H362" s="47"/>
    </row>
    <row r="363" s="2" customFormat="1" ht="16.8" customHeight="1">
      <c r="A363" s="41"/>
      <c r="B363" s="47"/>
      <c r="C363" s="305" t="s">
        <v>516</v>
      </c>
      <c r="D363" s="305" t="s">
        <v>1676</v>
      </c>
      <c r="E363" s="20" t="s">
        <v>216</v>
      </c>
      <c r="F363" s="306">
        <v>13.801</v>
      </c>
      <c r="G363" s="41"/>
      <c r="H363" s="47"/>
    </row>
    <row r="364" s="2" customFormat="1">
      <c r="A364" s="41"/>
      <c r="B364" s="47"/>
      <c r="C364" s="305" t="s">
        <v>521</v>
      </c>
      <c r="D364" s="305" t="s">
        <v>1677</v>
      </c>
      <c r="E364" s="20" t="s">
        <v>216</v>
      </c>
      <c r="F364" s="306">
        <v>13.801</v>
      </c>
      <c r="G364" s="41"/>
      <c r="H364" s="47"/>
    </row>
    <row r="365" s="2" customFormat="1" ht="16.8" customHeight="1">
      <c r="A365" s="41"/>
      <c r="B365" s="47"/>
      <c r="C365" s="305" t="s">
        <v>526</v>
      </c>
      <c r="D365" s="305" t="s">
        <v>1678</v>
      </c>
      <c r="E365" s="20" t="s">
        <v>248</v>
      </c>
      <c r="F365" s="306">
        <v>0.51300000000000001</v>
      </c>
      <c r="G365" s="41"/>
      <c r="H365" s="47"/>
    </row>
    <row r="366" s="2" customFormat="1" ht="16.8" customHeight="1">
      <c r="A366" s="41"/>
      <c r="B366" s="47"/>
      <c r="C366" s="305" t="s">
        <v>533</v>
      </c>
      <c r="D366" s="305" t="s">
        <v>1679</v>
      </c>
      <c r="E366" s="20" t="s">
        <v>120</v>
      </c>
      <c r="F366" s="306">
        <v>125.45999999999999</v>
      </c>
      <c r="G366" s="41"/>
      <c r="H366" s="47"/>
    </row>
    <row r="367" s="2" customFormat="1" ht="16.8" customHeight="1">
      <c r="A367" s="41"/>
      <c r="B367" s="47"/>
      <c r="C367" s="305" t="s">
        <v>539</v>
      </c>
      <c r="D367" s="305" t="s">
        <v>1680</v>
      </c>
      <c r="E367" s="20" t="s">
        <v>297</v>
      </c>
      <c r="F367" s="306">
        <v>97.829999999999998</v>
      </c>
      <c r="G367" s="41"/>
      <c r="H367" s="47"/>
    </row>
    <row r="368" s="2" customFormat="1" ht="16.8" customHeight="1">
      <c r="A368" s="41"/>
      <c r="B368" s="47"/>
      <c r="C368" s="305" t="s">
        <v>903</v>
      </c>
      <c r="D368" s="305" t="s">
        <v>1681</v>
      </c>
      <c r="E368" s="20" t="s">
        <v>120</v>
      </c>
      <c r="F368" s="306">
        <v>125.45999999999999</v>
      </c>
      <c r="G368" s="41"/>
      <c r="H368" s="47"/>
    </row>
    <row r="369" s="2" customFormat="1" ht="16.8" customHeight="1">
      <c r="A369" s="41"/>
      <c r="B369" s="47"/>
      <c r="C369" s="305" t="s">
        <v>949</v>
      </c>
      <c r="D369" s="305" t="s">
        <v>1682</v>
      </c>
      <c r="E369" s="20" t="s">
        <v>120</v>
      </c>
      <c r="F369" s="306">
        <v>125.45999999999999</v>
      </c>
      <c r="G369" s="41"/>
      <c r="H369" s="47"/>
    </row>
    <row r="370" s="2" customFormat="1" ht="16.8" customHeight="1">
      <c r="A370" s="41"/>
      <c r="B370" s="47"/>
      <c r="C370" s="305" t="s">
        <v>966</v>
      </c>
      <c r="D370" s="305" t="s">
        <v>1683</v>
      </c>
      <c r="E370" s="20" t="s">
        <v>120</v>
      </c>
      <c r="F370" s="306">
        <v>250.91999999999999</v>
      </c>
      <c r="G370" s="41"/>
      <c r="H370" s="47"/>
    </row>
    <row r="371" s="2" customFormat="1" ht="16.8" customHeight="1">
      <c r="A371" s="41"/>
      <c r="B371" s="47"/>
      <c r="C371" s="305" t="s">
        <v>1258</v>
      </c>
      <c r="D371" s="305" t="s">
        <v>1259</v>
      </c>
      <c r="E371" s="20" t="s">
        <v>120</v>
      </c>
      <c r="F371" s="306">
        <v>125.45999999999999</v>
      </c>
      <c r="G371" s="41"/>
      <c r="H371" s="47"/>
    </row>
    <row r="372" s="2" customFormat="1" ht="16.8" customHeight="1">
      <c r="A372" s="41"/>
      <c r="B372" s="47"/>
      <c r="C372" s="305" t="s">
        <v>1264</v>
      </c>
      <c r="D372" s="305" t="s">
        <v>1684</v>
      </c>
      <c r="E372" s="20" t="s">
        <v>120</v>
      </c>
      <c r="F372" s="306">
        <v>125.45999999999999</v>
      </c>
      <c r="G372" s="41"/>
      <c r="H372" s="47"/>
    </row>
    <row r="373" s="2" customFormat="1" ht="16.8" customHeight="1">
      <c r="A373" s="41"/>
      <c r="B373" s="47"/>
      <c r="C373" s="305" t="s">
        <v>678</v>
      </c>
      <c r="D373" s="305" t="s">
        <v>1685</v>
      </c>
      <c r="E373" s="20" t="s">
        <v>120</v>
      </c>
      <c r="F373" s="306">
        <v>125.45999999999999</v>
      </c>
      <c r="G373" s="41"/>
      <c r="H373" s="47"/>
    </row>
    <row r="374" s="2" customFormat="1" ht="16.8" customHeight="1">
      <c r="A374" s="41"/>
      <c r="B374" s="47"/>
      <c r="C374" s="305" t="s">
        <v>683</v>
      </c>
      <c r="D374" s="305" t="s">
        <v>1686</v>
      </c>
      <c r="E374" s="20" t="s">
        <v>216</v>
      </c>
      <c r="F374" s="306">
        <v>12.545999999999999</v>
      </c>
      <c r="G374" s="41"/>
      <c r="H374" s="47"/>
    </row>
    <row r="375" s="2" customFormat="1" ht="16.8" customHeight="1">
      <c r="A375" s="41"/>
      <c r="B375" s="47"/>
      <c r="C375" s="305" t="s">
        <v>689</v>
      </c>
      <c r="D375" s="305" t="s">
        <v>690</v>
      </c>
      <c r="E375" s="20" t="s">
        <v>120</v>
      </c>
      <c r="F375" s="306">
        <v>125.45999999999999</v>
      </c>
      <c r="G375" s="41"/>
      <c r="H375" s="47"/>
    </row>
    <row r="376" s="2" customFormat="1">
      <c r="A376" s="41"/>
      <c r="B376" s="47"/>
      <c r="C376" s="305" t="s">
        <v>694</v>
      </c>
      <c r="D376" s="305" t="s">
        <v>1687</v>
      </c>
      <c r="E376" s="20" t="s">
        <v>216</v>
      </c>
      <c r="F376" s="306">
        <v>12.545999999999999</v>
      </c>
      <c r="G376" s="41"/>
      <c r="H376" s="47"/>
    </row>
    <row r="377" s="2" customFormat="1" ht="16.8" customHeight="1">
      <c r="A377" s="41"/>
      <c r="B377" s="47"/>
      <c r="C377" s="305" t="s">
        <v>784</v>
      </c>
      <c r="D377" s="305" t="s">
        <v>785</v>
      </c>
      <c r="E377" s="20" t="s">
        <v>248</v>
      </c>
      <c r="F377" s="306">
        <v>0.041000000000000002</v>
      </c>
      <c r="G377" s="41"/>
      <c r="H377" s="47"/>
    </row>
    <row r="378" s="2" customFormat="1" ht="16.8" customHeight="1">
      <c r="A378" s="41"/>
      <c r="B378" s="47"/>
      <c r="C378" s="305" t="s">
        <v>908</v>
      </c>
      <c r="D378" s="305" t="s">
        <v>909</v>
      </c>
      <c r="E378" s="20" t="s">
        <v>275</v>
      </c>
      <c r="F378" s="306">
        <v>301.10399999999998</v>
      </c>
      <c r="G378" s="41"/>
      <c r="H378" s="47"/>
    </row>
    <row r="379" s="2" customFormat="1" ht="16.8" customHeight="1">
      <c r="A379" s="41"/>
      <c r="B379" s="47"/>
      <c r="C379" s="305" t="s">
        <v>1269</v>
      </c>
      <c r="D379" s="305" t="s">
        <v>1270</v>
      </c>
      <c r="E379" s="20" t="s">
        <v>120</v>
      </c>
      <c r="F379" s="306">
        <v>138.006</v>
      </c>
      <c r="G379" s="41"/>
      <c r="H379" s="47"/>
    </row>
    <row r="380" s="2" customFormat="1">
      <c r="A380" s="41"/>
      <c r="B380" s="47"/>
      <c r="C380" s="305" t="s">
        <v>972</v>
      </c>
      <c r="D380" s="305" t="s">
        <v>973</v>
      </c>
      <c r="E380" s="20" t="s">
        <v>120</v>
      </c>
      <c r="F380" s="306">
        <v>292.447</v>
      </c>
      <c r="G380" s="41"/>
      <c r="H380" s="47"/>
    </row>
    <row r="381" s="2" customFormat="1" ht="16.8" customHeight="1">
      <c r="A381" s="41"/>
      <c r="B381" s="47"/>
      <c r="C381" s="305" t="s">
        <v>825</v>
      </c>
      <c r="D381" s="305" t="s">
        <v>826</v>
      </c>
      <c r="E381" s="20" t="s">
        <v>827</v>
      </c>
      <c r="F381" s="306">
        <v>25.091999999999999</v>
      </c>
      <c r="G381" s="41"/>
      <c r="H381" s="47"/>
    </row>
    <row r="382" s="2" customFormat="1" ht="16.8" customHeight="1">
      <c r="A382" s="41"/>
      <c r="B382" s="47"/>
      <c r="C382" s="301" t="s">
        <v>116</v>
      </c>
      <c r="D382" s="302" t="s">
        <v>19</v>
      </c>
      <c r="E382" s="303" t="s">
        <v>19</v>
      </c>
      <c r="F382" s="304">
        <v>35.100000000000001</v>
      </c>
      <c r="G382" s="41"/>
      <c r="H382" s="47"/>
    </row>
    <row r="383" s="2" customFormat="1" ht="16.8" customHeight="1">
      <c r="A383" s="41"/>
      <c r="B383" s="47"/>
      <c r="C383" s="305" t="s">
        <v>19</v>
      </c>
      <c r="D383" s="305" t="s">
        <v>197</v>
      </c>
      <c r="E383" s="20" t="s">
        <v>19</v>
      </c>
      <c r="F383" s="306">
        <v>0</v>
      </c>
      <c r="G383" s="41"/>
      <c r="H383" s="47"/>
    </row>
    <row r="384" s="2" customFormat="1" ht="16.8" customHeight="1">
      <c r="A384" s="41"/>
      <c r="B384" s="47"/>
      <c r="C384" s="305" t="s">
        <v>19</v>
      </c>
      <c r="D384" s="305" t="s">
        <v>537</v>
      </c>
      <c r="E384" s="20" t="s">
        <v>19</v>
      </c>
      <c r="F384" s="306">
        <v>0</v>
      </c>
      <c r="G384" s="41"/>
      <c r="H384" s="47"/>
    </row>
    <row r="385" s="2" customFormat="1" ht="16.8" customHeight="1">
      <c r="A385" s="41"/>
      <c r="B385" s="47"/>
      <c r="C385" s="305" t="s">
        <v>19</v>
      </c>
      <c r="D385" s="305" t="s">
        <v>981</v>
      </c>
      <c r="E385" s="20" t="s">
        <v>19</v>
      </c>
      <c r="F385" s="306">
        <v>0</v>
      </c>
      <c r="G385" s="41"/>
      <c r="H385" s="47"/>
    </row>
    <row r="386" s="2" customFormat="1" ht="16.8" customHeight="1">
      <c r="A386" s="41"/>
      <c r="B386" s="47"/>
      <c r="C386" s="305" t="s">
        <v>19</v>
      </c>
      <c r="D386" s="305" t="s">
        <v>982</v>
      </c>
      <c r="E386" s="20" t="s">
        <v>19</v>
      </c>
      <c r="F386" s="306">
        <v>17.550000000000001</v>
      </c>
      <c r="G386" s="41"/>
      <c r="H386" s="47"/>
    </row>
    <row r="387" s="2" customFormat="1" ht="16.8" customHeight="1">
      <c r="A387" s="41"/>
      <c r="B387" s="47"/>
      <c r="C387" s="305" t="s">
        <v>19</v>
      </c>
      <c r="D387" s="305" t="s">
        <v>983</v>
      </c>
      <c r="E387" s="20" t="s">
        <v>19</v>
      </c>
      <c r="F387" s="306">
        <v>17.550000000000001</v>
      </c>
      <c r="G387" s="41"/>
      <c r="H387" s="47"/>
    </row>
    <row r="388" s="2" customFormat="1" ht="16.8" customHeight="1">
      <c r="A388" s="41"/>
      <c r="B388" s="47"/>
      <c r="C388" s="305" t="s">
        <v>116</v>
      </c>
      <c r="D388" s="305" t="s">
        <v>212</v>
      </c>
      <c r="E388" s="20" t="s">
        <v>19</v>
      </c>
      <c r="F388" s="306">
        <v>35.100000000000001</v>
      </c>
      <c r="G388" s="41"/>
      <c r="H388" s="47"/>
    </row>
    <row r="389" s="2" customFormat="1" ht="16.8" customHeight="1">
      <c r="A389" s="41"/>
      <c r="B389" s="47"/>
      <c r="C389" s="307" t="s">
        <v>1620</v>
      </c>
      <c r="D389" s="41"/>
      <c r="E389" s="41"/>
      <c r="F389" s="41"/>
      <c r="G389" s="41"/>
      <c r="H389" s="47"/>
    </row>
    <row r="390" s="2" customFormat="1" ht="16.8" customHeight="1">
      <c r="A390" s="41"/>
      <c r="B390" s="47"/>
      <c r="C390" s="305" t="s">
        <v>977</v>
      </c>
      <c r="D390" s="305" t="s">
        <v>1688</v>
      </c>
      <c r="E390" s="20" t="s">
        <v>297</v>
      </c>
      <c r="F390" s="306">
        <v>35.100000000000001</v>
      </c>
      <c r="G390" s="41"/>
      <c r="H390" s="47"/>
    </row>
    <row r="391" s="2" customFormat="1" ht="16.8" customHeight="1">
      <c r="A391" s="41"/>
      <c r="B391" s="47"/>
      <c r="C391" s="305" t="s">
        <v>539</v>
      </c>
      <c r="D391" s="305" t="s">
        <v>1680</v>
      </c>
      <c r="E391" s="20" t="s">
        <v>297</v>
      </c>
      <c r="F391" s="306">
        <v>97.829999999999998</v>
      </c>
      <c r="G391" s="41"/>
      <c r="H391" s="47"/>
    </row>
    <row r="392" s="2" customFormat="1" ht="16.8" customHeight="1">
      <c r="A392" s="41"/>
      <c r="B392" s="47"/>
      <c r="C392" s="305" t="s">
        <v>957</v>
      </c>
      <c r="D392" s="305" t="s">
        <v>1689</v>
      </c>
      <c r="E392" s="20" t="s">
        <v>120</v>
      </c>
      <c r="F392" s="306">
        <v>10.529999999999999</v>
      </c>
      <c r="G392" s="41"/>
      <c r="H392" s="47"/>
    </row>
    <row r="393" s="2" customFormat="1" ht="16.8" customHeight="1">
      <c r="A393" s="41"/>
      <c r="B393" s="47"/>
      <c r="C393" s="305" t="s">
        <v>990</v>
      </c>
      <c r="D393" s="305" t="s">
        <v>1690</v>
      </c>
      <c r="E393" s="20" t="s">
        <v>120</v>
      </c>
      <c r="F393" s="306">
        <v>10.529999999999999</v>
      </c>
      <c r="G393" s="41"/>
      <c r="H393" s="47"/>
    </row>
    <row r="394" s="2" customFormat="1" ht="16.8" customHeight="1">
      <c r="A394" s="41"/>
      <c r="B394" s="47"/>
      <c r="C394" s="305" t="s">
        <v>1217</v>
      </c>
      <c r="D394" s="305" t="s">
        <v>1691</v>
      </c>
      <c r="E394" s="20" t="s">
        <v>297</v>
      </c>
      <c r="F394" s="306">
        <v>35.100000000000001</v>
      </c>
      <c r="G394" s="41"/>
      <c r="H394" s="47"/>
    </row>
    <row r="395" s="2" customFormat="1" ht="16.8" customHeight="1">
      <c r="A395" s="41"/>
      <c r="B395" s="47"/>
      <c r="C395" s="305" t="s">
        <v>1241</v>
      </c>
      <c r="D395" s="305" t="s">
        <v>1242</v>
      </c>
      <c r="E395" s="20" t="s">
        <v>297</v>
      </c>
      <c r="F395" s="306">
        <v>35.100000000000001</v>
      </c>
      <c r="G395" s="41"/>
      <c r="H395" s="47"/>
    </row>
    <row r="396" s="2" customFormat="1">
      <c r="A396" s="41"/>
      <c r="B396" s="47"/>
      <c r="C396" s="305" t="s">
        <v>1247</v>
      </c>
      <c r="D396" s="305" t="s">
        <v>1692</v>
      </c>
      <c r="E396" s="20" t="s">
        <v>297</v>
      </c>
      <c r="F396" s="306">
        <v>35.100000000000001</v>
      </c>
      <c r="G396" s="41"/>
      <c r="H396" s="47"/>
    </row>
    <row r="397" s="2" customFormat="1" ht="16.8" customHeight="1">
      <c r="A397" s="41"/>
      <c r="B397" s="47"/>
      <c r="C397" s="305" t="s">
        <v>784</v>
      </c>
      <c r="D397" s="305" t="s">
        <v>785</v>
      </c>
      <c r="E397" s="20" t="s">
        <v>248</v>
      </c>
      <c r="F397" s="306">
        <v>0.0040000000000000001</v>
      </c>
      <c r="G397" s="41"/>
      <c r="H397" s="47"/>
    </row>
    <row r="398" s="2" customFormat="1" ht="16.8" customHeight="1">
      <c r="A398" s="41"/>
      <c r="B398" s="47"/>
      <c r="C398" s="305" t="s">
        <v>985</v>
      </c>
      <c r="D398" s="305" t="s">
        <v>1693</v>
      </c>
      <c r="E398" s="20" t="s">
        <v>297</v>
      </c>
      <c r="F398" s="306">
        <v>36.854999999999997</v>
      </c>
      <c r="G398" s="41"/>
      <c r="H398" s="47"/>
    </row>
    <row r="399" s="2" customFormat="1" ht="16.8" customHeight="1">
      <c r="A399" s="41"/>
      <c r="B399" s="47"/>
      <c r="C399" s="305" t="s">
        <v>1223</v>
      </c>
      <c r="D399" s="305" t="s">
        <v>1224</v>
      </c>
      <c r="E399" s="20" t="s">
        <v>297</v>
      </c>
      <c r="F399" s="306">
        <v>38.609999999999999</v>
      </c>
      <c r="G399" s="41"/>
      <c r="H399" s="47"/>
    </row>
    <row r="400" s="2" customFormat="1" ht="16.8" customHeight="1">
      <c r="A400" s="41"/>
      <c r="B400" s="47"/>
      <c r="C400" s="305" t="s">
        <v>1253</v>
      </c>
      <c r="D400" s="305" t="s">
        <v>1254</v>
      </c>
      <c r="E400" s="20" t="s">
        <v>120</v>
      </c>
      <c r="F400" s="306">
        <v>5.2649999999999997</v>
      </c>
      <c r="G400" s="41"/>
      <c r="H400" s="47"/>
    </row>
    <row r="401" s="2" customFormat="1">
      <c r="A401" s="41"/>
      <c r="B401" s="47"/>
      <c r="C401" s="305" t="s">
        <v>972</v>
      </c>
      <c r="D401" s="305" t="s">
        <v>973</v>
      </c>
      <c r="E401" s="20" t="s">
        <v>120</v>
      </c>
      <c r="F401" s="306">
        <v>12.856999999999999</v>
      </c>
      <c r="G401" s="41"/>
      <c r="H401" s="47"/>
    </row>
    <row r="402" s="2" customFormat="1" ht="16.8" customHeight="1">
      <c r="A402" s="41"/>
      <c r="B402" s="47"/>
      <c r="C402" s="301" t="s">
        <v>124</v>
      </c>
      <c r="D402" s="302" t="s">
        <v>19</v>
      </c>
      <c r="E402" s="303" t="s">
        <v>19</v>
      </c>
      <c r="F402" s="304">
        <v>11.859999999999999</v>
      </c>
      <c r="G402" s="41"/>
      <c r="H402" s="47"/>
    </row>
    <row r="403" s="2" customFormat="1" ht="16.8" customHeight="1">
      <c r="A403" s="41"/>
      <c r="B403" s="47"/>
      <c r="C403" s="305" t="s">
        <v>19</v>
      </c>
      <c r="D403" s="305" t="s">
        <v>209</v>
      </c>
      <c r="E403" s="20" t="s">
        <v>19</v>
      </c>
      <c r="F403" s="306">
        <v>0</v>
      </c>
      <c r="G403" s="41"/>
      <c r="H403" s="47"/>
    </row>
    <row r="404" s="2" customFormat="1" ht="16.8" customHeight="1">
      <c r="A404" s="41"/>
      <c r="B404" s="47"/>
      <c r="C404" s="305" t="s">
        <v>19</v>
      </c>
      <c r="D404" s="305" t="s">
        <v>1044</v>
      </c>
      <c r="E404" s="20" t="s">
        <v>19</v>
      </c>
      <c r="F404" s="306">
        <v>0</v>
      </c>
      <c r="G404" s="41"/>
      <c r="H404" s="47"/>
    </row>
    <row r="405" s="2" customFormat="1" ht="16.8" customHeight="1">
      <c r="A405" s="41"/>
      <c r="B405" s="47"/>
      <c r="C405" s="305" t="s">
        <v>19</v>
      </c>
      <c r="D405" s="305" t="s">
        <v>1112</v>
      </c>
      <c r="E405" s="20" t="s">
        <v>19</v>
      </c>
      <c r="F405" s="306">
        <v>0.90000000000000002</v>
      </c>
      <c r="G405" s="41"/>
      <c r="H405" s="47"/>
    </row>
    <row r="406" s="2" customFormat="1" ht="16.8" customHeight="1">
      <c r="A406" s="41"/>
      <c r="B406" s="47"/>
      <c r="C406" s="305" t="s">
        <v>19</v>
      </c>
      <c r="D406" s="305" t="s">
        <v>1113</v>
      </c>
      <c r="E406" s="20" t="s">
        <v>19</v>
      </c>
      <c r="F406" s="306">
        <v>1.44</v>
      </c>
      <c r="G406" s="41"/>
      <c r="H406" s="47"/>
    </row>
    <row r="407" s="2" customFormat="1" ht="16.8" customHeight="1">
      <c r="A407" s="41"/>
      <c r="B407" s="47"/>
      <c r="C407" s="305" t="s">
        <v>19</v>
      </c>
      <c r="D407" s="305" t="s">
        <v>1113</v>
      </c>
      <c r="E407" s="20" t="s">
        <v>19</v>
      </c>
      <c r="F407" s="306">
        <v>1.44</v>
      </c>
      <c r="G407" s="41"/>
      <c r="H407" s="47"/>
    </row>
    <row r="408" s="2" customFormat="1" ht="16.8" customHeight="1">
      <c r="A408" s="41"/>
      <c r="B408" s="47"/>
      <c r="C408" s="305" t="s">
        <v>19</v>
      </c>
      <c r="D408" s="305" t="s">
        <v>1114</v>
      </c>
      <c r="E408" s="20" t="s">
        <v>19</v>
      </c>
      <c r="F408" s="306">
        <v>0.81000000000000005</v>
      </c>
      <c r="G408" s="41"/>
      <c r="H408" s="47"/>
    </row>
    <row r="409" s="2" customFormat="1" ht="16.8" customHeight="1">
      <c r="A409" s="41"/>
      <c r="B409" s="47"/>
      <c r="C409" s="305" t="s">
        <v>19</v>
      </c>
      <c r="D409" s="305" t="s">
        <v>1115</v>
      </c>
      <c r="E409" s="20" t="s">
        <v>19</v>
      </c>
      <c r="F409" s="306">
        <v>1.8</v>
      </c>
      <c r="G409" s="41"/>
      <c r="H409" s="47"/>
    </row>
    <row r="410" s="2" customFormat="1" ht="16.8" customHeight="1">
      <c r="A410" s="41"/>
      <c r="B410" s="47"/>
      <c r="C410" s="305" t="s">
        <v>19</v>
      </c>
      <c r="D410" s="305" t="s">
        <v>1112</v>
      </c>
      <c r="E410" s="20" t="s">
        <v>19</v>
      </c>
      <c r="F410" s="306">
        <v>0.90000000000000002</v>
      </c>
      <c r="G410" s="41"/>
      <c r="H410" s="47"/>
    </row>
    <row r="411" s="2" customFormat="1" ht="16.8" customHeight="1">
      <c r="A411" s="41"/>
      <c r="B411" s="47"/>
      <c r="C411" s="305" t="s">
        <v>19</v>
      </c>
      <c r="D411" s="305" t="s">
        <v>1114</v>
      </c>
      <c r="E411" s="20" t="s">
        <v>19</v>
      </c>
      <c r="F411" s="306">
        <v>0.81000000000000005</v>
      </c>
      <c r="G411" s="41"/>
      <c r="H411" s="47"/>
    </row>
    <row r="412" s="2" customFormat="1" ht="16.8" customHeight="1">
      <c r="A412" s="41"/>
      <c r="B412" s="47"/>
      <c r="C412" s="305" t="s">
        <v>19</v>
      </c>
      <c r="D412" s="305" t="s">
        <v>1116</v>
      </c>
      <c r="E412" s="20" t="s">
        <v>19</v>
      </c>
      <c r="F412" s="306">
        <v>2.1600000000000001</v>
      </c>
      <c r="G412" s="41"/>
      <c r="H412" s="47"/>
    </row>
    <row r="413" s="2" customFormat="1" ht="16.8" customHeight="1">
      <c r="A413" s="41"/>
      <c r="B413" s="47"/>
      <c r="C413" s="305" t="s">
        <v>19</v>
      </c>
      <c r="D413" s="305" t="s">
        <v>1117</v>
      </c>
      <c r="E413" s="20" t="s">
        <v>19</v>
      </c>
      <c r="F413" s="306">
        <v>1.6000000000000001</v>
      </c>
      <c r="G413" s="41"/>
      <c r="H413" s="47"/>
    </row>
    <row r="414" s="2" customFormat="1" ht="16.8" customHeight="1">
      <c r="A414" s="41"/>
      <c r="B414" s="47"/>
      <c r="C414" s="305" t="s">
        <v>124</v>
      </c>
      <c r="D414" s="305" t="s">
        <v>212</v>
      </c>
      <c r="E414" s="20" t="s">
        <v>19</v>
      </c>
      <c r="F414" s="306">
        <v>11.859999999999999</v>
      </c>
      <c r="G414" s="41"/>
      <c r="H414" s="47"/>
    </row>
    <row r="415" s="2" customFormat="1" ht="16.8" customHeight="1">
      <c r="A415" s="41"/>
      <c r="B415" s="47"/>
      <c r="C415" s="307" t="s">
        <v>1620</v>
      </c>
      <c r="D415" s="41"/>
      <c r="E415" s="41"/>
      <c r="F415" s="41"/>
      <c r="G415" s="41"/>
      <c r="H415" s="47"/>
    </row>
    <row r="416" s="2" customFormat="1" ht="16.8" customHeight="1">
      <c r="A416" s="41"/>
      <c r="B416" s="47"/>
      <c r="C416" s="305" t="s">
        <v>1108</v>
      </c>
      <c r="D416" s="305" t="s">
        <v>1694</v>
      </c>
      <c r="E416" s="20" t="s">
        <v>120</v>
      </c>
      <c r="F416" s="306">
        <v>19.600000000000001</v>
      </c>
      <c r="G416" s="41"/>
      <c r="H416" s="47"/>
    </row>
    <row r="417" s="2" customFormat="1" ht="16.8" customHeight="1">
      <c r="A417" s="41"/>
      <c r="B417" s="47"/>
      <c r="C417" s="305" t="s">
        <v>1071</v>
      </c>
      <c r="D417" s="305" t="s">
        <v>1695</v>
      </c>
      <c r="E417" s="20" t="s">
        <v>120</v>
      </c>
      <c r="F417" s="306">
        <v>30.34</v>
      </c>
      <c r="G417" s="41"/>
      <c r="H417" s="47"/>
    </row>
    <row r="418" s="2" customFormat="1" ht="16.8" customHeight="1">
      <c r="A418" s="41"/>
      <c r="B418" s="47"/>
      <c r="C418" s="305" t="s">
        <v>1083</v>
      </c>
      <c r="D418" s="305" t="s">
        <v>1696</v>
      </c>
      <c r="E418" s="20" t="s">
        <v>120</v>
      </c>
      <c r="F418" s="306">
        <v>30.34</v>
      </c>
      <c r="G418" s="41"/>
      <c r="H418" s="47"/>
    </row>
    <row r="419" s="2" customFormat="1" ht="16.8" customHeight="1">
      <c r="A419" s="41"/>
      <c r="B419" s="47"/>
      <c r="C419" s="301" t="s">
        <v>122</v>
      </c>
      <c r="D419" s="302" t="s">
        <v>19</v>
      </c>
      <c r="E419" s="303" t="s">
        <v>19</v>
      </c>
      <c r="F419" s="304">
        <v>4.7400000000000002</v>
      </c>
      <c r="G419" s="41"/>
      <c r="H419" s="47"/>
    </row>
    <row r="420" s="2" customFormat="1" ht="16.8" customHeight="1">
      <c r="A420" s="41"/>
      <c r="B420" s="47"/>
      <c r="C420" s="305" t="s">
        <v>19</v>
      </c>
      <c r="D420" s="305" t="s">
        <v>1045</v>
      </c>
      <c r="E420" s="20" t="s">
        <v>19</v>
      </c>
      <c r="F420" s="306">
        <v>0</v>
      </c>
      <c r="G420" s="41"/>
      <c r="H420" s="47"/>
    </row>
    <row r="421" s="2" customFormat="1" ht="16.8" customHeight="1">
      <c r="A421" s="41"/>
      <c r="B421" s="47"/>
      <c r="C421" s="305" t="s">
        <v>19</v>
      </c>
      <c r="D421" s="305" t="s">
        <v>1118</v>
      </c>
      <c r="E421" s="20" t="s">
        <v>19</v>
      </c>
      <c r="F421" s="306">
        <v>1.8</v>
      </c>
      <c r="G421" s="41"/>
      <c r="H421" s="47"/>
    </row>
    <row r="422" s="2" customFormat="1" ht="16.8" customHeight="1">
      <c r="A422" s="41"/>
      <c r="B422" s="47"/>
      <c r="C422" s="305" t="s">
        <v>19</v>
      </c>
      <c r="D422" s="305" t="s">
        <v>1119</v>
      </c>
      <c r="E422" s="20" t="s">
        <v>19</v>
      </c>
      <c r="F422" s="306">
        <v>0.54000000000000004</v>
      </c>
      <c r="G422" s="41"/>
      <c r="H422" s="47"/>
    </row>
    <row r="423" s="2" customFormat="1" ht="16.8" customHeight="1">
      <c r="A423" s="41"/>
      <c r="B423" s="47"/>
      <c r="C423" s="305" t="s">
        <v>19</v>
      </c>
      <c r="D423" s="305" t="s">
        <v>1120</v>
      </c>
      <c r="E423" s="20" t="s">
        <v>19</v>
      </c>
      <c r="F423" s="306">
        <v>1.44</v>
      </c>
      <c r="G423" s="41"/>
      <c r="H423" s="47"/>
    </row>
    <row r="424" s="2" customFormat="1" ht="16.8" customHeight="1">
      <c r="A424" s="41"/>
      <c r="B424" s="47"/>
      <c r="C424" s="305" t="s">
        <v>19</v>
      </c>
      <c r="D424" s="305" t="s">
        <v>1121</v>
      </c>
      <c r="E424" s="20" t="s">
        <v>19</v>
      </c>
      <c r="F424" s="306">
        <v>0.95999999999999996</v>
      </c>
      <c r="G424" s="41"/>
      <c r="H424" s="47"/>
    </row>
    <row r="425" s="2" customFormat="1" ht="16.8" customHeight="1">
      <c r="A425" s="41"/>
      <c r="B425" s="47"/>
      <c r="C425" s="305" t="s">
        <v>122</v>
      </c>
      <c r="D425" s="305" t="s">
        <v>212</v>
      </c>
      <c r="E425" s="20" t="s">
        <v>19</v>
      </c>
      <c r="F425" s="306">
        <v>4.7400000000000002</v>
      </c>
      <c r="G425" s="41"/>
      <c r="H425" s="47"/>
    </row>
    <row r="426" s="2" customFormat="1" ht="16.8" customHeight="1">
      <c r="A426" s="41"/>
      <c r="B426" s="47"/>
      <c r="C426" s="307" t="s">
        <v>1620</v>
      </c>
      <c r="D426" s="41"/>
      <c r="E426" s="41"/>
      <c r="F426" s="41"/>
      <c r="G426" s="41"/>
      <c r="H426" s="47"/>
    </row>
    <row r="427" s="2" customFormat="1" ht="16.8" customHeight="1">
      <c r="A427" s="41"/>
      <c r="B427" s="47"/>
      <c r="C427" s="305" t="s">
        <v>1108</v>
      </c>
      <c r="D427" s="305" t="s">
        <v>1694</v>
      </c>
      <c r="E427" s="20" t="s">
        <v>120</v>
      </c>
      <c r="F427" s="306">
        <v>19.600000000000001</v>
      </c>
      <c r="G427" s="41"/>
      <c r="H427" s="47"/>
    </row>
    <row r="428" s="2" customFormat="1" ht="16.8" customHeight="1">
      <c r="A428" s="41"/>
      <c r="B428" s="47"/>
      <c r="C428" s="305" t="s">
        <v>1071</v>
      </c>
      <c r="D428" s="305" t="s">
        <v>1695</v>
      </c>
      <c r="E428" s="20" t="s">
        <v>120</v>
      </c>
      <c r="F428" s="306">
        <v>30.34</v>
      </c>
      <c r="G428" s="41"/>
      <c r="H428" s="47"/>
    </row>
    <row r="429" s="2" customFormat="1" ht="16.8" customHeight="1">
      <c r="A429" s="41"/>
      <c r="B429" s="47"/>
      <c r="C429" s="305" t="s">
        <v>1083</v>
      </c>
      <c r="D429" s="305" t="s">
        <v>1696</v>
      </c>
      <c r="E429" s="20" t="s">
        <v>120</v>
      </c>
      <c r="F429" s="306">
        <v>30.34</v>
      </c>
      <c r="G429" s="41"/>
      <c r="H429" s="47"/>
    </row>
    <row r="430" s="2" customFormat="1" ht="16.8" customHeight="1">
      <c r="A430" s="41"/>
      <c r="B430" s="47"/>
      <c r="C430" s="301" t="s">
        <v>126</v>
      </c>
      <c r="D430" s="302" t="s">
        <v>19</v>
      </c>
      <c r="E430" s="303" t="s">
        <v>19</v>
      </c>
      <c r="F430" s="304">
        <v>3</v>
      </c>
      <c r="G430" s="41"/>
      <c r="H430" s="47"/>
    </row>
    <row r="431" s="2" customFormat="1" ht="16.8" customHeight="1">
      <c r="A431" s="41"/>
      <c r="B431" s="47"/>
      <c r="C431" s="305" t="s">
        <v>19</v>
      </c>
      <c r="D431" s="305" t="s">
        <v>1046</v>
      </c>
      <c r="E431" s="20" t="s">
        <v>19</v>
      </c>
      <c r="F431" s="306">
        <v>0</v>
      </c>
      <c r="G431" s="41"/>
      <c r="H431" s="47"/>
    </row>
    <row r="432" s="2" customFormat="1" ht="16.8" customHeight="1">
      <c r="A432" s="41"/>
      <c r="B432" s="47"/>
      <c r="C432" s="305" t="s">
        <v>19</v>
      </c>
      <c r="D432" s="305" t="s">
        <v>1122</v>
      </c>
      <c r="E432" s="20" t="s">
        <v>19</v>
      </c>
      <c r="F432" s="306">
        <v>0.59999999999999998</v>
      </c>
      <c r="G432" s="41"/>
      <c r="H432" s="47"/>
    </row>
    <row r="433" s="2" customFormat="1" ht="16.8" customHeight="1">
      <c r="A433" s="41"/>
      <c r="B433" s="47"/>
      <c r="C433" s="305" t="s">
        <v>19</v>
      </c>
      <c r="D433" s="305" t="s">
        <v>1123</v>
      </c>
      <c r="E433" s="20" t="s">
        <v>19</v>
      </c>
      <c r="F433" s="306">
        <v>0.40000000000000002</v>
      </c>
      <c r="G433" s="41"/>
      <c r="H433" s="47"/>
    </row>
    <row r="434" s="2" customFormat="1" ht="16.8" customHeight="1">
      <c r="A434" s="41"/>
      <c r="B434" s="47"/>
      <c r="C434" s="305" t="s">
        <v>19</v>
      </c>
      <c r="D434" s="305" t="s">
        <v>1124</v>
      </c>
      <c r="E434" s="20" t="s">
        <v>19</v>
      </c>
      <c r="F434" s="306">
        <v>2</v>
      </c>
      <c r="G434" s="41"/>
      <c r="H434" s="47"/>
    </row>
    <row r="435" s="2" customFormat="1" ht="16.8" customHeight="1">
      <c r="A435" s="41"/>
      <c r="B435" s="47"/>
      <c r="C435" s="305" t="s">
        <v>126</v>
      </c>
      <c r="D435" s="305" t="s">
        <v>212</v>
      </c>
      <c r="E435" s="20" t="s">
        <v>19</v>
      </c>
      <c r="F435" s="306">
        <v>3</v>
      </c>
      <c r="G435" s="41"/>
      <c r="H435" s="47"/>
    </row>
    <row r="436" s="2" customFormat="1" ht="16.8" customHeight="1">
      <c r="A436" s="41"/>
      <c r="B436" s="47"/>
      <c r="C436" s="307" t="s">
        <v>1620</v>
      </c>
      <c r="D436" s="41"/>
      <c r="E436" s="41"/>
      <c r="F436" s="41"/>
      <c r="G436" s="41"/>
      <c r="H436" s="47"/>
    </row>
    <row r="437" s="2" customFormat="1" ht="16.8" customHeight="1">
      <c r="A437" s="41"/>
      <c r="B437" s="47"/>
      <c r="C437" s="305" t="s">
        <v>1108</v>
      </c>
      <c r="D437" s="305" t="s">
        <v>1694</v>
      </c>
      <c r="E437" s="20" t="s">
        <v>120</v>
      </c>
      <c r="F437" s="306">
        <v>19.600000000000001</v>
      </c>
      <c r="G437" s="41"/>
      <c r="H437" s="47"/>
    </row>
    <row r="438" s="2" customFormat="1" ht="16.8" customHeight="1">
      <c r="A438" s="41"/>
      <c r="B438" s="47"/>
      <c r="C438" s="305" t="s">
        <v>1071</v>
      </c>
      <c r="D438" s="305" t="s">
        <v>1695</v>
      </c>
      <c r="E438" s="20" t="s">
        <v>120</v>
      </c>
      <c r="F438" s="306">
        <v>30.34</v>
      </c>
      <c r="G438" s="41"/>
      <c r="H438" s="47"/>
    </row>
    <row r="439" s="2" customFormat="1" ht="16.8" customHeight="1">
      <c r="A439" s="41"/>
      <c r="B439" s="47"/>
      <c r="C439" s="305" t="s">
        <v>1083</v>
      </c>
      <c r="D439" s="305" t="s">
        <v>1696</v>
      </c>
      <c r="E439" s="20" t="s">
        <v>120</v>
      </c>
      <c r="F439" s="306">
        <v>30.34</v>
      </c>
      <c r="G439" s="41"/>
      <c r="H439" s="47"/>
    </row>
    <row r="440" s="2" customFormat="1" ht="16.8" customHeight="1">
      <c r="A440" s="41"/>
      <c r="B440" s="47"/>
      <c r="C440" s="301" t="s">
        <v>130</v>
      </c>
      <c r="D440" s="302" t="s">
        <v>19</v>
      </c>
      <c r="E440" s="303" t="s">
        <v>19</v>
      </c>
      <c r="F440" s="304">
        <v>70.853999999999999</v>
      </c>
      <c r="G440" s="41"/>
      <c r="H440" s="47"/>
    </row>
    <row r="441" s="2" customFormat="1" ht="16.8" customHeight="1">
      <c r="A441" s="41"/>
      <c r="B441" s="47"/>
      <c r="C441" s="305" t="s">
        <v>19</v>
      </c>
      <c r="D441" s="305" t="s">
        <v>223</v>
      </c>
      <c r="E441" s="20" t="s">
        <v>19</v>
      </c>
      <c r="F441" s="306">
        <v>70.853999999999999</v>
      </c>
      <c r="G441" s="41"/>
      <c r="H441" s="47"/>
    </row>
    <row r="442" s="2" customFormat="1" ht="16.8" customHeight="1">
      <c r="A442" s="41"/>
      <c r="B442" s="47"/>
      <c r="C442" s="305" t="s">
        <v>130</v>
      </c>
      <c r="D442" s="305" t="s">
        <v>212</v>
      </c>
      <c r="E442" s="20" t="s">
        <v>19</v>
      </c>
      <c r="F442" s="306">
        <v>70.853999999999999</v>
      </c>
      <c r="G442" s="41"/>
      <c r="H442" s="47"/>
    </row>
    <row r="443" s="2" customFormat="1" ht="16.8" customHeight="1">
      <c r="A443" s="41"/>
      <c r="B443" s="47"/>
      <c r="C443" s="307" t="s">
        <v>1620</v>
      </c>
      <c r="D443" s="41"/>
      <c r="E443" s="41"/>
      <c r="F443" s="41"/>
      <c r="G443" s="41"/>
      <c r="H443" s="47"/>
    </row>
    <row r="444" s="2" customFormat="1">
      <c r="A444" s="41"/>
      <c r="B444" s="47"/>
      <c r="C444" s="305" t="s">
        <v>214</v>
      </c>
      <c r="D444" s="305" t="s">
        <v>1659</v>
      </c>
      <c r="E444" s="20" t="s">
        <v>216</v>
      </c>
      <c r="F444" s="306">
        <v>70.853999999999999</v>
      </c>
      <c r="G444" s="41"/>
      <c r="H444" s="47"/>
    </row>
    <row r="445" s="2" customFormat="1" ht="16.8" customHeight="1">
      <c r="A445" s="41"/>
      <c r="B445" s="47"/>
      <c r="C445" s="305" t="s">
        <v>225</v>
      </c>
      <c r="D445" s="305" t="s">
        <v>1697</v>
      </c>
      <c r="E445" s="20" t="s">
        <v>216</v>
      </c>
      <c r="F445" s="306">
        <v>21.256</v>
      </c>
      <c r="G445" s="41"/>
      <c r="H445" s="47"/>
    </row>
    <row r="446" s="2" customFormat="1">
      <c r="A446" s="41"/>
      <c r="B446" s="47"/>
      <c r="C446" s="305" t="s">
        <v>232</v>
      </c>
      <c r="D446" s="305" t="s">
        <v>1664</v>
      </c>
      <c r="E446" s="20" t="s">
        <v>216</v>
      </c>
      <c r="F446" s="306">
        <v>50.996000000000002</v>
      </c>
      <c r="G446" s="41"/>
      <c r="H446" s="47"/>
    </row>
    <row r="447" s="2" customFormat="1" ht="16.8" customHeight="1">
      <c r="A447" s="41"/>
      <c r="B447" s="47"/>
      <c r="C447" s="305" t="s">
        <v>257</v>
      </c>
      <c r="D447" s="305" t="s">
        <v>1665</v>
      </c>
      <c r="E447" s="20" t="s">
        <v>216</v>
      </c>
      <c r="F447" s="306">
        <v>50.996000000000002</v>
      </c>
      <c r="G447" s="41"/>
      <c r="H447" s="47"/>
    </row>
    <row r="448" s="2" customFormat="1" ht="16.8" customHeight="1">
      <c r="A448" s="41"/>
      <c r="B448" s="47"/>
      <c r="C448" s="301" t="s">
        <v>118</v>
      </c>
      <c r="D448" s="302" t="s">
        <v>119</v>
      </c>
      <c r="E448" s="303" t="s">
        <v>120</v>
      </c>
      <c r="F448" s="304">
        <v>36.658000000000001</v>
      </c>
      <c r="G448" s="41"/>
      <c r="H448" s="47"/>
    </row>
    <row r="449" s="2" customFormat="1" ht="16.8" customHeight="1">
      <c r="A449" s="41"/>
      <c r="B449" s="47"/>
      <c r="C449" s="305" t="s">
        <v>19</v>
      </c>
      <c r="D449" s="305" t="s">
        <v>341</v>
      </c>
      <c r="E449" s="20" t="s">
        <v>19</v>
      </c>
      <c r="F449" s="306">
        <v>0</v>
      </c>
      <c r="G449" s="41"/>
      <c r="H449" s="47"/>
    </row>
    <row r="450" s="2" customFormat="1" ht="16.8" customHeight="1">
      <c r="A450" s="41"/>
      <c r="B450" s="47"/>
      <c r="C450" s="305" t="s">
        <v>19</v>
      </c>
      <c r="D450" s="305" t="s">
        <v>209</v>
      </c>
      <c r="E450" s="20" t="s">
        <v>19</v>
      </c>
      <c r="F450" s="306">
        <v>0</v>
      </c>
      <c r="G450" s="41"/>
      <c r="H450" s="47"/>
    </row>
    <row r="451" s="2" customFormat="1" ht="16.8" customHeight="1">
      <c r="A451" s="41"/>
      <c r="B451" s="47"/>
      <c r="C451" s="305" t="s">
        <v>19</v>
      </c>
      <c r="D451" s="305" t="s">
        <v>192</v>
      </c>
      <c r="E451" s="20" t="s">
        <v>19</v>
      </c>
      <c r="F451" s="306">
        <v>0</v>
      </c>
      <c r="G451" s="41"/>
      <c r="H451" s="47"/>
    </row>
    <row r="452" s="2" customFormat="1" ht="16.8" customHeight="1">
      <c r="A452" s="41"/>
      <c r="B452" s="47"/>
      <c r="C452" s="305" t="s">
        <v>19</v>
      </c>
      <c r="D452" s="305" t="s">
        <v>352</v>
      </c>
      <c r="E452" s="20" t="s">
        <v>19</v>
      </c>
      <c r="F452" s="306">
        <v>0</v>
      </c>
      <c r="G452" s="41"/>
      <c r="H452" s="47"/>
    </row>
    <row r="453" s="2" customFormat="1" ht="16.8" customHeight="1">
      <c r="A453" s="41"/>
      <c r="B453" s="47"/>
      <c r="C453" s="305" t="s">
        <v>19</v>
      </c>
      <c r="D453" s="305" t="s">
        <v>380</v>
      </c>
      <c r="E453" s="20" t="s">
        <v>19</v>
      </c>
      <c r="F453" s="306">
        <v>36.658000000000001</v>
      </c>
      <c r="G453" s="41"/>
      <c r="H453" s="47"/>
    </row>
    <row r="454" s="2" customFormat="1" ht="16.8" customHeight="1">
      <c r="A454" s="41"/>
      <c r="B454" s="47"/>
      <c r="C454" s="305" t="s">
        <v>118</v>
      </c>
      <c r="D454" s="305" t="s">
        <v>212</v>
      </c>
      <c r="E454" s="20" t="s">
        <v>19</v>
      </c>
      <c r="F454" s="306">
        <v>36.658000000000001</v>
      </c>
      <c r="G454" s="41"/>
      <c r="H454" s="47"/>
    </row>
    <row r="455" s="2" customFormat="1" ht="16.8" customHeight="1">
      <c r="A455" s="41"/>
      <c r="B455" s="47"/>
      <c r="C455" s="307" t="s">
        <v>1620</v>
      </c>
      <c r="D455" s="41"/>
      <c r="E455" s="41"/>
      <c r="F455" s="41"/>
      <c r="G455" s="41"/>
      <c r="H455" s="47"/>
    </row>
    <row r="456" s="2" customFormat="1" ht="16.8" customHeight="1">
      <c r="A456" s="41"/>
      <c r="B456" s="47"/>
      <c r="C456" s="305" t="s">
        <v>376</v>
      </c>
      <c r="D456" s="305" t="s">
        <v>1698</v>
      </c>
      <c r="E456" s="20" t="s">
        <v>120</v>
      </c>
      <c r="F456" s="306">
        <v>36.658000000000001</v>
      </c>
      <c r="G456" s="41"/>
      <c r="H456" s="47"/>
    </row>
    <row r="457" s="2" customFormat="1">
      <c r="A457" s="41"/>
      <c r="B457" s="47"/>
      <c r="C457" s="305" t="s">
        <v>188</v>
      </c>
      <c r="D457" s="305" t="s">
        <v>1699</v>
      </c>
      <c r="E457" s="20" t="s">
        <v>120</v>
      </c>
      <c r="F457" s="306">
        <v>36.658000000000001</v>
      </c>
      <c r="G457" s="41"/>
      <c r="H457" s="47"/>
    </row>
    <row r="458" s="2" customFormat="1" ht="16.8" customHeight="1">
      <c r="A458" s="41"/>
      <c r="B458" s="47"/>
      <c r="C458" s="305" t="s">
        <v>200</v>
      </c>
      <c r="D458" s="305" t="s">
        <v>1700</v>
      </c>
      <c r="E458" s="20" t="s">
        <v>120</v>
      </c>
      <c r="F458" s="306">
        <v>36.658000000000001</v>
      </c>
      <c r="G458" s="41"/>
      <c r="H458" s="47"/>
    </row>
    <row r="459" s="2" customFormat="1" ht="16.8" customHeight="1">
      <c r="A459" s="41"/>
      <c r="B459" s="47"/>
      <c r="C459" s="305" t="s">
        <v>284</v>
      </c>
      <c r="D459" s="305" t="s">
        <v>1701</v>
      </c>
      <c r="E459" s="20" t="s">
        <v>120</v>
      </c>
      <c r="F459" s="306">
        <v>36.658000000000001</v>
      </c>
      <c r="G459" s="41"/>
      <c r="H459" s="47"/>
    </row>
    <row r="460" s="2" customFormat="1" ht="16.8" customHeight="1">
      <c r="A460" s="41"/>
      <c r="B460" s="47"/>
      <c r="C460" s="305" t="s">
        <v>348</v>
      </c>
      <c r="D460" s="305" t="s">
        <v>1702</v>
      </c>
      <c r="E460" s="20" t="s">
        <v>120</v>
      </c>
      <c r="F460" s="306">
        <v>73.316000000000002</v>
      </c>
      <c r="G460" s="41"/>
      <c r="H460" s="47"/>
    </row>
    <row r="461" s="2" customFormat="1" ht="16.8" customHeight="1">
      <c r="A461" s="41"/>
      <c r="B461" s="47"/>
      <c r="C461" s="305" t="s">
        <v>356</v>
      </c>
      <c r="D461" s="305" t="s">
        <v>1703</v>
      </c>
      <c r="E461" s="20" t="s">
        <v>120</v>
      </c>
      <c r="F461" s="306">
        <v>36.658000000000001</v>
      </c>
      <c r="G461" s="41"/>
      <c r="H461" s="47"/>
    </row>
    <row r="462" s="2" customFormat="1" ht="16.8" customHeight="1">
      <c r="A462" s="41"/>
      <c r="B462" s="47"/>
      <c r="C462" s="305" t="s">
        <v>361</v>
      </c>
      <c r="D462" s="305" t="s">
        <v>1704</v>
      </c>
      <c r="E462" s="20" t="s">
        <v>120</v>
      </c>
      <c r="F462" s="306">
        <v>36.658000000000001</v>
      </c>
      <c r="G462" s="41"/>
      <c r="H462" s="47"/>
    </row>
    <row r="463" s="2" customFormat="1" ht="16.8" customHeight="1">
      <c r="A463" s="41"/>
      <c r="B463" s="47"/>
      <c r="C463" s="305" t="s">
        <v>366</v>
      </c>
      <c r="D463" s="305" t="s">
        <v>1705</v>
      </c>
      <c r="E463" s="20" t="s">
        <v>120</v>
      </c>
      <c r="F463" s="306">
        <v>36.658000000000001</v>
      </c>
      <c r="G463" s="41"/>
      <c r="H463" s="47"/>
    </row>
    <row r="464" s="2" customFormat="1" ht="16.8" customHeight="1">
      <c r="A464" s="41"/>
      <c r="B464" s="47"/>
      <c r="C464" s="305" t="s">
        <v>371</v>
      </c>
      <c r="D464" s="305" t="s">
        <v>1706</v>
      </c>
      <c r="E464" s="20" t="s">
        <v>120</v>
      </c>
      <c r="F464" s="306">
        <v>36.658000000000001</v>
      </c>
      <c r="G464" s="41"/>
      <c r="H464" s="47"/>
    </row>
    <row r="465" s="2" customFormat="1" ht="7.44" customHeight="1">
      <c r="A465" s="41"/>
      <c r="B465" s="160"/>
      <c r="C465" s="161"/>
      <c r="D465" s="161"/>
      <c r="E465" s="161"/>
      <c r="F465" s="161"/>
      <c r="G465" s="161"/>
      <c r="H465" s="47"/>
    </row>
    <row r="466" s="2" customFormat="1">
      <c r="A466" s="41"/>
      <c r="B466" s="41"/>
      <c r="C466" s="41"/>
      <c r="D466" s="41"/>
      <c r="E466" s="41"/>
      <c r="F466" s="41"/>
      <c r="G466" s="41"/>
      <c r="H466" s="41"/>
    </row>
  </sheetData>
  <sheetProtection sheet="1" formatColumns="0" formatRows="0" objects="1" scenarios="1" spinCount="100000" saltValue="JZgUK6iQmR3OvKmyqaT6clHhsgQbxuVY89XSm3nWyO/ijSs08HRElNBYgDo/3Dw8rF8jBCkQ/ReGVOrwgWPTpg==" hashValue="wuFStZCq9SW9I7NFcFB8AAXeL22xzXQO6fWpJU5gsw7YZ+0OYwwbKw1UdMh3Sw3OlB2XfruNteSVkmYQjcfEiw==" algorithmName="SHA-512" password="CC3D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308" customWidth="1"/>
    <col min="2" max="2" width="1.667969" style="308" customWidth="1"/>
    <col min="3" max="4" width="5" style="308" customWidth="1"/>
    <col min="5" max="5" width="11.66016" style="308" customWidth="1"/>
    <col min="6" max="6" width="9.160156" style="308" customWidth="1"/>
    <col min="7" max="7" width="5" style="308" customWidth="1"/>
    <col min="8" max="8" width="77.83203" style="308" customWidth="1"/>
    <col min="9" max="10" width="20" style="308" customWidth="1"/>
    <col min="11" max="11" width="1.667969" style="308" customWidth="1"/>
  </cols>
  <sheetData>
    <row r="1" s="1" customFormat="1" ht="37.5" customHeight="1"/>
    <row r="2" s="1" customFormat="1" ht="7.5" customHeight="1">
      <c r="B2" s="309"/>
      <c r="C2" s="310"/>
      <c r="D2" s="310"/>
      <c r="E2" s="310"/>
      <c r="F2" s="310"/>
      <c r="G2" s="310"/>
      <c r="H2" s="310"/>
      <c r="I2" s="310"/>
      <c r="J2" s="310"/>
      <c r="K2" s="311"/>
    </row>
    <row r="3" s="17" customFormat="1" ht="45" customHeight="1">
      <c r="B3" s="312"/>
      <c r="C3" s="313" t="s">
        <v>1707</v>
      </c>
      <c r="D3" s="313"/>
      <c r="E3" s="313"/>
      <c r="F3" s="313"/>
      <c r="G3" s="313"/>
      <c r="H3" s="313"/>
      <c r="I3" s="313"/>
      <c r="J3" s="313"/>
      <c r="K3" s="314"/>
    </row>
    <row r="4" s="1" customFormat="1" ht="25.5" customHeight="1">
      <c r="B4" s="315"/>
      <c r="C4" s="316" t="s">
        <v>1708</v>
      </c>
      <c r="D4" s="316"/>
      <c r="E4" s="316"/>
      <c r="F4" s="316"/>
      <c r="G4" s="316"/>
      <c r="H4" s="316"/>
      <c r="I4" s="316"/>
      <c r="J4" s="316"/>
      <c r="K4" s="317"/>
    </row>
    <row r="5" s="1" customFormat="1" ht="5.25" customHeight="1">
      <c r="B5" s="315"/>
      <c r="C5" s="318"/>
      <c r="D5" s="318"/>
      <c r="E5" s="318"/>
      <c r="F5" s="318"/>
      <c r="G5" s="318"/>
      <c r="H5" s="318"/>
      <c r="I5" s="318"/>
      <c r="J5" s="318"/>
      <c r="K5" s="317"/>
    </row>
    <row r="6" s="1" customFormat="1" ht="15" customHeight="1">
      <c r="B6" s="315"/>
      <c r="C6" s="319" t="s">
        <v>1709</v>
      </c>
      <c r="D6" s="319"/>
      <c r="E6" s="319"/>
      <c r="F6" s="319"/>
      <c r="G6" s="319"/>
      <c r="H6" s="319"/>
      <c r="I6" s="319"/>
      <c r="J6" s="319"/>
      <c r="K6" s="317"/>
    </row>
    <row r="7" s="1" customFormat="1" ht="15" customHeight="1">
      <c r="B7" s="320"/>
      <c r="C7" s="319" t="s">
        <v>1710</v>
      </c>
      <c r="D7" s="319"/>
      <c r="E7" s="319"/>
      <c r="F7" s="319"/>
      <c r="G7" s="319"/>
      <c r="H7" s="319"/>
      <c r="I7" s="319"/>
      <c r="J7" s="319"/>
      <c r="K7" s="317"/>
    </row>
    <row r="8" s="1" customFormat="1" ht="12.75" customHeight="1">
      <c r="B8" s="320"/>
      <c r="C8" s="319"/>
      <c r="D8" s="319"/>
      <c r="E8" s="319"/>
      <c r="F8" s="319"/>
      <c r="G8" s="319"/>
      <c r="H8" s="319"/>
      <c r="I8" s="319"/>
      <c r="J8" s="319"/>
      <c r="K8" s="317"/>
    </row>
    <row r="9" s="1" customFormat="1" ht="15" customHeight="1">
      <c r="B9" s="320"/>
      <c r="C9" s="319" t="s">
        <v>1711</v>
      </c>
      <c r="D9" s="319"/>
      <c r="E9" s="319"/>
      <c r="F9" s="319"/>
      <c r="G9" s="319"/>
      <c r="H9" s="319"/>
      <c r="I9" s="319"/>
      <c r="J9" s="319"/>
      <c r="K9" s="317"/>
    </row>
    <row r="10" s="1" customFormat="1" ht="15" customHeight="1">
      <c r="B10" s="320"/>
      <c r="C10" s="319"/>
      <c r="D10" s="319" t="s">
        <v>1712</v>
      </c>
      <c r="E10" s="319"/>
      <c r="F10" s="319"/>
      <c r="G10" s="319"/>
      <c r="H10" s="319"/>
      <c r="I10" s="319"/>
      <c r="J10" s="319"/>
      <c r="K10" s="317"/>
    </row>
    <row r="11" s="1" customFormat="1" ht="15" customHeight="1">
      <c r="B11" s="320"/>
      <c r="C11" s="321"/>
      <c r="D11" s="319" t="s">
        <v>1713</v>
      </c>
      <c r="E11" s="319"/>
      <c r="F11" s="319"/>
      <c r="G11" s="319"/>
      <c r="H11" s="319"/>
      <c r="I11" s="319"/>
      <c r="J11" s="319"/>
      <c r="K11" s="317"/>
    </row>
    <row r="12" s="1" customFormat="1" ht="15" customHeight="1">
      <c r="B12" s="320"/>
      <c r="C12" s="321"/>
      <c r="D12" s="319"/>
      <c r="E12" s="319"/>
      <c r="F12" s="319"/>
      <c r="G12" s="319"/>
      <c r="H12" s="319"/>
      <c r="I12" s="319"/>
      <c r="J12" s="319"/>
      <c r="K12" s="317"/>
    </row>
    <row r="13" s="1" customFormat="1" ht="15" customHeight="1">
      <c r="B13" s="320"/>
      <c r="C13" s="321"/>
      <c r="D13" s="322" t="s">
        <v>1714</v>
      </c>
      <c r="E13" s="319"/>
      <c r="F13" s="319"/>
      <c r="G13" s="319"/>
      <c r="H13" s="319"/>
      <c r="I13" s="319"/>
      <c r="J13" s="319"/>
      <c r="K13" s="317"/>
    </row>
    <row r="14" s="1" customFormat="1" ht="12.75" customHeight="1">
      <c r="B14" s="320"/>
      <c r="C14" s="321"/>
      <c r="D14" s="321"/>
      <c r="E14" s="321"/>
      <c r="F14" s="321"/>
      <c r="G14" s="321"/>
      <c r="H14" s="321"/>
      <c r="I14" s="321"/>
      <c r="J14" s="321"/>
      <c r="K14" s="317"/>
    </row>
    <row r="15" s="1" customFormat="1" ht="15" customHeight="1">
      <c r="B15" s="320"/>
      <c r="C15" s="321"/>
      <c r="D15" s="319" t="s">
        <v>1715</v>
      </c>
      <c r="E15" s="319"/>
      <c r="F15" s="319"/>
      <c r="G15" s="319"/>
      <c r="H15" s="319"/>
      <c r="I15" s="319"/>
      <c r="J15" s="319"/>
      <c r="K15" s="317"/>
    </row>
    <row r="16" s="1" customFormat="1" ht="15" customHeight="1">
      <c r="B16" s="320"/>
      <c r="C16" s="321"/>
      <c r="D16" s="319" t="s">
        <v>1716</v>
      </c>
      <c r="E16" s="319"/>
      <c r="F16" s="319"/>
      <c r="G16" s="319"/>
      <c r="H16" s="319"/>
      <c r="I16" s="319"/>
      <c r="J16" s="319"/>
      <c r="K16" s="317"/>
    </row>
    <row r="17" s="1" customFormat="1" ht="15" customHeight="1">
      <c r="B17" s="320"/>
      <c r="C17" s="321"/>
      <c r="D17" s="319" t="s">
        <v>1717</v>
      </c>
      <c r="E17" s="319"/>
      <c r="F17" s="319"/>
      <c r="G17" s="319"/>
      <c r="H17" s="319"/>
      <c r="I17" s="319"/>
      <c r="J17" s="319"/>
      <c r="K17" s="317"/>
    </row>
    <row r="18" s="1" customFormat="1" ht="15" customHeight="1">
      <c r="B18" s="320"/>
      <c r="C18" s="321"/>
      <c r="D18" s="321"/>
      <c r="E18" s="323" t="s">
        <v>82</v>
      </c>
      <c r="F18" s="319" t="s">
        <v>1718</v>
      </c>
      <c r="G18" s="319"/>
      <c r="H18" s="319"/>
      <c r="I18" s="319"/>
      <c r="J18" s="319"/>
      <c r="K18" s="317"/>
    </row>
    <row r="19" s="1" customFormat="1" ht="15" customHeight="1">
      <c r="B19" s="320"/>
      <c r="C19" s="321"/>
      <c r="D19" s="321"/>
      <c r="E19" s="323" t="s">
        <v>1719</v>
      </c>
      <c r="F19" s="319" t="s">
        <v>1720</v>
      </c>
      <c r="G19" s="319"/>
      <c r="H19" s="319"/>
      <c r="I19" s="319"/>
      <c r="J19" s="319"/>
      <c r="K19" s="317"/>
    </row>
    <row r="20" s="1" customFormat="1" ht="15" customHeight="1">
      <c r="B20" s="320"/>
      <c r="C20" s="321"/>
      <c r="D20" s="321"/>
      <c r="E20" s="323" t="s">
        <v>1721</v>
      </c>
      <c r="F20" s="319" t="s">
        <v>1722</v>
      </c>
      <c r="G20" s="319"/>
      <c r="H20" s="319"/>
      <c r="I20" s="319"/>
      <c r="J20" s="319"/>
      <c r="K20" s="317"/>
    </row>
    <row r="21" s="1" customFormat="1" ht="15" customHeight="1">
      <c r="B21" s="320"/>
      <c r="C21" s="321"/>
      <c r="D21" s="321"/>
      <c r="E21" s="323" t="s">
        <v>89</v>
      </c>
      <c r="F21" s="319" t="s">
        <v>90</v>
      </c>
      <c r="G21" s="319"/>
      <c r="H21" s="319"/>
      <c r="I21" s="319"/>
      <c r="J21" s="319"/>
      <c r="K21" s="317"/>
    </row>
    <row r="22" s="1" customFormat="1" ht="15" customHeight="1">
      <c r="B22" s="320"/>
      <c r="C22" s="321"/>
      <c r="D22" s="321"/>
      <c r="E22" s="323" t="s">
        <v>1723</v>
      </c>
      <c r="F22" s="319" t="s">
        <v>1724</v>
      </c>
      <c r="G22" s="319"/>
      <c r="H22" s="319"/>
      <c r="I22" s="319"/>
      <c r="J22" s="319"/>
      <c r="K22" s="317"/>
    </row>
    <row r="23" s="1" customFormat="1" ht="15" customHeight="1">
      <c r="B23" s="320"/>
      <c r="C23" s="321"/>
      <c r="D23" s="321"/>
      <c r="E23" s="323" t="s">
        <v>1725</v>
      </c>
      <c r="F23" s="319" t="s">
        <v>1726</v>
      </c>
      <c r="G23" s="319"/>
      <c r="H23" s="319"/>
      <c r="I23" s="319"/>
      <c r="J23" s="319"/>
      <c r="K23" s="317"/>
    </row>
    <row r="24" s="1" customFormat="1" ht="12.75" customHeight="1">
      <c r="B24" s="320"/>
      <c r="C24" s="321"/>
      <c r="D24" s="321"/>
      <c r="E24" s="321"/>
      <c r="F24" s="321"/>
      <c r="G24" s="321"/>
      <c r="H24" s="321"/>
      <c r="I24" s="321"/>
      <c r="J24" s="321"/>
      <c r="K24" s="317"/>
    </row>
    <row r="25" s="1" customFormat="1" ht="15" customHeight="1">
      <c r="B25" s="320"/>
      <c r="C25" s="319" t="s">
        <v>1727</v>
      </c>
      <c r="D25" s="319"/>
      <c r="E25" s="319"/>
      <c r="F25" s="319"/>
      <c r="G25" s="319"/>
      <c r="H25" s="319"/>
      <c r="I25" s="319"/>
      <c r="J25" s="319"/>
      <c r="K25" s="317"/>
    </row>
    <row r="26" s="1" customFormat="1" ht="15" customHeight="1">
      <c r="B26" s="320"/>
      <c r="C26" s="319" t="s">
        <v>1728</v>
      </c>
      <c r="D26" s="319"/>
      <c r="E26" s="319"/>
      <c r="F26" s="319"/>
      <c r="G26" s="319"/>
      <c r="H26" s="319"/>
      <c r="I26" s="319"/>
      <c r="J26" s="319"/>
      <c r="K26" s="317"/>
    </row>
    <row r="27" s="1" customFormat="1" ht="15" customHeight="1">
      <c r="B27" s="320"/>
      <c r="C27" s="319"/>
      <c r="D27" s="319" t="s">
        <v>1729</v>
      </c>
      <c r="E27" s="319"/>
      <c r="F27" s="319"/>
      <c r="G27" s="319"/>
      <c r="H27" s="319"/>
      <c r="I27" s="319"/>
      <c r="J27" s="319"/>
      <c r="K27" s="317"/>
    </row>
    <row r="28" s="1" customFormat="1" ht="15" customHeight="1">
      <c r="B28" s="320"/>
      <c r="C28" s="321"/>
      <c r="D28" s="319" t="s">
        <v>1730</v>
      </c>
      <c r="E28" s="319"/>
      <c r="F28" s="319"/>
      <c r="G28" s="319"/>
      <c r="H28" s="319"/>
      <c r="I28" s="319"/>
      <c r="J28" s="319"/>
      <c r="K28" s="317"/>
    </row>
    <row r="29" s="1" customFormat="1" ht="12.75" customHeight="1">
      <c r="B29" s="320"/>
      <c r="C29" s="321"/>
      <c r="D29" s="321"/>
      <c r="E29" s="321"/>
      <c r="F29" s="321"/>
      <c r="G29" s="321"/>
      <c r="H29" s="321"/>
      <c r="I29" s="321"/>
      <c r="J29" s="321"/>
      <c r="K29" s="317"/>
    </row>
    <row r="30" s="1" customFormat="1" ht="15" customHeight="1">
      <c r="B30" s="320"/>
      <c r="C30" s="321"/>
      <c r="D30" s="319" t="s">
        <v>1731</v>
      </c>
      <c r="E30" s="319"/>
      <c r="F30" s="319"/>
      <c r="G30" s="319"/>
      <c r="H30" s="319"/>
      <c r="I30" s="319"/>
      <c r="J30" s="319"/>
      <c r="K30" s="317"/>
    </row>
    <row r="31" s="1" customFormat="1" ht="15" customHeight="1">
      <c r="B31" s="320"/>
      <c r="C31" s="321"/>
      <c r="D31" s="319" t="s">
        <v>1732</v>
      </c>
      <c r="E31" s="319"/>
      <c r="F31" s="319"/>
      <c r="G31" s="319"/>
      <c r="H31" s="319"/>
      <c r="I31" s="319"/>
      <c r="J31" s="319"/>
      <c r="K31" s="317"/>
    </row>
    <row r="32" s="1" customFormat="1" ht="12.75" customHeight="1">
      <c r="B32" s="320"/>
      <c r="C32" s="321"/>
      <c r="D32" s="321"/>
      <c r="E32" s="321"/>
      <c r="F32" s="321"/>
      <c r="G32" s="321"/>
      <c r="H32" s="321"/>
      <c r="I32" s="321"/>
      <c r="J32" s="321"/>
      <c r="K32" s="317"/>
    </row>
    <row r="33" s="1" customFormat="1" ht="15" customHeight="1">
      <c r="B33" s="320"/>
      <c r="C33" s="321"/>
      <c r="D33" s="319" t="s">
        <v>1733</v>
      </c>
      <c r="E33" s="319"/>
      <c r="F33" s="319"/>
      <c r="G33" s="319"/>
      <c r="H33" s="319"/>
      <c r="I33" s="319"/>
      <c r="J33" s="319"/>
      <c r="K33" s="317"/>
    </row>
    <row r="34" s="1" customFormat="1" ht="15" customHeight="1">
      <c r="B34" s="320"/>
      <c r="C34" s="321"/>
      <c r="D34" s="319" t="s">
        <v>1734</v>
      </c>
      <c r="E34" s="319"/>
      <c r="F34" s="319"/>
      <c r="G34" s="319"/>
      <c r="H34" s="319"/>
      <c r="I34" s="319"/>
      <c r="J34" s="319"/>
      <c r="K34" s="317"/>
    </row>
    <row r="35" s="1" customFormat="1" ht="15" customHeight="1">
      <c r="B35" s="320"/>
      <c r="C35" s="321"/>
      <c r="D35" s="319" t="s">
        <v>1735</v>
      </c>
      <c r="E35" s="319"/>
      <c r="F35" s="319"/>
      <c r="G35" s="319"/>
      <c r="H35" s="319"/>
      <c r="I35" s="319"/>
      <c r="J35" s="319"/>
      <c r="K35" s="317"/>
    </row>
    <row r="36" s="1" customFormat="1" ht="15" customHeight="1">
      <c r="B36" s="320"/>
      <c r="C36" s="321"/>
      <c r="D36" s="319"/>
      <c r="E36" s="322" t="s">
        <v>161</v>
      </c>
      <c r="F36" s="319"/>
      <c r="G36" s="319" t="s">
        <v>1736</v>
      </c>
      <c r="H36" s="319"/>
      <c r="I36" s="319"/>
      <c r="J36" s="319"/>
      <c r="K36" s="317"/>
    </row>
    <row r="37" s="1" customFormat="1" ht="30.75" customHeight="1">
      <c r="B37" s="320"/>
      <c r="C37" s="321"/>
      <c r="D37" s="319"/>
      <c r="E37" s="322" t="s">
        <v>1737</v>
      </c>
      <c r="F37" s="319"/>
      <c r="G37" s="319" t="s">
        <v>1738</v>
      </c>
      <c r="H37" s="319"/>
      <c r="I37" s="319"/>
      <c r="J37" s="319"/>
      <c r="K37" s="317"/>
    </row>
    <row r="38" s="1" customFormat="1" ht="15" customHeight="1">
      <c r="B38" s="320"/>
      <c r="C38" s="321"/>
      <c r="D38" s="319"/>
      <c r="E38" s="322" t="s">
        <v>56</v>
      </c>
      <c r="F38" s="319"/>
      <c r="G38" s="319" t="s">
        <v>1739</v>
      </c>
      <c r="H38" s="319"/>
      <c r="I38" s="319"/>
      <c r="J38" s="319"/>
      <c r="K38" s="317"/>
    </row>
    <row r="39" s="1" customFormat="1" ht="15" customHeight="1">
      <c r="B39" s="320"/>
      <c r="C39" s="321"/>
      <c r="D39" s="319"/>
      <c r="E39" s="322" t="s">
        <v>57</v>
      </c>
      <c r="F39" s="319"/>
      <c r="G39" s="319" t="s">
        <v>1740</v>
      </c>
      <c r="H39" s="319"/>
      <c r="I39" s="319"/>
      <c r="J39" s="319"/>
      <c r="K39" s="317"/>
    </row>
    <row r="40" s="1" customFormat="1" ht="15" customHeight="1">
      <c r="B40" s="320"/>
      <c r="C40" s="321"/>
      <c r="D40" s="319"/>
      <c r="E40" s="322" t="s">
        <v>162</v>
      </c>
      <c r="F40" s="319"/>
      <c r="G40" s="319" t="s">
        <v>1741</v>
      </c>
      <c r="H40" s="319"/>
      <c r="I40" s="319"/>
      <c r="J40" s="319"/>
      <c r="K40" s="317"/>
    </row>
    <row r="41" s="1" customFormat="1" ht="15" customHeight="1">
      <c r="B41" s="320"/>
      <c r="C41" s="321"/>
      <c r="D41" s="319"/>
      <c r="E41" s="322" t="s">
        <v>163</v>
      </c>
      <c r="F41" s="319"/>
      <c r="G41" s="319" t="s">
        <v>1742</v>
      </c>
      <c r="H41" s="319"/>
      <c r="I41" s="319"/>
      <c r="J41" s="319"/>
      <c r="K41" s="317"/>
    </row>
    <row r="42" s="1" customFormat="1" ht="15" customHeight="1">
      <c r="B42" s="320"/>
      <c r="C42" s="321"/>
      <c r="D42" s="319"/>
      <c r="E42" s="322" t="s">
        <v>1743</v>
      </c>
      <c r="F42" s="319"/>
      <c r="G42" s="319" t="s">
        <v>1744</v>
      </c>
      <c r="H42" s="319"/>
      <c r="I42" s="319"/>
      <c r="J42" s="319"/>
      <c r="K42" s="317"/>
    </row>
    <row r="43" s="1" customFormat="1" ht="15" customHeight="1">
      <c r="B43" s="320"/>
      <c r="C43" s="321"/>
      <c r="D43" s="319"/>
      <c r="E43" s="322"/>
      <c r="F43" s="319"/>
      <c r="G43" s="319" t="s">
        <v>1745</v>
      </c>
      <c r="H43" s="319"/>
      <c r="I43" s="319"/>
      <c r="J43" s="319"/>
      <c r="K43" s="317"/>
    </row>
    <row r="44" s="1" customFormat="1" ht="15" customHeight="1">
      <c r="B44" s="320"/>
      <c r="C44" s="321"/>
      <c r="D44" s="319"/>
      <c r="E44" s="322" t="s">
        <v>1746</v>
      </c>
      <c r="F44" s="319"/>
      <c r="G44" s="319" t="s">
        <v>1747</v>
      </c>
      <c r="H44" s="319"/>
      <c r="I44" s="319"/>
      <c r="J44" s="319"/>
      <c r="K44" s="317"/>
    </row>
    <row r="45" s="1" customFormat="1" ht="15" customHeight="1">
      <c r="B45" s="320"/>
      <c r="C45" s="321"/>
      <c r="D45" s="319"/>
      <c r="E45" s="322" t="s">
        <v>165</v>
      </c>
      <c r="F45" s="319"/>
      <c r="G45" s="319" t="s">
        <v>1748</v>
      </c>
      <c r="H45" s="319"/>
      <c r="I45" s="319"/>
      <c r="J45" s="319"/>
      <c r="K45" s="317"/>
    </row>
    <row r="46" s="1" customFormat="1" ht="12.75" customHeight="1">
      <c r="B46" s="320"/>
      <c r="C46" s="321"/>
      <c r="D46" s="319"/>
      <c r="E46" s="319"/>
      <c r="F46" s="319"/>
      <c r="G46" s="319"/>
      <c r="H46" s="319"/>
      <c r="I46" s="319"/>
      <c r="J46" s="319"/>
      <c r="K46" s="317"/>
    </row>
    <row r="47" s="1" customFormat="1" ht="15" customHeight="1">
      <c r="B47" s="320"/>
      <c r="C47" s="321"/>
      <c r="D47" s="319" t="s">
        <v>1749</v>
      </c>
      <c r="E47" s="319"/>
      <c r="F47" s="319"/>
      <c r="G47" s="319"/>
      <c r="H47" s="319"/>
      <c r="I47" s="319"/>
      <c r="J47" s="319"/>
      <c r="K47" s="317"/>
    </row>
    <row r="48" s="1" customFormat="1" ht="15" customHeight="1">
      <c r="B48" s="320"/>
      <c r="C48" s="321"/>
      <c r="D48" s="321"/>
      <c r="E48" s="319" t="s">
        <v>1750</v>
      </c>
      <c r="F48" s="319"/>
      <c r="G48" s="319"/>
      <c r="H48" s="319"/>
      <c r="I48" s="319"/>
      <c r="J48" s="319"/>
      <c r="K48" s="317"/>
    </row>
    <row r="49" s="1" customFormat="1" ht="15" customHeight="1">
      <c r="B49" s="320"/>
      <c r="C49" s="321"/>
      <c r="D49" s="321"/>
      <c r="E49" s="319" t="s">
        <v>1751</v>
      </c>
      <c r="F49" s="319"/>
      <c r="G49" s="319"/>
      <c r="H49" s="319"/>
      <c r="I49" s="319"/>
      <c r="J49" s="319"/>
      <c r="K49" s="317"/>
    </row>
    <row r="50" s="1" customFormat="1" ht="15" customHeight="1">
      <c r="B50" s="320"/>
      <c r="C50" s="321"/>
      <c r="D50" s="321"/>
      <c r="E50" s="319" t="s">
        <v>1752</v>
      </c>
      <c r="F50" s="319"/>
      <c r="G50" s="319"/>
      <c r="H50" s="319"/>
      <c r="I50" s="319"/>
      <c r="J50" s="319"/>
      <c r="K50" s="317"/>
    </row>
    <row r="51" s="1" customFormat="1" ht="15" customHeight="1">
      <c r="B51" s="320"/>
      <c r="C51" s="321"/>
      <c r="D51" s="319" t="s">
        <v>1753</v>
      </c>
      <c r="E51" s="319"/>
      <c r="F51" s="319"/>
      <c r="G51" s="319"/>
      <c r="H51" s="319"/>
      <c r="I51" s="319"/>
      <c r="J51" s="319"/>
      <c r="K51" s="317"/>
    </row>
    <row r="52" s="1" customFormat="1" ht="25.5" customHeight="1">
      <c r="B52" s="315"/>
      <c r="C52" s="316" t="s">
        <v>1754</v>
      </c>
      <c r="D52" s="316"/>
      <c r="E52" s="316"/>
      <c r="F52" s="316"/>
      <c r="G52" s="316"/>
      <c r="H52" s="316"/>
      <c r="I52" s="316"/>
      <c r="J52" s="316"/>
      <c r="K52" s="317"/>
    </row>
    <row r="53" s="1" customFormat="1" ht="5.25" customHeight="1">
      <c r="B53" s="315"/>
      <c r="C53" s="318"/>
      <c r="D53" s="318"/>
      <c r="E53" s="318"/>
      <c r="F53" s="318"/>
      <c r="G53" s="318"/>
      <c r="H53" s="318"/>
      <c r="I53" s="318"/>
      <c r="J53" s="318"/>
      <c r="K53" s="317"/>
    </row>
    <row r="54" s="1" customFormat="1" ht="15" customHeight="1">
      <c r="B54" s="315"/>
      <c r="C54" s="319" t="s">
        <v>1755</v>
      </c>
      <c r="D54" s="319"/>
      <c r="E54" s="319"/>
      <c r="F54" s="319"/>
      <c r="G54" s="319"/>
      <c r="H54" s="319"/>
      <c r="I54" s="319"/>
      <c r="J54" s="319"/>
      <c r="K54" s="317"/>
    </row>
    <row r="55" s="1" customFormat="1" ht="15" customHeight="1">
      <c r="B55" s="315"/>
      <c r="C55" s="319" t="s">
        <v>1756</v>
      </c>
      <c r="D55" s="319"/>
      <c r="E55" s="319"/>
      <c r="F55" s="319"/>
      <c r="G55" s="319"/>
      <c r="H55" s="319"/>
      <c r="I55" s="319"/>
      <c r="J55" s="319"/>
      <c r="K55" s="317"/>
    </row>
    <row r="56" s="1" customFormat="1" ht="12.75" customHeight="1">
      <c r="B56" s="315"/>
      <c r="C56" s="319"/>
      <c r="D56" s="319"/>
      <c r="E56" s="319"/>
      <c r="F56" s="319"/>
      <c r="G56" s="319"/>
      <c r="H56" s="319"/>
      <c r="I56" s="319"/>
      <c r="J56" s="319"/>
      <c r="K56" s="317"/>
    </row>
    <row r="57" s="1" customFormat="1" ht="15" customHeight="1">
      <c r="B57" s="315"/>
      <c r="C57" s="319" t="s">
        <v>1757</v>
      </c>
      <c r="D57" s="319"/>
      <c r="E57" s="319"/>
      <c r="F57" s="319"/>
      <c r="G57" s="319"/>
      <c r="H57" s="319"/>
      <c r="I57" s="319"/>
      <c r="J57" s="319"/>
      <c r="K57" s="317"/>
    </row>
    <row r="58" s="1" customFormat="1" ht="15" customHeight="1">
      <c r="B58" s="315"/>
      <c r="C58" s="321"/>
      <c r="D58" s="319" t="s">
        <v>1758</v>
      </c>
      <c r="E58" s="319"/>
      <c r="F58" s="319"/>
      <c r="G58" s="319"/>
      <c r="H58" s="319"/>
      <c r="I58" s="319"/>
      <c r="J58" s="319"/>
      <c r="K58" s="317"/>
    </row>
    <row r="59" s="1" customFormat="1" ht="15" customHeight="1">
      <c r="B59" s="315"/>
      <c r="C59" s="321"/>
      <c r="D59" s="319" t="s">
        <v>1759</v>
      </c>
      <c r="E59" s="319"/>
      <c r="F59" s="319"/>
      <c r="G59" s="319"/>
      <c r="H59" s="319"/>
      <c r="I59" s="319"/>
      <c r="J59" s="319"/>
      <c r="K59" s="317"/>
    </row>
    <row r="60" s="1" customFormat="1" ht="15" customHeight="1">
      <c r="B60" s="315"/>
      <c r="C60" s="321"/>
      <c r="D60" s="319" t="s">
        <v>1760</v>
      </c>
      <c r="E60" s="319"/>
      <c r="F60" s="319"/>
      <c r="G60" s="319"/>
      <c r="H60" s="319"/>
      <c r="I60" s="319"/>
      <c r="J60" s="319"/>
      <c r="K60" s="317"/>
    </row>
    <row r="61" s="1" customFormat="1" ht="15" customHeight="1">
      <c r="B61" s="315"/>
      <c r="C61" s="321"/>
      <c r="D61" s="319" t="s">
        <v>1761</v>
      </c>
      <c r="E61" s="319"/>
      <c r="F61" s="319"/>
      <c r="G61" s="319"/>
      <c r="H61" s="319"/>
      <c r="I61" s="319"/>
      <c r="J61" s="319"/>
      <c r="K61" s="317"/>
    </row>
    <row r="62" s="1" customFormat="1" ht="15" customHeight="1">
      <c r="B62" s="315"/>
      <c r="C62" s="321"/>
      <c r="D62" s="324" t="s">
        <v>1762</v>
      </c>
      <c r="E62" s="324"/>
      <c r="F62" s="324"/>
      <c r="G62" s="324"/>
      <c r="H62" s="324"/>
      <c r="I62" s="324"/>
      <c r="J62" s="324"/>
      <c r="K62" s="317"/>
    </row>
    <row r="63" s="1" customFormat="1" ht="15" customHeight="1">
      <c r="B63" s="315"/>
      <c r="C63" s="321"/>
      <c r="D63" s="319" t="s">
        <v>1763</v>
      </c>
      <c r="E63" s="319"/>
      <c r="F63" s="319"/>
      <c r="G63" s="319"/>
      <c r="H63" s="319"/>
      <c r="I63" s="319"/>
      <c r="J63" s="319"/>
      <c r="K63" s="317"/>
    </row>
    <row r="64" s="1" customFormat="1" ht="12.75" customHeight="1">
      <c r="B64" s="315"/>
      <c r="C64" s="321"/>
      <c r="D64" s="321"/>
      <c r="E64" s="325"/>
      <c r="F64" s="321"/>
      <c r="G64" s="321"/>
      <c r="H64" s="321"/>
      <c r="I64" s="321"/>
      <c r="J64" s="321"/>
      <c r="K64" s="317"/>
    </row>
    <row r="65" s="1" customFormat="1" ht="15" customHeight="1">
      <c r="B65" s="315"/>
      <c r="C65" s="321"/>
      <c r="D65" s="319" t="s">
        <v>1764</v>
      </c>
      <c r="E65" s="319"/>
      <c r="F65" s="319"/>
      <c r="G65" s="319"/>
      <c r="H65" s="319"/>
      <c r="I65" s="319"/>
      <c r="J65" s="319"/>
      <c r="K65" s="317"/>
    </row>
    <row r="66" s="1" customFormat="1" ht="15" customHeight="1">
      <c r="B66" s="315"/>
      <c r="C66" s="321"/>
      <c r="D66" s="324" t="s">
        <v>1765</v>
      </c>
      <c r="E66" s="324"/>
      <c r="F66" s="324"/>
      <c r="G66" s="324"/>
      <c r="H66" s="324"/>
      <c r="I66" s="324"/>
      <c r="J66" s="324"/>
      <c r="K66" s="317"/>
    </row>
    <row r="67" s="1" customFormat="1" ht="15" customHeight="1">
      <c r="B67" s="315"/>
      <c r="C67" s="321"/>
      <c r="D67" s="319" t="s">
        <v>1766</v>
      </c>
      <c r="E67" s="319"/>
      <c r="F67" s="319"/>
      <c r="G67" s="319"/>
      <c r="H67" s="319"/>
      <c r="I67" s="319"/>
      <c r="J67" s="319"/>
      <c r="K67" s="317"/>
    </row>
    <row r="68" s="1" customFormat="1" ht="15" customHeight="1">
      <c r="B68" s="315"/>
      <c r="C68" s="321"/>
      <c r="D68" s="319" t="s">
        <v>1767</v>
      </c>
      <c r="E68" s="319"/>
      <c r="F68" s="319"/>
      <c r="G68" s="319"/>
      <c r="H68" s="319"/>
      <c r="I68" s="319"/>
      <c r="J68" s="319"/>
      <c r="K68" s="317"/>
    </row>
    <row r="69" s="1" customFormat="1" ht="15" customHeight="1">
      <c r="B69" s="315"/>
      <c r="C69" s="321"/>
      <c r="D69" s="319" t="s">
        <v>1768</v>
      </c>
      <c r="E69" s="319"/>
      <c r="F69" s="319"/>
      <c r="G69" s="319"/>
      <c r="H69" s="319"/>
      <c r="I69" s="319"/>
      <c r="J69" s="319"/>
      <c r="K69" s="317"/>
    </row>
    <row r="70" s="1" customFormat="1" ht="15" customHeight="1">
      <c r="B70" s="315"/>
      <c r="C70" s="321"/>
      <c r="D70" s="319" t="s">
        <v>1769</v>
      </c>
      <c r="E70" s="319"/>
      <c r="F70" s="319"/>
      <c r="G70" s="319"/>
      <c r="H70" s="319"/>
      <c r="I70" s="319"/>
      <c r="J70" s="319"/>
      <c r="K70" s="317"/>
    </row>
    <row r="71" s="1" customFormat="1" ht="12.75" customHeight="1">
      <c r="B71" s="326"/>
      <c r="C71" s="327"/>
      <c r="D71" s="327"/>
      <c r="E71" s="327"/>
      <c r="F71" s="327"/>
      <c r="G71" s="327"/>
      <c r="H71" s="327"/>
      <c r="I71" s="327"/>
      <c r="J71" s="327"/>
      <c r="K71" s="328"/>
    </row>
    <row r="72" s="1" customFormat="1" ht="18.75" customHeight="1">
      <c r="B72" s="329"/>
      <c r="C72" s="329"/>
      <c r="D72" s="329"/>
      <c r="E72" s="329"/>
      <c r="F72" s="329"/>
      <c r="G72" s="329"/>
      <c r="H72" s="329"/>
      <c r="I72" s="329"/>
      <c r="J72" s="329"/>
      <c r="K72" s="330"/>
    </row>
    <row r="73" s="1" customFormat="1" ht="18.75" customHeight="1">
      <c r="B73" s="330"/>
      <c r="C73" s="330"/>
      <c r="D73" s="330"/>
      <c r="E73" s="330"/>
      <c r="F73" s="330"/>
      <c r="G73" s="330"/>
      <c r="H73" s="330"/>
      <c r="I73" s="330"/>
      <c r="J73" s="330"/>
      <c r="K73" s="330"/>
    </row>
    <row r="74" s="1" customFormat="1" ht="7.5" customHeight="1">
      <c r="B74" s="331"/>
      <c r="C74" s="332"/>
      <c r="D74" s="332"/>
      <c r="E74" s="332"/>
      <c r="F74" s="332"/>
      <c r="G74" s="332"/>
      <c r="H74" s="332"/>
      <c r="I74" s="332"/>
      <c r="J74" s="332"/>
      <c r="K74" s="333"/>
    </row>
    <row r="75" s="1" customFormat="1" ht="45" customHeight="1">
      <c r="B75" s="334"/>
      <c r="C75" s="335" t="s">
        <v>1770</v>
      </c>
      <c r="D75" s="335"/>
      <c r="E75" s="335"/>
      <c r="F75" s="335"/>
      <c r="G75" s="335"/>
      <c r="H75" s="335"/>
      <c r="I75" s="335"/>
      <c r="J75" s="335"/>
      <c r="K75" s="336"/>
    </row>
    <row r="76" s="1" customFormat="1" ht="17.25" customHeight="1">
      <c r="B76" s="334"/>
      <c r="C76" s="337" t="s">
        <v>1771</v>
      </c>
      <c r="D76" s="337"/>
      <c r="E76" s="337"/>
      <c r="F76" s="337" t="s">
        <v>1772</v>
      </c>
      <c r="G76" s="338"/>
      <c r="H76" s="337" t="s">
        <v>57</v>
      </c>
      <c r="I76" s="337" t="s">
        <v>60</v>
      </c>
      <c r="J76" s="337" t="s">
        <v>1773</v>
      </c>
      <c r="K76" s="336"/>
    </row>
    <row r="77" s="1" customFormat="1" ht="17.25" customHeight="1">
      <c r="B77" s="334"/>
      <c r="C77" s="339" t="s">
        <v>1774</v>
      </c>
      <c r="D77" s="339"/>
      <c r="E77" s="339"/>
      <c r="F77" s="340" t="s">
        <v>1775</v>
      </c>
      <c r="G77" s="341"/>
      <c r="H77" s="339"/>
      <c r="I77" s="339"/>
      <c r="J77" s="339" t="s">
        <v>1776</v>
      </c>
      <c r="K77" s="336"/>
    </row>
    <row r="78" s="1" customFormat="1" ht="5.25" customHeight="1">
      <c r="B78" s="334"/>
      <c r="C78" s="342"/>
      <c r="D78" s="342"/>
      <c r="E78" s="342"/>
      <c r="F78" s="342"/>
      <c r="G78" s="343"/>
      <c r="H78" s="342"/>
      <c r="I78" s="342"/>
      <c r="J78" s="342"/>
      <c r="K78" s="336"/>
    </row>
    <row r="79" s="1" customFormat="1" ht="15" customHeight="1">
      <c r="B79" s="334"/>
      <c r="C79" s="322" t="s">
        <v>56</v>
      </c>
      <c r="D79" s="344"/>
      <c r="E79" s="344"/>
      <c r="F79" s="345" t="s">
        <v>1777</v>
      </c>
      <c r="G79" s="346"/>
      <c r="H79" s="322" t="s">
        <v>1778</v>
      </c>
      <c r="I79" s="322" t="s">
        <v>1779</v>
      </c>
      <c r="J79" s="322">
        <v>20</v>
      </c>
      <c r="K79" s="336"/>
    </row>
    <row r="80" s="1" customFormat="1" ht="15" customHeight="1">
      <c r="B80" s="334"/>
      <c r="C80" s="322" t="s">
        <v>1780</v>
      </c>
      <c r="D80" s="322"/>
      <c r="E80" s="322"/>
      <c r="F80" s="345" t="s">
        <v>1777</v>
      </c>
      <c r="G80" s="346"/>
      <c r="H80" s="322" t="s">
        <v>1781</v>
      </c>
      <c r="I80" s="322" t="s">
        <v>1779</v>
      </c>
      <c r="J80" s="322">
        <v>120</v>
      </c>
      <c r="K80" s="336"/>
    </row>
    <row r="81" s="1" customFormat="1" ht="15" customHeight="1">
      <c r="B81" s="347"/>
      <c r="C81" s="322" t="s">
        <v>1782</v>
      </c>
      <c r="D81" s="322"/>
      <c r="E81" s="322"/>
      <c r="F81" s="345" t="s">
        <v>1783</v>
      </c>
      <c r="G81" s="346"/>
      <c r="H81" s="322" t="s">
        <v>1784</v>
      </c>
      <c r="I81" s="322" t="s">
        <v>1779</v>
      </c>
      <c r="J81" s="322">
        <v>50</v>
      </c>
      <c r="K81" s="336"/>
    </row>
    <row r="82" s="1" customFormat="1" ht="15" customHeight="1">
      <c r="B82" s="347"/>
      <c r="C82" s="322" t="s">
        <v>1785</v>
      </c>
      <c r="D82" s="322"/>
      <c r="E82" s="322"/>
      <c r="F82" s="345" t="s">
        <v>1777</v>
      </c>
      <c r="G82" s="346"/>
      <c r="H82" s="322" t="s">
        <v>1786</v>
      </c>
      <c r="I82" s="322" t="s">
        <v>1787</v>
      </c>
      <c r="J82" s="322"/>
      <c r="K82" s="336"/>
    </row>
    <row r="83" s="1" customFormat="1" ht="15" customHeight="1">
      <c r="B83" s="347"/>
      <c r="C83" s="348" t="s">
        <v>1788</v>
      </c>
      <c r="D83" s="348"/>
      <c r="E83" s="348"/>
      <c r="F83" s="349" t="s">
        <v>1783</v>
      </c>
      <c r="G83" s="348"/>
      <c r="H83" s="348" t="s">
        <v>1789</v>
      </c>
      <c r="I83" s="348" t="s">
        <v>1779</v>
      </c>
      <c r="J83" s="348">
        <v>15</v>
      </c>
      <c r="K83" s="336"/>
    </row>
    <row r="84" s="1" customFormat="1" ht="15" customHeight="1">
      <c r="B84" s="347"/>
      <c r="C84" s="348" t="s">
        <v>1790</v>
      </c>
      <c r="D84" s="348"/>
      <c r="E84" s="348"/>
      <c r="F84" s="349" t="s">
        <v>1783</v>
      </c>
      <c r="G84" s="348"/>
      <c r="H84" s="348" t="s">
        <v>1791</v>
      </c>
      <c r="I84" s="348" t="s">
        <v>1779</v>
      </c>
      <c r="J84" s="348">
        <v>15</v>
      </c>
      <c r="K84" s="336"/>
    </row>
    <row r="85" s="1" customFormat="1" ht="15" customHeight="1">
      <c r="B85" s="347"/>
      <c r="C85" s="348" t="s">
        <v>1792</v>
      </c>
      <c r="D85" s="348"/>
      <c r="E85" s="348"/>
      <c r="F85" s="349" t="s">
        <v>1783</v>
      </c>
      <c r="G85" s="348"/>
      <c r="H85" s="348" t="s">
        <v>1793</v>
      </c>
      <c r="I85" s="348" t="s">
        <v>1779</v>
      </c>
      <c r="J85" s="348">
        <v>20</v>
      </c>
      <c r="K85" s="336"/>
    </row>
    <row r="86" s="1" customFormat="1" ht="15" customHeight="1">
      <c r="B86" s="347"/>
      <c r="C86" s="348" t="s">
        <v>1794</v>
      </c>
      <c r="D86" s="348"/>
      <c r="E86" s="348"/>
      <c r="F86" s="349" t="s">
        <v>1783</v>
      </c>
      <c r="G86" s="348"/>
      <c r="H86" s="348" t="s">
        <v>1795</v>
      </c>
      <c r="I86" s="348" t="s">
        <v>1779</v>
      </c>
      <c r="J86" s="348">
        <v>20</v>
      </c>
      <c r="K86" s="336"/>
    </row>
    <row r="87" s="1" customFormat="1" ht="15" customHeight="1">
      <c r="B87" s="347"/>
      <c r="C87" s="322" t="s">
        <v>1796</v>
      </c>
      <c r="D87" s="322"/>
      <c r="E87" s="322"/>
      <c r="F87" s="345" t="s">
        <v>1783</v>
      </c>
      <c r="G87" s="346"/>
      <c r="H87" s="322" t="s">
        <v>1797</v>
      </c>
      <c r="I87" s="322" t="s">
        <v>1779</v>
      </c>
      <c r="J87" s="322">
        <v>50</v>
      </c>
      <c r="K87" s="336"/>
    </row>
    <row r="88" s="1" customFormat="1" ht="15" customHeight="1">
      <c r="B88" s="347"/>
      <c r="C88" s="322" t="s">
        <v>1798</v>
      </c>
      <c r="D88" s="322"/>
      <c r="E88" s="322"/>
      <c r="F88" s="345" t="s">
        <v>1783</v>
      </c>
      <c r="G88" s="346"/>
      <c r="H88" s="322" t="s">
        <v>1799</v>
      </c>
      <c r="I88" s="322" t="s">
        <v>1779</v>
      </c>
      <c r="J88" s="322">
        <v>20</v>
      </c>
      <c r="K88" s="336"/>
    </row>
    <row r="89" s="1" customFormat="1" ht="15" customHeight="1">
      <c r="B89" s="347"/>
      <c r="C89" s="322" t="s">
        <v>1800</v>
      </c>
      <c r="D89" s="322"/>
      <c r="E89" s="322"/>
      <c r="F89" s="345" t="s">
        <v>1783</v>
      </c>
      <c r="G89" s="346"/>
      <c r="H89" s="322" t="s">
        <v>1801</v>
      </c>
      <c r="I89" s="322" t="s">
        <v>1779</v>
      </c>
      <c r="J89" s="322">
        <v>20</v>
      </c>
      <c r="K89" s="336"/>
    </row>
    <row r="90" s="1" customFormat="1" ht="15" customHeight="1">
      <c r="B90" s="347"/>
      <c r="C90" s="322" t="s">
        <v>1802</v>
      </c>
      <c r="D90" s="322"/>
      <c r="E90" s="322"/>
      <c r="F90" s="345" t="s">
        <v>1783</v>
      </c>
      <c r="G90" s="346"/>
      <c r="H90" s="322" t="s">
        <v>1803</v>
      </c>
      <c r="I90" s="322" t="s">
        <v>1779</v>
      </c>
      <c r="J90" s="322">
        <v>50</v>
      </c>
      <c r="K90" s="336"/>
    </row>
    <row r="91" s="1" customFormat="1" ht="15" customHeight="1">
      <c r="B91" s="347"/>
      <c r="C91" s="322" t="s">
        <v>1804</v>
      </c>
      <c r="D91" s="322"/>
      <c r="E91" s="322"/>
      <c r="F91" s="345" t="s">
        <v>1783</v>
      </c>
      <c r="G91" s="346"/>
      <c r="H91" s="322" t="s">
        <v>1804</v>
      </c>
      <c r="I91" s="322" t="s">
        <v>1779</v>
      </c>
      <c r="J91" s="322">
        <v>50</v>
      </c>
      <c r="K91" s="336"/>
    </row>
    <row r="92" s="1" customFormat="1" ht="15" customHeight="1">
      <c r="B92" s="347"/>
      <c r="C92" s="322" t="s">
        <v>1805</v>
      </c>
      <c r="D92" s="322"/>
      <c r="E92" s="322"/>
      <c r="F92" s="345" t="s">
        <v>1783</v>
      </c>
      <c r="G92" s="346"/>
      <c r="H92" s="322" t="s">
        <v>1806</v>
      </c>
      <c r="I92" s="322" t="s">
        <v>1779</v>
      </c>
      <c r="J92" s="322">
        <v>255</v>
      </c>
      <c r="K92" s="336"/>
    </row>
    <row r="93" s="1" customFormat="1" ht="15" customHeight="1">
      <c r="B93" s="347"/>
      <c r="C93" s="322" t="s">
        <v>1807</v>
      </c>
      <c r="D93" s="322"/>
      <c r="E93" s="322"/>
      <c r="F93" s="345" t="s">
        <v>1777</v>
      </c>
      <c r="G93" s="346"/>
      <c r="H93" s="322" t="s">
        <v>1808</v>
      </c>
      <c r="I93" s="322" t="s">
        <v>1809</v>
      </c>
      <c r="J93" s="322"/>
      <c r="K93" s="336"/>
    </row>
    <row r="94" s="1" customFormat="1" ht="15" customHeight="1">
      <c r="B94" s="347"/>
      <c r="C94" s="322" t="s">
        <v>1810</v>
      </c>
      <c r="D94" s="322"/>
      <c r="E94" s="322"/>
      <c r="F94" s="345" t="s">
        <v>1777</v>
      </c>
      <c r="G94" s="346"/>
      <c r="H94" s="322" t="s">
        <v>1811</v>
      </c>
      <c r="I94" s="322" t="s">
        <v>1812</v>
      </c>
      <c r="J94" s="322"/>
      <c r="K94" s="336"/>
    </row>
    <row r="95" s="1" customFormat="1" ht="15" customHeight="1">
      <c r="B95" s="347"/>
      <c r="C95" s="322" t="s">
        <v>1813</v>
      </c>
      <c r="D95" s="322"/>
      <c r="E95" s="322"/>
      <c r="F95" s="345" t="s">
        <v>1777</v>
      </c>
      <c r="G95" s="346"/>
      <c r="H95" s="322" t="s">
        <v>1813</v>
      </c>
      <c r="I95" s="322" t="s">
        <v>1812</v>
      </c>
      <c r="J95" s="322"/>
      <c r="K95" s="336"/>
    </row>
    <row r="96" s="1" customFormat="1" ht="15" customHeight="1">
      <c r="B96" s="347"/>
      <c r="C96" s="322" t="s">
        <v>41</v>
      </c>
      <c r="D96" s="322"/>
      <c r="E96" s="322"/>
      <c r="F96" s="345" t="s">
        <v>1777</v>
      </c>
      <c r="G96" s="346"/>
      <c r="H96" s="322" t="s">
        <v>1814</v>
      </c>
      <c r="I96" s="322" t="s">
        <v>1812</v>
      </c>
      <c r="J96" s="322"/>
      <c r="K96" s="336"/>
    </row>
    <row r="97" s="1" customFormat="1" ht="15" customHeight="1">
      <c r="B97" s="347"/>
      <c r="C97" s="322" t="s">
        <v>51</v>
      </c>
      <c r="D97" s="322"/>
      <c r="E97" s="322"/>
      <c r="F97" s="345" t="s">
        <v>1777</v>
      </c>
      <c r="G97" s="346"/>
      <c r="H97" s="322" t="s">
        <v>1815</v>
      </c>
      <c r="I97" s="322" t="s">
        <v>1812</v>
      </c>
      <c r="J97" s="322"/>
      <c r="K97" s="336"/>
    </row>
    <row r="98" s="1" customFormat="1" ht="15" customHeight="1">
      <c r="B98" s="350"/>
      <c r="C98" s="351"/>
      <c r="D98" s="351"/>
      <c r="E98" s="351"/>
      <c r="F98" s="351"/>
      <c r="G98" s="351"/>
      <c r="H98" s="351"/>
      <c r="I98" s="351"/>
      <c r="J98" s="351"/>
      <c r="K98" s="352"/>
    </row>
    <row r="99" s="1" customFormat="1" ht="18.75" customHeight="1">
      <c r="B99" s="353"/>
      <c r="C99" s="354"/>
      <c r="D99" s="354"/>
      <c r="E99" s="354"/>
      <c r="F99" s="354"/>
      <c r="G99" s="354"/>
      <c r="H99" s="354"/>
      <c r="I99" s="354"/>
      <c r="J99" s="354"/>
      <c r="K99" s="353"/>
    </row>
    <row r="100" s="1" customFormat="1" ht="18.75" customHeight="1">
      <c r="B100" s="330"/>
      <c r="C100" s="330"/>
      <c r="D100" s="330"/>
      <c r="E100" s="330"/>
      <c r="F100" s="330"/>
      <c r="G100" s="330"/>
      <c r="H100" s="330"/>
      <c r="I100" s="330"/>
      <c r="J100" s="330"/>
      <c r="K100" s="330"/>
    </row>
    <row r="101" s="1" customFormat="1" ht="7.5" customHeight="1">
      <c r="B101" s="331"/>
      <c r="C101" s="332"/>
      <c r="D101" s="332"/>
      <c r="E101" s="332"/>
      <c r="F101" s="332"/>
      <c r="G101" s="332"/>
      <c r="H101" s="332"/>
      <c r="I101" s="332"/>
      <c r="J101" s="332"/>
      <c r="K101" s="333"/>
    </row>
    <row r="102" s="1" customFormat="1" ht="45" customHeight="1">
      <c r="B102" s="334"/>
      <c r="C102" s="335" t="s">
        <v>1816</v>
      </c>
      <c r="D102" s="335"/>
      <c r="E102" s="335"/>
      <c r="F102" s="335"/>
      <c r="G102" s="335"/>
      <c r="H102" s="335"/>
      <c r="I102" s="335"/>
      <c r="J102" s="335"/>
      <c r="K102" s="336"/>
    </row>
    <row r="103" s="1" customFormat="1" ht="17.25" customHeight="1">
      <c r="B103" s="334"/>
      <c r="C103" s="337" t="s">
        <v>1771</v>
      </c>
      <c r="D103" s="337"/>
      <c r="E103" s="337"/>
      <c r="F103" s="337" t="s">
        <v>1772</v>
      </c>
      <c r="G103" s="338"/>
      <c r="H103" s="337" t="s">
        <v>57</v>
      </c>
      <c r="I103" s="337" t="s">
        <v>60</v>
      </c>
      <c r="J103" s="337" t="s">
        <v>1773</v>
      </c>
      <c r="K103" s="336"/>
    </row>
    <row r="104" s="1" customFormat="1" ht="17.25" customHeight="1">
      <c r="B104" s="334"/>
      <c r="C104" s="339" t="s">
        <v>1774</v>
      </c>
      <c r="D104" s="339"/>
      <c r="E104" s="339"/>
      <c r="F104" s="340" t="s">
        <v>1775</v>
      </c>
      <c r="G104" s="341"/>
      <c r="H104" s="339"/>
      <c r="I104" s="339"/>
      <c r="J104" s="339" t="s">
        <v>1776</v>
      </c>
      <c r="K104" s="336"/>
    </row>
    <row r="105" s="1" customFormat="1" ht="5.25" customHeight="1">
      <c r="B105" s="334"/>
      <c r="C105" s="337"/>
      <c r="D105" s="337"/>
      <c r="E105" s="337"/>
      <c r="F105" s="337"/>
      <c r="G105" s="355"/>
      <c r="H105" s="337"/>
      <c r="I105" s="337"/>
      <c r="J105" s="337"/>
      <c r="K105" s="336"/>
    </row>
    <row r="106" s="1" customFormat="1" ht="15" customHeight="1">
      <c r="B106" s="334"/>
      <c r="C106" s="322" t="s">
        <v>56</v>
      </c>
      <c r="D106" s="344"/>
      <c r="E106" s="344"/>
      <c r="F106" s="345" t="s">
        <v>1777</v>
      </c>
      <c r="G106" s="322"/>
      <c r="H106" s="322" t="s">
        <v>1817</v>
      </c>
      <c r="I106" s="322" t="s">
        <v>1779</v>
      </c>
      <c r="J106" s="322">
        <v>20</v>
      </c>
      <c r="K106" s="336"/>
    </row>
    <row r="107" s="1" customFormat="1" ht="15" customHeight="1">
      <c r="B107" s="334"/>
      <c r="C107" s="322" t="s">
        <v>1780</v>
      </c>
      <c r="D107" s="322"/>
      <c r="E107" s="322"/>
      <c r="F107" s="345" t="s">
        <v>1777</v>
      </c>
      <c r="G107" s="322"/>
      <c r="H107" s="322" t="s">
        <v>1817</v>
      </c>
      <c r="I107" s="322" t="s">
        <v>1779</v>
      </c>
      <c r="J107" s="322">
        <v>120</v>
      </c>
      <c r="K107" s="336"/>
    </row>
    <row r="108" s="1" customFormat="1" ht="15" customHeight="1">
      <c r="B108" s="347"/>
      <c r="C108" s="322" t="s">
        <v>1782</v>
      </c>
      <c r="D108" s="322"/>
      <c r="E108" s="322"/>
      <c r="F108" s="345" t="s">
        <v>1783</v>
      </c>
      <c r="G108" s="322"/>
      <c r="H108" s="322" t="s">
        <v>1817</v>
      </c>
      <c r="I108" s="322" t="s">
        <v>1779</v>
      </c>
      <c r="J108" s="322">
        <v>50</v>
      </c>
      <c r="K108" s="336"/>
    </row>
    <row r="109" s="1" customFormat="1" ht="15" customHeight="1">
      <c r="B109" s="347"/>
      <c r="C109" s="322" t="s">
        <v>1785</v>
      </c>
      <c r="D109" s="322"/>
      <c r="E109" s="322"/>
      <c r="F109" s="345" t="s">
        <v>1777</v>
      </c>
      <c r="G109" s="322"/>
      <c r="H109" s="322" t="s">
        <v>1817</v>
      </c>
      <c r="I109" s="322" t="s">
        <v>1787</v>
      </c>
      <c r="J109" s="322"/>
      <c r="K109" s="336"/>
    </row>
    <row r="110" s="1" customFormat="1" ht="15" customHeight="1">
      <c r="B110" s="347"/>
      <c r="C110" s="322" t="s">
        <v>1796</v>
      </c>
      <c r="D110" s="322"/>
      <c r="E110" s="322"/>
      <c r="F110" s="345" t="s">
        <v>1783</v>
      </c>
      <c r="G110" s="322"/>
      <c r="H110" s="322" t="s">
        <v>1817</v>
      </c>
      <c r="I110" s="322" t="s">
        <v>1779</v>
      </c>
      <c r="J110" s="322">
        <v>50</v>
      </c>
      <c r="K110" s="336"/>
    </row>
    <row r="111" s="1" customFormat="1" ht="15" customHeight="1">
      <c r="B111" s="347"/>
      <c r="C111" s="322" t="s">
        <v>1804</v>
      </c>
      <c r="D111" s="322"/>
      <c r="E111" s="322"/>
      <c r="F111" s="345" t="s">
        <v>1783</v>
      </c>
      <c r="G111" s="322"/>
      <c r="H111" s="322" t="s">
        <v>1817</v>
      </c>
      <c r="I111" s="322" t="s">
        <v>1779</v>
      </c>
      <c r="J111" s="322">
        <v>50</v>
      </c>
      <c r="K111" s="336"/>
    </row>
    <row r="112" s="1" customFormat="1" ht="15" customHeight="1">
      <c r="B112" s="347"/>
      <c r="C112" s="322" t="s">
        <v>1802</v>
      </c>
      <c r="D112" s="322"/>
      <c r="E112" s="322"/>
      <c r="F112" s="345" t="s">
        <v>1783</v>
      </c>
      <c r="G112" s="322"/>
      <c r="H112" s="322" t="s">
        <v>1817</v>
      </c>
      <c r="I112" s="322" t="s">
        <v>1779</v>
      </c>
      <c r="J112" s="322">
        <v>50</v>
      </c>
      <c r="K112" s="336"/>
    </row>
    <row r="113" s="1" customFormat="1" ht="15" customHeight="1">
      <c r="B113" s="347"/>
      <c r="C113" s="322" t="s">
        <v>56</v>
      </c>
      <c r="D113" s="322"/>
      <c r="E113" s="322"/>
      <c r="F113" s="345" t="s">
        <v>1777</v>
      </c>
      <c r="G113" s="322"/>
      <c r="H113" s="322" t="s">
        <v>1818</v>
      </c>
      <c r="I113" s="322" t="s">
        <v>1779</v>
      </c>
      <c r="J113" s="322">
        <v>20</v>
      </c>
      <c r="K113" s="336"/>
    </row>
    <row r="114" s="1" customFormat="1" ht="15" customHeight="1">
      <c r="B114" s="347"/>
      <c r="C114" s="322" t="s">
        <v>1819</v>
      </c>
      <c r="D114" s="322"/>
      <c r="E114" s="322"/>
      <c r="F114" s="345" t="s">
        <v>1777</v>
      </c>
      <c r="G114" s="322"/>
      <c r="H114" s="322" t="s">
        <v>1820</v>
      </c>
      <c r="I114" s="322" t="s">
        <v>1779</v>
      </c>
      <c r="J114" s="322">
        <v>120</v>
      </c>
      <c r="K114" s="336"/>
    </row>
    <row r="115" s="1" customFormat="1" ht="15" customHeight="1">
      <c r="B115" s="347"/>
      <c r="C115" s="322" t="s">
        <v>41</v>
      </c>
      <c r="D115" s="322"/>
      <c r="E115" s="322"/>
      <c r="F115" s="345" t="s">
        <v>1777</v>
      </c>
      <c r="G115" s="322"/>
      <c r="H115" s="322" t="s">
        <v>1821</v>
      </c>
      <c r="I115" s="322" t="s">
        <v>1812</v>
      </c>
      <c r="J115" s="322"/>
      <c r="K115" s="336"/>
    </row>
    <row r="116" s="1" customFormat="1" ht="15" customHeight="1">
      <c r="B116" s="347"/>
      <c r="C116" s="322" t="s">
        <v>51</v>
      </c>
      <c r="D116" s="322"/>
      <c r="E116" s="322"/>
      <c r="F116" s="345" t="s">
        <v>1777</v>
      </c>
      <c r="G116" s="322"/>
      <c r="H116" s="322" t="s">
        <v>1822</v>
      </c>
      <c r="I116" s="322" t="s">
        <v>1812</v>
      </c>
      <c r="J116" s="322"/>
      <c r="K116" s="336"/>
    </row>
    <row r="117" s="1" customFormat="1" ht="15" customHeight="1">
      <c r="B117" s="347"/>
      <c r="C117" s="322" t="s">
        <v>60</v>
      </c>
      <c r="D117" s="322"/>
      <c r="E117" s="322"/>
      <c r="F117" s="345" t="s">
        <v>1777</v>
      </c>
      <c r="G117" s="322"/>
      <c r="H117" s="322" t="s">
        <v>1823</v>
      </c>
      <c r="I117" s="322" t="s">
        <v>1824</v>
      </c>
      <c r="J117" s="322"/>
      <c r="K117" s="336"/>
    </row>
    <row r="118" s="1" customFormat="1" ht="15" customHeight="1">
      <c r="B118" s="350"/>
      <c r="C118" s="356"/>
      <c r="D118" s="356"/>
      <c r="E118" s="356"/>
      <c r="F118" s="356"/>
      <c r="G118" s="356"/>
      <c r="H118" s="356"/>
      <c r="I118" s="356"/>
      <c r="J118" s="356"/>
      <c r="K118" s="352"/>
    </row>
    <row r="119" s="1" customFormat="1" ht="18.75" customHeight="1">
      <c r="B119" s="357"/>
      <c r="C119" s="358"/>
      <c r="D119" s="358"/>
      <c r="E119" s="358"/>
      <c r="F119" s="359"/>
      <c r="G119" s="358"/>
      <c r="H119" s="358"/>
      <c r="I119" s="358"/>
      <c r="J119" s="358"/>
      <c r="K119" s="357"/>
    </row>
    <row r="120" s="1" customFormat="1" ht="18.75" customHeight="1">
      <c r="B120" s="330"/>
      <c r="C120" s="330"/>
      <c r="D120" s="330"/>
      <c r="E120" s="330"/>
      <c r="F120" s="330"/>
      <c r="G120" s="330"/>
      <c r="H120" s="330"/>
      <c r="I120" s="330"/>
      <c r="J120" s="330"/>
      <c r="K120" s="330"/>
    </row>
    <row r="121" s="1" customFormat="1" ht="7.5" customHeight="1">
      <c r="B121" s="360"/>
      <c r="C121" s="361"/>
      <c r="D121" s="361"/>
      <c r="E121" s="361"/>
      <c r="F121" s="361"/>
      <c r="G121" s="361"/>
      <c r="H121" s="361"/>
      <c r="I121" s="361"/>
      <c r="J121" s="361"/>
      <c r="K121" s="362"/>
    </row>
    <row r="122" s="1" customFormat="1" ht="45" customHeight="1">
      <c r="B122" s="363"/>
      <c r="C122" s="313" t="s">
        <v>1825</v>
      </c>
      <c r="D122" s="313"/>
      <c r="E122" s="313"/>
      <c r="F122" s="313"/>
      <c r="G122" s="313"/>
      <c r="H122" s="313"/>
      <c r="I122" s="313"/>
      <c r="J122" s="313"/>
      <c r="K122" s="364"/>
    </row>
    <row r="123" s="1" customFormat="1" ht="17.25" customHeight="1">
      <c r="B123" s="365"/>
      <c r="C123" s="337" t="s">
        <v>1771</v>
      </c>
      <c r="D123" s="337"/>
      <c r="E123" s="337"/>
      <c r="F123" s="337" t="s">
        <v>1772</v>
      </c>
      <c r="G123" s="338"/>
      <c r="H123" s="337" t="s">
        <v>57</v>
      </c>
      <c r="I123" s="337" t="s">
        <v>60</v>
      </c>
      <c r="J123" s="337" t="s">
        <v>1773</v>
      </c>
      <c r="K123" s="366"/>
    </row>
    <row r="124" s="1" customFormat="1" ht="17.25" customHeight="1">
      <c r="B124" s="365"/>
      <c r="C124" s="339" t="s">
        <v>1774</v>
      </c>
      <c r="D124" s="339"/>
      <c r="E124" s="339"/>
      <c r="F124" s="340" t="s">
        <v>1775</v>
      </c>
      <c r="G124" s="341"/>
      <c r="H124" s="339"/>
      <c r="I124" s="339"/>
      <c r="J124" s="339" t="s">
        <v>1776</v>
      </c>
      <c r="K124" s="366"/>
    </row>
    <row r="125" s="1" customFormat="1" ht="5.25" customHeight="1">
      <c r="B125" s="367"/>
      <c r="C125" s="342"/>
      <c r="D125" s="342"/>
      <c r="E125" s="342"/>
      <c r="F125" s="342"/>
      <c r="G125" s="368"/>
      <c r="H125" s="342"/>
      <c r="I125" s="342"/>
      <c r="J125" s="342"/>
      <c r="K125" s="369"/>
    </row>
    <row r="126" s="1" customFormat="1" ht="15" customHeight="1">
      <c r="B126" s="367"/>
      <c r="C126" s="322" t="s">
        <v>1780</v>
      </c>
      <c r="D126" s="344"/>
      <c r="E126" s="344"/>
      <c r="F126" s="345" t="s">
        <v>1777</v>
      </c>
      <c r="G126" s="322"/>
      <c r="H126" s="322" t="s">
        <v>1817</v>
      </c>
      <c r="I126" s="322" t="s">
        <v>1779</v>
      </c>
      <c r="J126" s="322">
        <v>120</v>
      </c>
      <c r="K126" s="370"/>
    </row>
    <row r="127" s="1" customFormat="1" ht="15" customHeight="1">
      <c r="B127" s="367"/>
      <c r="C127" s="322" t="s">
        <v>1826</v>
      </c>
      <c r="D127" s="322"/>
      <c r="E127" s="322"/>
      <c r="F127" s="345" t="s">
        <v>1777</v>
      </c>
      <c r="G127" s="322"/>
      <c r="H127" s="322" t="s">
        <v>1827</v>
      </c>
      <c r="I127" s="322" t="s">
        <v>1779</v>
      </c>
      <c r="J127" s="322" t="s">
        <v>1828</v>
      </c>
      <c r="K127" s="370"/>
    </row>
    <row r="128" s="1" customFormat="1" ht="15" customHeight="1">
      <c r="B128" s="367"/>
      <c r="C128" s="322" t="s">
        <v>1725</v>
      </c>
      <c r="D128" s="322"/>
      <c r="E128" s="322"/>
      <c r="F128" s="345" t="s">
        <v>1777</v>
      </c>
      <c r="G128" s="322"/>
      <c r="H128" s="322" t="s">
        <v>1829</v>
      </c>
      <c r="I128" s="322" t="s">
        <v>1779</v>
      </c>
      <c r="J128" s="322" t="s">
        <v>1828</v>
      </c>
      <c r="K128" s="370"/>
    </row>
    <row r="129" s="1" customFormat="1" ht="15" customHeight="1">
      <c r="B129" s="367"/>
      <c r="C129" s="322" t="s">
        <v>1788</v>
      </c>
      <c r="D129" s="322"/>
      <c r="E129" s="322"/>
      <c r="F129" s="345" t="s">
        <v>1783</v>
      </c>
      <c r="G129" s="322"/>
      <c r="H129" s="322" t="s">
        <v>1789</v>
      </c>
      <c r="I129" s="322" t="s">
        <v>1779</v>
      </c>
      <c r="J129" s="322">
        <v>15</v>
      </c>
      <c r="K129" s="370"/>
    </row>
    <row r="130" s="1" customFormat="1" ht="15" customHeight="1">
      <c r="B130" s="367"/>
      <c r="C130" s="348" t="s">
        <v>1790</v>
      </c>
      <c r="D130" s="348"/>
      <c r="E130" s="348"/>
      <c r="F130" s="349" t="s">
        <v>1783</v>
      </c>
      <c r="G130" s="348"/>
      <c r="H130" s="348" t="s">
        <v>1791</v>
      </c>
      <c r="I130" s="348" t="s">
        <v>1779</v>
      </c>
      <c r="J130" s="348">
        <v>15</v>
      </c>
      <c r="K130" s="370"/>
    </row>
    <row r="131" s="1" customFormat="1" ht="15" customHeight="1">
      <c r="B131" s="367"/>
      <c r="C131" s="348" t="s">
        <v>1792</v>
      </c>
      <c r="D131" s="348"/>
      <c r="E131" s="348"/>
      <c r="F131" s="349" t="s">
        <v>1783</v>
      </c>
      <c r="G131" s="348"/>
      <c r="H131" s="348" t="s">
        <v>1793</v>
      </c>
      <c r="I131" s="348" t="s">
        <v>1779</v>
      </c>
      <c r="J131" s="348">
        <v>20</v>
      </c>
      <c r="K131" s="370"/>
    </row>
    <row r="132" s="1" customFormat="1" ht="15" customHeight="1">
      <c r="B132" s="367"/>
      <c r="C132" s="348" t="s">
        <v>1794</v>
      </c>
      <c r="D132" s="348"/>
      <c r="E132" s="348"/>
      <c r="F132" s="349" t="s">
        <v>1783</v>
      </c>
      <c r="G132" s="348"/>
      <c r="H132" s="348" t="s">
        <v>1795</v>
      </c>
      <c r="I132" s="348" t="s">
        <v>1779</v>
      </c>
      <c r="J132" s="348">
        <v>20</v>
      </c>
      <c r="K132" s="370"/>
    </row>
    <row r="133" s="1" customFormat="1" ht="15" customHeight="1">
      <c r="B133" s="367"/>
      <c r="C133" s="322" t="s">
        <v>1782</v>
      </c>
      <c r="D133" s="322"/>
      <c r="E133" s="322"/>
      <c r="F133" s="345" t="s">
        <v>1783</v>
      </c>
      <c r="G133" s="322"/>
      <c r="H133" s="322" t="s">
        <v>1817</v>
      </c>
      <c r="I133" s="322" t="s">
        <v>1779</v>
      </c>
      <c r="J133" s="322">
        <v>50</v>
      </c>
      <c r="K133" s="370"/>
    </row>
    <row r="134" s="1" customFormat="1" ht="15" customHeight="1">
      <c r="B134" s="367"/>
      <c r="C134" s="322" t="s">
        <v>1796</v>
      </c>
      <c r="D134" s="322"/>
      <c r="E134" s="322"/>
      <c r="F134" s="345" t="s">
        <v>1783</v>
      </c>
      <c r="G134" s="322"/>
      <c r="H134" s="322" t="s">
        <v>1817</v>
      </c>
      <c r="I134" s="322" t="s">
        <v>1779</v>
      </c>
      <c r="J134" s="322">
        <v>50</v>
      </c>
      <c r="K134" s="370"/>
    </row>
    <row r="135" s="1" customFormat="1" ht="15" customHeight="1">
      <c r="B135" s="367"/>
      <c r="C135" s="322" t="s">
        <v>1802</v>
      </c>
      <c r="D135" s="322"/>
      <c r="E135" s="322"/>
      <c r="F135" s="345" t="s">
        <v>1783</v>
      </c>
      <c r="G135" s="322"/>
      <c r="H135" s="322" t="s">
        <v>1817</v>
      </c>
      <c r="I135" s="322" t="s">
        <v>1779</v>
      </c>
      <c r="J135" s="322">
        <v>50</v>
      </c>
      <c r="K135" s="370"/>
    </row>
    <row r="136" s="1" customFormat="1" ht="15" customHeight="1">
      <c r="B136" s="367"/>
      <c r="C136" s="322" t="s">
        <v>1804</v>
      </c>
      <c r="D136" s="322"/>
      <c r="E136" s="322"/>
      <c r="F136" s="345" t="s">
        <v>1783</v>
      </c>
      <c r="G136" s="322"/>
      <c r="H136" s="322" t="s">
        <v>1817</v>
      </c>
      <c r="I136" s="322" t="s">
        <v>1779</v>
      </c>
      <c r="J136" s="322">
        <v>50</v>
      </c>
      <c r="K136" s="370"/>
    </row>
    <row r="137" s="1" customFormat="1" ht="15" customHeight="1">
      <c r="B137" s="367"/>
      <c r="C137" s="322" t="s">
        <v>1805</v>
      </c>
      <c r="D137" s="322"/>
      <c r="E137" s="322"/>
      <c r="F137" s="345" t="s">
        <v>1783</v>
      </c>
      <c r="G137" s="322"/>
      <c r="H137" s="322" t="s">
        <v>1830</v>
      </c>
      <c r="I137" s="322" t="s">
        <v>1779</v>
      </c>
      <c r="J137" s="322">
        <v>255</v>
      </c>
      <c r="K137" s="370"/>
    </row>
    <row r="138" s="1" customFormat="1" ht="15" customHeight="1">
      <c r="B138" s="367"/>
      <c r="C138" s="322" t="s">
        <v>1807</v>
      </c>
      <c r="D138" s="322"/>
      <c r="E138" s="322"/>
      <c r="F138" s="345" t="s">
        <v>1777</v>
      </c>
      <c r="G138" s="322"/>
      <c r="H138" s="322" t="s">
        <v>1831</v>
      </c>
      <c r="I138" s="322" t="s">
        <v>1809</v>
      </c>
      <c r="J138" s="322"/>
      <c r="K138" s="370"/>
    </row>
    <row r="139" s="1" customFormat="1" ht="15" customHeight="1">
      <c r="B139" s="367"/>
      <c r="C139" s="322" t="s">
        <v>1810</v>
      </c>
      <c r="D139" s="322"/>
      <c r="E139" s="322"/>
      <c r="F139" s="345" t="s">
        <v>1777</v>
      </c>
      <c r="G139" s="322"/>
      <c r="H139" s="322" t="s">
        <v>1832</v>
      </c>
      <c r="I139" s="322" t="s">
        <v>1812</v>
      </c>
      <c r="J139" s="322"/>
      <c r="K139" s="370"/>
    </row>
    <row r="140" s="1" customFormat="1" ht="15" customHeight="1">
      <c r="B140" s="367"/>
      <c r="C140" s="322" t="s">
        <v>1813</v>
      </c>
      <c r="D140" s="322"/>
      <c r="E140" s="322"/>
      <c r="F140" s="345" t="s">
        <v>1777</v>
      </c>
      <c r="G140" s="322"/>
      <c r="H140" s="322" t="s">
        <v>1813</v>
      </c>
      <c r="I140" s="322" t="s">
        <v>1812</v>
      </c>
      <c r="J140" s="322"/>
      <c r="K140" s="370"/>
    </row>
    <row r="141" s="1" customFormat="1" ht="15" customHeight="1">
      <c r="B141" s="367"/>
      <c r="C141" s="322" t="s">
        <v>41</v>
      </c>
      <c r="D141" s="322"/>
      <c r="E141" s="322"/>
      <c r="F141" s="345" t="s">
        <v>1777</v>
      </c>
      <c r="G141" s="322"/>
      <c r="H141" s="322" t="s">
        <v>1833</v>
      </c>
      <c r="I141" s="322" t="s">
        <v>1812</v>
      </c>
      <c r="J141" s="322"/>
      <c r="K141" s="370"/>
    </row>
    <row r="142" s="1" customFormat="1" ht="15" customHeight="1">
      <c r="B142" s="367"/>
      <c r="C142" s="322" t="s">
        <v>1834</v>
      </c>
      <c r="D142" s="322"/>
      <c r="E142" s="322"/>
      <c r="F142" s="345" t="s">
        <v>1777</v>
      </c>
      <c r="G142" s="322"/>
      <c r="H142" s="322" t="s">
        <v>1835</v>
      </c>
      <c r="I142" s="322" t="s">
        <v>1812</v>
      </c>
      <c r="J142" s="322"/>
      <c r="K142" s="370"/>
    </row>
    <row r="143" s="1" customFormat="1" ht="15" customHeight="1">
      <c r="B143" s="371"/>
      <c r="C143" s="372"/>
      <c r="D143" s="372"/>
      <c r="E143" s="372"/>
      <c r="F143" s="372"/>
      <c r="G143" s="372"/>
      <c r="H143" s="372"/>
      <c r="I143" s="372"/>
      <c r="J143" s="372"/>
      <c r="K143" s="373"/>
    </row>
    <row r="144" s="1" customFormat="1" ht="18.75" customHeight="1">
      <c r="B144" s="358"/>
      <c r="C144" s="358"/>
      <c r="D144" s="358"/>
      <c r="E144" s="358"/>
      <c r="F144" s="359"/>
      <c r="G144" s="358"/>
      <c r="H144" s="358"/>
      <c r="I144" s="358"/>
      <c r="J144" s="358"/>
      <c r="K144" s="358"/>
    </row>
    <row r="145" s="1" customFormat="1" ht="18.75" customHeight="1">
      <c r="B145" s="330"/>
      <c r="C145" s="330"/>
      <c r="D145" s="330"/>
      <c r="E145" s="330"/>
      <c r="F145" s="330"/>
      <c r="G145" s="330"/>
      <c r="H145" s="330"/>
      <c r="I145" s="330"/>
      <c r="J145" s="330"/>
      <c r="K145" s="330"/>
    </row>
    <row r="146" s="1" customFormat="1" ht="7.5" customHeight="1">
      <c r="B146" s="331"/>
      <c r="C146" s="332"/>
      <c r="D146" s="332"/>
      <c r="E146" s="332"/>
      <c r="F146" s="332"/>
      <c r="G146" s="332"/>
      <c r="H146" s="332"/>
      <c r="I146" s="332"/>
      <c r="J146" s="332"/>
      <c r="K146" s="333"/>
    </row>
    <row r="147" s="1" customFormat="1" ht="45" customHeight="1">
      <c r="B147" s="334"/>
      <c r="C147" s="335" t="s">
        <v>1836</v>
      </c>
      <c r="D147" s="335"/>
      <c r="E147" s="335"/>
      <c r="F147" s="335"/>
      <c r="G147" s="335"/>
      <c r="H147" s="335"/>
      <c r="I147" s="335"/>
      <c r="J147" s="335"/>
      <c r="K147" s="336"/>
    </row>
    <row r="148" s="1" customFormat="1" ht="17.25" customHeight="1">
      <c r="B148" s="334"/>
      <c r="C148" s="337" t="s">
        <v>1771</v>
      </c>
      <c r="D148" s="337"/>
      <c r="E148" s="337"/>
      <c r="F148" s="337" t="s">
        <v>1772</v>
      </c>
      <c r="G148" s="338"/>
      <c r="H148" s="337" t="s">
        <v>57</v>
      </c>
      <c r="I148" s="337" t="s">
        <v>60</v>
      </c>
      <c r="J148" s="337" t="s">
        <v>1773</v>
      </c>
      <c r="K148" s="336"/>
    </row>
    <row r="149" s="1" customFormat="1" ht="17.25" customHeight="1">
      <c r="B149" s="334"/>
      <c r="C149" s="339" t="s">
        <v>1774</v>
      </c>
      <c r="D149" s="339"/>
      <c r="E149" s="339"/>
      <c r="F149" s="340" t="s">
        <v>1775</v>
      </c>
      <c r="G149" s="341"/>
      <c r="H149" s="339"/>
      <c r="I149" s="339"/>
      <c r="J149" s="339" t="s">
        <v>1776</v>
      </c>
      <c r="K149" s="336"/>
    </row>
    <row r="150" s="1" customFormat="1" ht="5.25" customHeight="1">
      <c r="B150" s="347"/>
      <c r="C150" s="342"/>
      <c r="D150" s="342"/>
      <c r="E150" s="342"/>
      <c r="F150" s="342"/>
      <c r="G150" s="343"/>
      <c r="H150" s="342"/>
      <c r="I150" s="342"/>
      <c r="J150" s="342"/>
      <c r="K150" s="370"/>
    </row>
    <row r="151" s="1" customFormat="1" ht="15" customHeight="1">
      <c r="B151" s="347"/>
      <c r="C151" s="374" t="s">
        <v>1780</v>
      </c>
      <c r="D151" s="322"/>
      <c r="E151" s="322"/>
      <c r="F151" s="375" t="s">
        <v>1777</v>
      </c>
      <c r="G151" s="322"/>
      <c r="H151" s="374" t="s">
        <v>1817</v>
      </c>
      <c r="I151" s="374" t="s">
        <v>1779</v>
      </c>
      <c r="J151" s="374">
        <v>120</v>
      </c>
      <c r="K151" s="370"/>
    </row>
    <row r="152" s="1" customFormat="1" ht="15" customHeight="1">
      <c r="B152" s="347"/>
      <c r="C152" s="374" t="s">
        <v>1826</v>
      </c>
      <c r="D152" s="322"/>
      <c r="E152" s="322"/>
      <c r="F152" s="375" t="s">
        <v>1777</v>
      </c>
      <c r="G152" s="322"/>
      <c r="H152" s="374" t="s">
        <v>1837</v>
      </c>
      <c r="I152" s="374" t="s">
        <v>1779</v>
      </c>
      <c r="J152" s="374" t="s">
        <v>1828</v>
      </c>
      <c r="K152" s="370"/>
    </row>
    <row r="153" s="1" customFormat="1" ht="15" customHeight="1">
      <c r="B153" s="347"/>
      <c r="C153" s="374" t="s">
        <v>1725</v>
      </c>
      <c r="D153" s="322"/>
      <c r="E153" s="322"/>
      <c r="F153" s="375" t="s">
        <v>1777</v>
      </c>
      <c r="G153" s="322"/>
      <c r="H153" s="374" t="s">
        <v>1838</v>
      </c>
      <c r="I153" s="374" t="s">
        <v>1779</v>
      </c>
      <c r="J153" s="374" t="s">
        <v>1828</v>
      </c>
      <c r="K153" s="370"/>
    </row>
    <row r="154" s="1" customFormat="1" ht="15" customHeight="1">
      <c r="B154" s="347"/>
      <c r="C154" s="374" t="s">
        <v>1782</v>
      </c>
      <c r="D154" s="322"/>
      <c r="E154" s="322"/>
      <c r="F154" s="375" t="s">
        <v>1783</v>
      </c>
      <c r="G154" s="322"/>
      <c r="H154" s="374" t="s">
        <v>1817</v>
      </c>
      <c r="I154" s="374" t="s">
        <v>1779</v>
      </c>
      <c r="J154" s="374">
        <v>50</v>
      </c>
      <c r="K154" s="370"/>
    </row>
    <row r="155" s="1" customFormat="1" ht="15" customHeight="1">
      <c r="B155" s="347"/>
      <c r="C155" s="374" t="s">
        <v>1785</v>
      </c>
      <c r="D155" s="322"/>
      <c r="E155" s="322"/>
      <c r="F155" s="375" t="s">
        <v>1777</v>
      </c>
      <c r="G155" s="322"/>
      <c r="H155" s="374" t="s">
        <v>1817</v>
      </c>
      <c r="I155" s="374" t="s">
        <v>1787</v>
      </c>
      <c r="J155" s="374"/>
      <c r="K155" s="370"/>
    </row>
    <row r="156" s="1" customFormat="1" ht="15" customHeight="1">
      <c r="B156" s="347"/>
      <c r="C156" s="374" t="s">
        <v>1796</v>
      </c>
      <c r="D156" s="322"/>
      <c r="E156" s="322"/>
      <c r="F156" s="375" t="s">
        <v>1783</v>
      </c>
      <c r="G156" s="322"/>
      <c r="H156" s="374" t="s">
        <v>1817</v>
      </c>
      <c r="I156" s="374" t="s">
        <v>1779</v>
      </c>
      <c r="J156" s="374">
        <v>50</v>
      </c>
      <c r="K156" s="370"/>
    </row>
    <row r="157" s="1" customFormat="1" ht="15" customHeight="1">
      <c r="B157" s="347"/>
      <c r="C157" s="374" t="s">
        <v>1804</v>
      </c>
      <c r="D157" s="322"/>
      <c r="E157" s="322"/>
      <c r="F157" s="375" t="s">
        <v>1783</v>
      </c>
      <c r="G157" s="322"/>
      <c r="H157" s="374" t="s">
        <v>1817</v>
      </c>
      <c r="I157" s="374" t="s">
        <v>1779</v>
      </c>
      <c r="J157" s="374">
        <v>50</v>
      </c>
      <c r="K157" s="370"/>
    </row>
    <row r="158" s="1" customFormat="1" ht="15" customHeight="1">
      <c r="B158" s="347"/>
      <c r="C158" s="374" t="s">
        <v>1802</v>
      </c>
      <c r="D158" s="322"/>
      <c r="E158" s="322"/>
      <c r="F158" s="375" t="s">
        <v>1783</v>
      </c>
      <c r="G158" s="322"/>
      <c r="H158" s="374" t="s">
        <v>1817</v>
      </c>
      <c r="I158" s="374" t="s">
        <v>1779</v>
      </c>
      <c r="J158" s="374">
        <v>50</v>
      </c>
      <c r="K158" s="370"/>
    </row>
    <row r="159" s="1" customFormat="1" ht="15" customHeight="1">
      <c r="B159" s="347"/>
      <c r="C159" s="374" t="s">
        <v>137</v>
      </c>
      <c r="D159" s="322"/>
      <c r="E159" s="322"/>
      <c r="F159" s="375" t="s">
        <v>1777</v>
      </c>
      <c r="G159" s="322"/>
      <c r="H159" s="374" t="s">
        <v>1839</v>
      </c>
      <c r="I159" s="374" t="s">
        <v>1779</v>
      </c>
      <c r="J159" s="374" t="s">
        <v>1840</v>
      </c>
      <c r="K159" s="370"/>
    </row>
    <row r="160" s="1" customFormat="1" ht="15" customHeight="1">
      <c r="B160" s="347"/>
      <c r="C160" s="374" t="s">
        <v>1841</v>
      </c>
      <c r="D160" s="322"/>
      <c r="E160" s="322"/>
      <c r="F160" s="375" t="s">
        <v>1777</v>
      </c>
      <c r="G160" s="322"/>
      <c r="H160" s="374" t="s">
        <v>1842</v>
      </c>
      <c r="I160" s="374" t="s">
        <v>1812</v>
      </c>
      <c r="J160" s="374"/>
      <c r="K160" s="370"/>
    </row>
    <row r="161" s="1" customFormat="1" ht="15" customHeight="1">
      <c r="B161" s="376"/>
      <c r="C161" s="356"/>
      <c r="D161" s="356"/>
      <c r="E161" s="356"/>
      <c r="F161" s="356"/>
      <c r="G161" s="356"/>
      <c r="H161" s="356"/>
      <c r="I161" s="356"/>
      <c r="J161" s="356"/>
      <c r="K161" s="377"/>
    </row>
    <row r="162" s="1" customFormat="1" ht="18.75" customHeight="1">
      <c r="B162" s="358"/>
      <c r="C162" s="368"/>
      <c r="D162" s="368"/>
      <c r="E162" s="368"/>
      <c r="F162" s="378"/>
      <c r="G162" s="368"/>
      <c r="H162" s="368"/>
      <c r="I162" s="368"/>
      <c r="J162" s="368"/>
      <c r="K162" s="358"/>
    </row>
    <row r="163" s="1" customFormat="1" ht="18.75" customHeight="1">
      <c r="B163" s="330"/>
      <c r="C163" s="330"/>
      <c r="D163" s="330"/>
      <c r="E163" s="330"/>
      <c r="F163" s="330"/>
      <c r="G163" s="330"/>
      <c r="H163" s="330"/>
      <c r="I163" s="330"/>
      <c r="J163" s="330"/>
      <c r="K163" s="330"/>
    </row>
    <row r="164" s="1" customFormat="1" ht="7.5" customHeight="1">
      <c r="B164" s="309"/>
      <c r="C164" s="310"/>
      <c r="D164" s="310"/>
      <c r="E164" s="310"/>
      <c r="F164" s="310"/>
      <c r="G164" s="310"/>
      <c r="H164" s="310"/>
      <c r="I164" s="310"/>
      <c r="J164" s="310"/>
      <c r="K164" s="311"/>
    </row>
    <row r="165" s="1" customFormat="1" ht="45" customHeight="1">
      <c r="B165" s="312"/>
      <c r="C165" s="313" t="s">
        <v>1843</v>
      </c>
      <c r="D165" s="313"/>
      <c r="E165" s="313"/>
      <c r="F165" s="313"/>
      <c r="G165" s="313"/>
      <c r="H165" s="313"/>
      <c r="I165" s="313"/>
      <c r="J165" s="313"/>
      <c r="K165" s="314"/>
    </row>
    <row r="166" s="1" customFormat="1" ht="17.25" customHeight="1">
      <c r="B166" s="312"/>
      <c r="C166" s="337" t="s">
        <v>1771</v>
      </c>
      <c r="D166" s="337"/>
      <c r="E166" s="337"/>
      <c r="F166" s="337" t="s">
        <v>1772</v>
      </c>
      <c r="G166" s="379"/>
      <c r="H166" s="380" t="s">
        <v>57</v>
      </c>
      <c r="I166" s="380" t="s">
        <v>60</v>
      </c>
      <c r="J166" s="337" t="s">
        <v>1773</v>
      </c>
      <c r="K166" s="314"/>
    </row>
    <row r="167" s="1" customFormat="1" ht="17.25" customHeight="1">
      <c r="B167" s="315"/>
      <c r="C167" s="339" t="s">
        <v>1774</v>
      </c>
      <c r="D167" s="339"/>
      <c r="E167" s="339"/>
      <c r="F167" s="340" t="s">
        <v>1775</v>
      </c>
      <c r="G167" s="381"/>
      <c r="H167" s="382"/>
      <c r="I167" s="382"/>
      <c r="J167" s="339" t="s">
        <v>1776</v>
      </c>
      <c r="K167" s="317"/>
    </row>
    <row r="168" s="1" customFormat="1" ht="5.25" customHeight="1">
      <c r="B168" s="347"/>
      <c r="C168" s="342"/>
      <c r="D168" s="342"/>
      <c r="E168" s="342"/>
      <c r="F168" s="342"/>
      <c r="G168" s="343"/>
      <c r="H168" s="342"/>
      <c r="I168" s="342"/>
      <c r="J168" s="342"/>
      <c r="K168" s="370"/>
    </row>
    <row r="169" s="1" customFormat="1" ht="15" customHeight="1">
      <c r="B169" s="347"/>
      <c r="C169" s="322" t="s">
        <v>1780</v>
      </c>
      <c r="D169" s="322"/>
      <c r="E169" s="322"/>
      <c r="F169" s="345" t="s">
        <v>1777</v>
      </c>
      <c r="G169" s="322"/>
      <c r="H169" s="322" t="s">
        <v>1817</v>
      </c>
      <c r="I169" s="322" t="s">
        <v>1779</v>
      </c>
      <c r="J169" s="322">
        <v>120</v>
      </c>
      <c r="K169" s="370"/>
    </row>
    <row r="170" s="1" customFormat="1" ht="15" customHeight="1">
      <c r="B170" s="347"/>
      <c r="C170" s="322" t="s">
        <v>1826</v>
      </c>
      <c r="D170" s="322"/>
      <c r="E170" s="322"/>
      <c r="F170" s="345" t="s">
        <v>1777</v>
      </c>
      <c r="G170" s="322"/>
      <c r="H170" s="322" t="s">
        <v>1827</v>
      </c>
      <c r="I170" s="322" t="s">
        <v>1779</v>
      </c>
      <c r="J170" s="322" t="s">
        <v>1828</v>
      </c>
      <c r="K170" s="370"/>
    </row>
    <row r="171" s="1" customFormat="1" ht="15" customHeight="1">
      <c r="B171" s="347"/>
      <c r="C171" s="322" t="s">
        <v>1725</v>
      </c>
      <c r="D171" s="322"/>
      <c r="E171" s="322"/>
      <c r="F171" s="345" t="s">
        <v>1777</v>
      </c>
      <c r="G171" s="322"/>
      <c r="H171" s="322" t="s">
        <v>1844</v>
      </c>
      <c r="I171" s="322" t="s">
        <v>1779</v>
      </c>
      <c r="J171" s="322" t="s">
        <v>1828</v>
      </c>
      <c r="K171" s="370"/>
    </row>
    <row r="172" s="1" customFormat="1" ht="15" customHeight="1">
      <c r="B172" s="347"/>
      <c r="C172" s="322" t="s">
        <v>1782</v>
      </c>
      <c r="D172" s="322"/>
      <c r="E172" s="322"/>
      <c r="F172" s="345" t="s">
        <v>1783</v>
      </c>
      <c r="G172" s="322"/>
      <c r="H172" s="322" t="s">
        <v>1844</v>
      </c>
      <c r="I172" s="322" t="s">
        <v>1779</v>
      </c>
      <c r="J172" s="322">
        <v>50</v>
      </c>
      <c r="K172" s="370"/>
    </row>
    <row r="173" s="1" customFormat="1" ht="15" customHeight="1">
      <c r="B173" s="347"/>
      <c r="C173" s="322" t="s">
        <v>1785</v>
      </c>
      <c r="D173" s="322"/>
      <c r="E173" s="322"/>
      <c r="F173" s="345" t="s">
        <v>1777</v>
      </c>
      <c r="G173" s="322"/>
      <c r="H173" s="322" t="s">
        <v>1844</v>
      </c>
      <c r="I173" s="322" t="s">
        <v>1787</v>
      </c>
      <c r="J173" s="322"/>
      <c r="K173" s="370"/>
    </row>
    <row r="174" s="1" customFormat="1" ht="15" customHeight="1">
      <c r="B174" s="347"/>
      <c r="C174" s="322" t="s">
        <v>1796</v>
      </c>
      <c r="D174" s="322"/>
      <c r="E174" s="322"/>
      <c r="F174" s="345" t="s">
        <v>1783</v>
      </c>
      <c r="G174" s="322"/>
      <c r="H174" s="322" t="s">
        <v>1844</v>
      </c>
      <c r="I174" s="322" t="s">
        <v>1779</v>
      </c>
      <c r="J174" s="322">
        <v>50</v>
      </c>
      <c r="K174" s="370"/>
    </row>
    <row r="175" s="1" customFormat="1" ht="15" customHeight="1">
      <c r="B175" s="347"/>
      <c r="C175" s="322" t="s">
        <v>1804</v>
      </c>
      <c r="D175" s="322"/>
      <c r="E175" s="322"/>
      <c r="F175" s="345" t="s">
        <v>1783</v>
      </c>
      <c r="G175" s="322"/>
      <c r="H175" s="322" t="s">
        <v>1844</v>
      </c>
      <c r="I175" s="322" t="s">
        <v>1779</v>
      </c>
      <c r="J175" s="322">
        <v>50</v>
      </c>
      <c r="K175" s="370"/>
    </row>
    <row r="176" s="1" customFormat="1" ht="15" customHeight="1">
      <c r="B176" s="347"/>
      <c r="C176" s="322" t="s">
        <v>1802</v>
      </c>
      <c r="D176" s="322"/>
      <c r="E176" s="322"/>
      <c r="F176" s="345" t="s">
        <v>1783</v>
      </c>
      <c r="G176" s="322"/>
      <c r="H176" s="322" t="s">
        <v>1844</v>
      </c>
      <c r="I176" s="322" t="s">
        <v>1779</v>
      </c>
      <c r="J176" s="322">
        <v>50</v>
      </c>
      <c r="K176" s="370"/>
    </row>
    <row r="177" s="1" customFormat="1" ht="15" customHeight="1">
      <c r="B177" s="347"/>
      <c r="C177" s="322" t="s">
        <v>161</v>
      </c>
      <c r="D177" s="322"/>
      <c r="E177" s="322"/>
      <c r="F177" s="345" t="s">
        <v>1777</v>
      </c>
      <c r="G177" s="322"/>
      <c r="H177" s="322" t="s">
        <v>1845</v>
      </c>
      <c r="I177" s="322" t="s">
        <v>1846</v>
      </c>
      <c r="J177" s="322"/>
      <c r="K177" s="370"/>
    </row>
    <row r="178" s="1" customFormat="1" ht="15" customHeight="1">
      <c r="B178" s="347"/>
      <c r="C178" s="322" t="s">
        <v>60</v>
      </c>
      <c r="D178" s="322"/>
      <c r="E178" s="322"/>
      <c r="F178" s="345" t="s">
        <v>1777</v>
      </c>
      <c r="G178" s="322"/>
      <c r="H178" s="322" t="s">
        <v>1847</v>
      </c>
      <c r="I178" s="322" t="s">
        <v>1848</v>
      </c>
      <c r="J178" s="322">
        <v>1</v>
      </c>
      <c r="K178" s="370"/>
    </row>
    <row r="179" s="1" customFormat="1" ht="15" customHeight="1">
      <c r="B179" s="347"/>
      <c r="C179" s="322" t="s">
        <v>56</v>
      </c>
      <c r="D179" s="322"/>
      <c r="E179" s="322"/>
      <c r="F179" s="345" t="s">
        <v>1777</v>
      </c>
      <c r="G179" s="322"/>
      <c r="H179" s="322" t="s">
        <v>1849</v>
      </c>
      <c r="I179" s="322" t="s">
        <v>1779</v>
      </c>
      <c r="J179" s="322">
        <v>20</v>
      </c>
      <c r="K179" s="370"/>
    </row>
    <row r="180" s="1" customFormat="1" ht="15" customHeight="1">
      <c r="B180" s="347"/>
      <c r="C180" s="322" t="s">
        <v>57</v>
      </c>
      <c r="D180" s="322"/>
      <c r="E180" s="322"/>
      <c r="F180" s="345" t="s">
        <v>1777</v>
      </c>
      <c r="G180" s="322"/>
      <c r="H180" s="322" t="s">
        <v>1850</v>
      </c>
      <c r="I180" s="322" t="s">
        <v>1779</v>
      </c>
      <c r="J180" s="322">
        <v>255</v>
      </c>
      <c r="K180" s="370"/>
    </row>
    <row r="181" s="1" customFormat="1" ht="15" customHeight="1">
      <c r="B181" s="347"/>
      <c r="C181" s="322" t="s">
        <v>162</v>
      </c>
      <c r="D181" s="322"/>
      <c r="E181" s="322"/>
      <c r="F181" s="345" t="s">
        <v>1777</v>
      </c>
      <c r="G181" s="322"/>
      <c r="H181" s="322" t="s">
        <v>1741</v>
      </c>
      <c r="I181" s="322" t="s">
        <v>1779</v>
      </c>
      <c r="J181" s="322">
        <v>10</v>
      </c>
      <c r="K181" s="370"/>
    </row>
    <row r="182" s="1" customFormat="1" ht="15" customHeight="1">
      <c r="B182" s="347"/>
      <c r="C182" s="322" t="s">
        <v>163</v>
      </c>
      <c r="D182" s="322"/>
      <c r="E182" s="322"/>
      <c r="F182" s="345" t="s">
        <v>1777</v>
      </c>
      <c r="G182" s="322"/>
      <c r="H182" s="322" t="s">
        <v>1851</v>
      </c>
      <c r="I182" s="322" t="s">
        <v>1812</v>
      </c>
      <c r="J182" s="322"/>
      <c r="K182" s="370"/>
    </row>
    <row r="183" s="1" customFormat="1" ht="15" customHeight="1">
      <c r="B183" s="347"/>
      <c r="C183" s="322" t="s">
        <v>1852</v>
      </c>
      <c r="D183" s="322"/>
      <c r="E183" s="322"/>
      <c r="F183" s="345" t="s">
        <v>1777</v>
      </c>
      <c r="G183" s="322"/>
      <c r="H183" s="322" t="s">
        <v>1853</v>
      </c>
      <c r="I183" s="322" t="s">
        <v>1812</v>
      </c>
      <c r="J183" s="322"/>
      <c r="K183" s="370"/>
    </row>
    <row r="184" s="1" customFormat="1" ht="15" customHeight="1">
      <c r="B184" s="347"/>
      <c r="C184" s="322" t="s">
        <v>1841</v>
      </c>
      <c r="D184" s="322"/>
      <c r="E184" s="322"/>
      <c r="F184" s="345" t="s">
        <v>1777</v>
      </c>
      <c r="G184" s="322"/>
      <c r="H184" s="322" t="s">
        <v>1854</v>
      </c>
      <c r="I184" s="322" t="s">
        <v>1812</v>
      </c>
      <c r="J184" s="322"/>
      <c r="K184" s="370"/>
    </row>
    <row r="185" s="1" customFormat="1" ht="15" customHeight="1">
      <c r="B185" s="347"/>
      <c r="C185" s="322" t="s">
        <v>165</v>
      </c>
      <c r="D185" s="322"/>
      <c r="E185" s="322"/>
      <c r="F185" s="345" t="s">
        <v>1783</v>
      </c>
      <c r="G185" s="322"/>
      <c r="H185" s="322" t="s">
        <v>1855</v>
      </c>
      <c r="I185" s="322" t="s">
        <v>1779</v>
      </c>
      <c r="J185" s="322">
        <v>50</v>
      </c>
      <c r="K185" s="370"/>
    </row>
    <row r="186" s="1" customFormat="1" ht="15" customHeight="1">
      <c r="B186" s="347"/>
      <c r="C186" s="322" t="s">
        <v>1856</v>
      </c>
      <c r="D186" s="322"/>
      <c r="E186" s="322"/>
      <c r="F186" s="345" t="s">
        <v>1783</v>
      </c>
      <c r="G186" s="322"/>
      <c r="H186" s="322" t="s">
        <v>1857</v>
      </c>
      <c r="I186" s="322" t="s">
        <v>1858</v>
      </c>
      <c r="J186" s="322"/>
      <c r="K186" s="370"/>
    </row>
    <row r="187" s="1" customFormat="1" ht="15" customHeight="1">
      <c r="B187" s="347"/>
      <c r="C187" s="322" t="s">
        <v>1859</v>
      </c>
      <c r="D187" s="322"/>
      <c r="E187" s="322"/>
      <c r="F187" s="345" t="s">
        <v>1783</v>
      </c>
      <c r="G187" s="322"/>
      <c r="H187" s="322" t="s">
        <v>1860</v>
      </c>
      <c r="I187" s="322" t="s">
        <v>1858</v>
      </c>
      <c r="J187" s="322"/>
      <c r="K187" s="370"/>
    </row>
    <row r="188" s="1" customFormat="1" ht="15" customHeight="1">
      <c r="B188" s="347"/>
      <c r="C188" s="322" t="s">
        <v>1861</v>
      </c>
      <c r="D188" s="322"/>
      <c r="E188" s="322"/>
      <c r="F188" s="345" t="s">
        <v>1783</v>
      </c>
      <c r="G188" s="322"/>
      <c r="H188" s="322" t="s">
        <v>1862</v>
      </c>
      <c r="I188" s="322" t="s">
        <v>1858</v>
      </c>
      <c r="J188" s="322"/>
      <c r="K188" s="370"/>
    </row>
    <row r="189" s="1" customFormat="1" ht="15" customHeight="1">
      <c r="B189" s="347"/>
      <c r="C189" s="383" t="s">
        <v>1863</v>
      </c>
      <c r="D189" s="322"/>
      <c r="E189" s="322"/>
      <c r="F189" s="345" t="s">
        <v>1783</v>
      </c>
      <c r="G189" s="322"/>
      <c r="H189" s="322" t="s">
        <v>1864</v>
      </c>
      <c r="I189" s="322" t="s">
        <v>1865</v>
      </c>
      <c r="J189" s="384" t="s">
        <v>1866</v>
      </c>
      <c r="K189" s="370"/>
    </row>
    <row r="190" s="18" customFormat="1" ht="15" customHeight="1">
      <c r="B190" s="385"/>
      <c r="C190" s="386" t="s">
        <v>1867</v>
      </c>
      <c r="D190" s="387"/>
      <c r="E190" s="387"/>
      <c r="F190" s="388" t="s">
        <v>1783</v>
      </c>
      <c r="G190" s="387"/>
      <c r="H190" s="387" t="s">
        <v>1868</v>
      </c>
      <c r="I190" s="387" t="s">
        <v>1865</v>
      </c>
      <c r="J190" s="389" t="s">
        <v>1866</v>
      </c>
      <c r="K190" s="390"/>
    </row>
    <row r="191" s="1" customFormat="1" ht="15" customHeight="1">
      <c r="B191" s="347"/>
      <c r="C191" s="383" t="s">
        <v>45</v>
      </c>
      <c r="D191" s="322"/>
      <c r="E191" s="322"/>
      <c r="F191" s="345" t="s">
        <v>1777</v>
      </c>
      <c r="G191" s="322"/>
      <c r="H191" s="319" t="s">
        <v>1869</v>
      </c>
      <c r="I191" s="322" t="s">
        <v>1870</v>
      </c>
      <c r="J191" s="322"/>
      <c r="K191" s="370"/>
    </row>
    <row r="192" s="1" customFormat="1" ht="15" customHeight="1">
      <c r="B192" s="347"/>
      <c r="C192" s="383" t="s">
        <v>1871</v>
      </c>
      <c r="D192" s="322"/>
      <c r="E192" s="322"/>
      <c r="F192" s="345" t="s">
        <v>1777</v>
      </c>
      <c r="G192" s="322"/>
      <c r="H192" s="322" t="s">
        <v>1872</v>
      </c>
      <c r="I192" s="322" t="s">
        <v>1812</v>
      </c>
      <c r="J192" s="322"/>
      <c r="K192" s="370"/>
    </row>
    <row r="193" s="1" customFormat="1" ht="15" customHeight="1">
      <c r="B193" s="347"/>
      <c r="C193" s="383" t="s">
        <v>1873</v>
      </c>
      <c r="D193" s="322"/>
      <c r="E193" s="322"/>
      <c r="F193" s="345" t="s">
        <v>1777</v>
      </c>
      <c r="G193" s="322"/>
      <c r="H193" s="322" t="s">
        <v>1874</v>
      </c>
      <c r="I193" s="322" t="s">
        <v>1812</v>
      </c>
      <c r="J193" s="322"/>
      <c r="K193" s="370"/>
    </row>
    <row r="194" s="1" customFormat="1" ht="15" customHeight="1">
      <c r="B194" s="347"/>
      <c r="C194" s="383" t="s">
        <v>1875</v>
      </c>
      <c r="D194" s="322"/>
      <c r="E194" s="322"/>
      <c r="F194" s="345" t="s">
        <v>1783</v>
      </c>
      <c r="G194" s="322"/>
      <c r="H194" s="322" t="s">
        <v>1876</v>
      </c>
      <c r="I194" s="322" t="s">
        <v>1812</v>
      </c>
      <c r="J194" s="322"/>
      <c r="K194" s="370"/>
    </row>
    <row r="195" s="1" customFormat="1" ht="15" customHeight="1">
      <c r="B195" s="376"/>
      <c r="C195" s="391"/>
      <c r="D195" s="356"/>
      <c r="E195" s="356"/>
      <c r="F195" s="356"/>
      <c r="G195" s="356"/>
      <c r="H195" s="356"/>
      <c r="I195" s="356"/>
      <c r="J195" s="356"/>
      <c r="K195" s="377"/>
    </row>
    <row r="196" s="1" customFormat="1" ht="18.75" customHeight="1">
      <c r="B196" s="358"/>
      <c r="C196" s="368"/>
      <c r="D196" s="368"/>
      <c r="E196" s="368"/>
      <c r="F196" s="378"/>
      <c r="G196" s="368"/>
      <c r="H196" s="368"/>
      <c r="I196" s="368"/>
      <c r="J196" s="368"/>
      <c r="K196" s="358"/>
    </row>
    <row r="197" s="1" customFormat="1" ht="18.75" customHeight="1">
      <c r="B197" s="358"/>
      <c r="C197" s="368"/>
      <c r="D197" s="368"/>
      <c r="E197" s="368"/>
      <c r="F197" s="378"/>
      <c r="G197" s="368"/>
      <c r="H197" s="368"/>
      <c r="I197" s="368"/>
      <c r="J197" s="368"/>
      <c r="K197" s="358"/>
    </row>
    <row r="198" s="1" customFormat="1" ht="18.75" customHeight="1">
      <c r="B198" s="330"/>
      <c r="C198" s="330"/>
      <c r="D198" s="330"/>
      <c r="E198" s="330"/>
      <c r="F198" s="330"/>
      <c r="G198" s="330"/>
      <c r="H198" s="330"/>
      <c r="I198" s="330"/>
      <c r="J198" s="330"/>
      <c r="K198" s="330"/>
    </row>
    <row r="199" s="1" customFormat="1" ht="13.5">
      <c r="B199" s="309"/>
      <c r="C199" s="310"/>
      <c r="D199" s="310"/>
      <c r="E199" s="310"/>
      <c r="F199" s="310"/>
      <c r="G199" s="310"/>
      <c r="H199" s="310"/>
      <c r="I199" s="310"/>
      <c r="J199" s="310"/>
      <c r="K199" s="311"/>
    </row>
    <row r="200" s="1" customFormat="1" ht="21">
      <c r="B200" s="312"/>
      <c r="C200" s="313" t="s">
        <v>1877</v>
      </c>
      <c r="D200" s="313"/>
      <c r="E200" s="313"/>
      <c r="F200" s="313"/>
      <c r="G200" s="313"/>
      <c r="H200" s="313"/>
      <c r="I200" s="313"/>
      <c r="J200" s="313"/>
      <c r="K200" s="314"/>
    </row>
    <row r="201" s="1" customFormat="1" ht="25.5" customHeight="1">
      <c r="B201" s="312"/>
      <c r="C201" s="392" t="s">
        <v>1878</v>
      </c>
      <c r="D201" s="392"/>
      <c r="E201" s="392"/>
      <c r="F201" s="392" t="s">
        <v>1879</v>
      </c>
      <c r="G201" s="393"/>
      <c r="H201" s="392" t="s">
        <v>1880</v>
      </c>
      <c r="I201" s="392"/>
      <c r="J201" s="392"/>
      <c r="K201" s="314"/>
    </row>
    <row r="202" s="1" customFormat="1" ht="5.25" customHeight="1">
      <c r="B202" s="347"/>
      <c r="C202" s="342"/>
      <c r="D202" s="342"/>
      <c r="E202" s="342"/>
      <c r="F202" s="342"/>
      <c r="G202" s="368"/>
      <c r="H202" s="342"/>
      <c r="I202" s="342"/>
      <c r="J202" s="342"/>
      <c r="K202" s="370"/>
    </row>
    <row r="203" s="1" customFormat="1" ht="15" customHeight="1">
      <c r="B203" s="347"/>
      <c r="C203" s="322" t="s">
        <v>1870</v>
      </c>
      <c r="D203" s="322"/>
      <c r="E203" s="322"/>
      <c r="F203" s="345" t="s">
        <v>46</v>
      </c>
      <c r="G203" s="322"/>
      <c r="H203" s="322" t="s">
        <v>1881</v>
      </c>
      <c r="I203" s="322"/>
      <c r="J203" s="322"/>
      <c r="K203" s="370"/>
    </row>
    <row r="204" s="1" customFormat="1" ht="15" customHeight="1">
      <c r="B204" s="347"/>
      <c r="C204" s="322"/>
      <c r="D204" s="322"/>
      <c r="E204" s="322"/>
      <c r="F204" s="345" t="s">
        <v>47</v>
      </c>
      <c r="G204" s="322"/>
      <c r="H204" s="322" t="s">
        <v>1882</v>
      </c>
      <c r="I204" s="322"/>
      <c r="J204" s="322"/>
      <c r="K204" s="370"/>
    </row>
    <row r="205" s="1" customFormat="1" ht="15" customHeight="1">
      <c r="B205" s="347"/>
      <c r="C205" s="322"/>
      <c r="D205" s="322"/>
      <c r="E205" s="322"/>
      <c r="F205" s="345" t="s">
        <v>50</v>
      </c>
      <c r="G205" s="322"/>
      <c r="H205" s="322" t="s">
        <v>1883</v>
      </c>
      <c r="I205" s="322"/>
      <c r="J205" s="322"/>
      <c r="K205" s="370"/>
    </row>
    <row r="206" s="1" customFormat="1" ht="15" customHeight="1">
      <c r="B206" s="347"/>
      <c r="C206" s="322"/>
      <c r="D206" s="322"/>
      <c r="E206" s="322"/>
      <c r="F206" s="345" t="s">
        <v>48</v>
      </c>
      <c r="G206" s="322"/>
      <c r="H206" s="322" t="s">
        <v>1884</v>
      </c>
      <c r="I206" s="322"/>
      <c r="J206" s="322"/>
      <c r="K206" s="370"/>
    </row>
    <row r="207" s="1" customFormat="1" ht="15" customHeight="1">
      <c r="B207" s="347"/>
      <c r="C207" s="322"/>
      <c r="D207" s="322"/>
      <c r="E207" s="322"/>
      <c r="F207" s="345" t="s">
        <v>49</v>
      </c>
      <c r="G207" s="322"/>
      <c r="H207" s="322" t="s">
        <v>1885</v>
      </c>
      <c r="I207" s="322"/>
      <c r="J207" s="322"/>
      <c r="K207" s="370"/>
    </row>
    <row r="208" s="1" customFormat="1" ht="15" customHeight="1">
      <c r="B208" s="347"/>
      <c r="C208" s="322"/>
      <c r="D208" s="322"/>
      <c r="E208" s="322"/>
      <c r="F208" s="345"/>
      <c r="G208" s="322"/>
      <c r="H208" s="322"/>
      <c r="I208" s="322"/>
      <c r="J208" s="322"/>
      <c r="K208" s="370"/>
    </row>
    <row r="209" s="1" customFormat="1" ht="15" customHeight="1">
      <c r="B209" s="347"/>
      <c r="C209" s="322" t="s">
        <v>1824</v>
      </c>
      <c r="D209" s="322"/>
      <c r="E209" s="322"/>
      <c r="F209" s="345" t="s">
        <v>82</v>
      </c>
      <c r="G209" s="322"/>
      <c r="H209" s="322" t="s">
        <v>1886</v>
      </c>
      <c r="I209" s="322"/>
      <c r="J209" s="322"/>
      <c r="K209" s="370"/>
    </row>
    <row r="210" s="1" customFormat="1" ht="15" customHeight="1">
      <c r="B210" s="347"/>
      <c r="C210" s="322"/>
      <c r="D210" s="322"/>
      <c r="E210" s="322"/>
      <c r="F210" s="345" t="s">
        <v>1721</v>
      </c>
      <c r="G210" s="322"/>
      <c r="H210" s="322" t="s">
        <v>1722</v>
      </c>
      <c r="I210" s="322"/>
      <c r="J210" s="322"/>
      <c r="K210" s="370"/>
    </row>
    <row r="211" s="1" customFormat="1" ht="15" customHeight="1">
      <c r="B211" s="347"/>
      <c r="C211" s="322"/>
      <c r="D211" s="322"/>
      <c r="E211" s="322"/>
      <c r="F211" s="345" t="s">
        <v>1719</v>
      </c>
      <c r="G211" s="322"/>
      <c r="H211" s="322" t="s">
        <v>1887</v>
      </c>
      <c r="I211" s="322"/>
      <c r="J211" s="322"/>
      <c r="K211" s="370"/>
    </row>
    <row r="212" s="1" customFormat="1" ht="15" customHeight="1">
      <c r="B212" s="394"/>
      <c r="C212" s="322"/>
      <c r="D212" s="322"/>
      <c r="E212" s="322"/>
      <c r="F212" s="345" t="s">
        <v>89</v>
      </c>
      <c r="G212" s="383"/>
      <c r="H212" s="374" t="s">
        <v>90</v>
      </c>
      <c r="I212" s="374"/>
      <c r="J212" s="374"/>
      <c r="K212" s="395"/>
    </row>
    <row r="213" s="1" customFormat="1" ht="15" customHeight="1">
      <c r="B213" s="394"/>
      <c r="C213" s="322"/>
      <c r="D213" s="322"/>
      <c r="E213" s="322"/>
      <c r="F213" s="345" t="s">
        <v>1723</v>
      </c>
      <c r="G213" s="383"/>
      <c r="H213" s="374" t="s">
        <v>1888</v>
      </c>
      <c r="I213" s="374"/>
      <c r="J213" s="374"/>
      <c r="K213" s="395"/>
    </row>
    <row r="214" s="1" customFormat="1" ht="15" customHeight="1">
      <c r="B214" s="394"/>
      <c r="C214" s="322"/>
      <c r="D214" s="322"/>
      <c r="E214" s="322"/>
      <c r="F214" s="345"/>
      <c r="G214" s="383"/>
      <c r="H214" s="374"/>
      <c r="I214" s="374"/>
      <c r="J214" s="374"/>
      <c r="K214" s="395"/>
    </row>
    <row r="215" s="1" customFormat="1" ht="15" customHeight="1">
      <c r="B215" s="394"/>
      <c r="C215" s="322" t="s">
        <v>1848</v>
      </c>
      <c r="D215" s="322"/>
      <c r="E215" s="322"/>
      <c r="F215" s="345">
        <v>1</v>
      </c>
      <c r="G215" s="383"/>
      <c r="H215" s="374" t="s">
        <v>1889</v>
      </c>
      <c r="I215" s="374"/>
      <c r="J215" s="374"/>
      <c r="K215" s="395"/>
    </row>
    <row r="216" s="1" customFormat="1" ht="15" customHeight="1">
      <c r="B216" s="394"/>
      <c r="C216" s="322"/>
      <c r="D216" s="322"/>
      <c r="E216" s="322"/>
      <c r="F216" s="345">
        <v>2</v>
      </c>
      <c r="G216" s="383"/>
      <c r="H216" s="374" t="s">
        <v>1890</v>
      </c>
      <c r="I216" s="374"/>
      <c r="J216" s="374"/>
      <c r="K216" s="395"/>
    </row>
    <row r="217" s="1" customFormat="1" ht="15" customHeight="1">
      <c r="B217" s="394"/>
      <c r="C217" s="322"/>
      <c r="D217" s="322"/>
      <c r="E217" s="322"/>
      <c r="F217" s="345">
        <v>3</v>
      </c>
      <c r="G217" s="383"/>
      <c r="H217" s="374" t="s">
        <v>1891</v>
      </c>
      <c r="I217" s="374"/>
      <c r="J217" s="374"/>
      <c r="K217" s="395"/>
    </row>
    <row r="218" s="1" customFormat="1" ht="15" customHeight="1">
      <c r="B218" s="394"/>
      <c r="C218" s="322"/>
      <c r="D218" s="322"/>
      <c r="E218" s="322"/>
      <c r="F218" s="345">
        <v>4</v>
      </c>
      <c r="G218" s="383"/>
      <c r="H218" s="374" t="s">
        <v>1892</v>
      </c>
      <c r="I218" s="374"/>
      <c r="J218" s="374"/>
      <c r="K218" s="395"/>
    </row>
    <row r="219" s="1" customFormat="1" ht="12.75" customHeight="1">
      <c r="B219" s="396"/>
      <c r="C219" s="397"/>
      <c r="D219" s="397"/>
      <c r="E219" s="397"/>
      <c r="F219" s="397"/>
      <c r="G219" s="397"/>
      <c r="H219" s="397"/>
      <c r="I219" s="397"/>
      <c r="J219" s="397"/>
      <c r="K219" s="398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Zahradnikova-PC\Zahradnikova</dc:creator>
  <cp:lastModifiedBy>Zahradnikova-PC\Zahradnikova</cp:lastModifiedBy>
  <dcterms:created xsi:type="dcterms:W3CDTF">2024-01-30T12:13:52Z</dcterms:created>
  <dcterms:modified xsi:type="dcterms:W3CDTF">2024-01-30T12:14:05Z</dcterms:modified>
</cp:coreProperties>
</file>