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1"/>
  </bookViews>
  <sheets>
    <sheet name="část 1." sheetId="1" r:id="rId1"/>
    <sheet name="část 2." sheetId="3" r:id="rId2"/>
    <sheet name="část 3." sheetId="2" r:id="rId3"/>
    <sheet name="část 4." sheetId="4" r:id="rId4"/>
  </sheets>
  <definedNames>
    <definedName name="_xlnm.Print_Area" localSheetId="0">'část 1.'!$A$1:$H$72</definedName>
    <definedName name="_xlnm.Print_Area" localSheetId="1">'část 2.'!$A$1:$H$37</definedName>
    <definedName name="_xlnm.Print_Area" localSheetId="2">'část 3.'!$A$1:$H$69</definedName>
    <definedName name="_xlnm.Print_Area" localSheetId="3">'část 4.'!$A$1:$H$37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<sst xmlns="http://schemas.openxmlformats.org/spreadsheetml/2006/main" count="387" uniqueCount="87">
  <si>
    <t>20 03 01 - Směsný komunální odpad</t>
  </si>
  <si>
    <t>DPH (v %)</t>
  </si>
  <si>
    <t>1x za týden</t>
  </si>
  <si>
    <t>2x za týden</t>
  </si>
  <si>
    <t>Celkem</t>
  </si>
  <si>
    <t>-</t>
  </si>
  <si>
    <t>2x za měsíc</t>
  </si>
  <si>
    <t>1x za měsíc</t>
  </si>
  <si>
    <t>1x za 2 měsíce</t>
  </si>
  <si>
    <t>1x za 4 měsíce</t>
  </si>
  <si>
    <t>dle potřeby</t>
  </si>
  <si>
    <t>20 01 08 - Biologicky rozložitelný odpad z kuchyní a stravoven</t>
  </si>
  <si>
    <t>3x týdně</t>
  </si>
  <si>
    <t>20 01 21 - Zářivky a jiný odpad obsahující rtuť</t>
  </si>
  <si>
    <t>Cena celkem v Kč bez DPH</t>
  </si>
  <si>
    <t>Jednotková cena v Kč bez DPH/ 1 t</t>
  </si>
  <si>
    <t>Cena celkem v Kč bez DPH /1 rok</t>
  </si>
  <si>
    <t>Objem za rok v t (modelový příklad)</t>
  </si>
  <si>
    <t>Četnost</t>
  </si>
  <si>
    <t>Počet nádob</t>
  </si>
  <si>
    <t>Velikost nádoby v l</t>
  </si>
  <si>
    <t xml:space="preserve">Jednotková cena za 1 měsíc svozu/nádoba v Kč bez DPH                                            </t>
  </si>
  <si>
    <t xml:space="preserve">Jednotková cena za 1 rok svozu/nádoba v Kč bez DPH                                          </t>
  </si>
  <si>
    <t>Pronájem kontejneru dle druhu</t>
  </si>
  <si>
    <t>kontejner na odpad 1100 l</t>
  </si>
  <si>
    <t>kontejner na skleněné obaly - 1100 l - zvon</t>
  </si>
  <si>
    <t>kontejner na plastové obaly - 1100 l</t>
  </si>
  <si>
    <t>kontejner na odpad 770 l</t>
  </si>
  <si>
    <t>kontejner na odpad 240 l</t>
  </si>
  <si>
    <t>Druh nádoby</t>
  </si>
  <si>
    <t>Počet nádob (modelový příklad)</t>
  </si>
  <si>
    <t xml:space="preserve">Jednotková cena za pronájem 1 ks nádoby v Kč bez DPH/ rok                                   </t>
  </si>
  <si>
    <t xml:space="preserve">Jednotková cena za pronájem 1 ks nádoby v Kč bez DPH/ měsíc                                    </t>
  </si>
  <si>
    <t>18 01 06 - Chemikálie, které jsou nebo obsahují nebezpečné látky</t>
  </si>
  <si>
    <t>18 01 08 - Nepužitelná cytostatika</t>
  </si>
  <si>
    <t>18 01 09 - jiná neužitelná léčiva neuvedená pod číslem 18 01 08</t>
  </si>
  <si>
    <t>20 03 07 - Objemný odpad</t>
  </si>
  <si>
    <t>15 01 01 - Papír a lepenka</t>
  </si>
  <si>
    <t>20 01 39 - Plasty (15 01 02)</t>
  </si>
  <si>
    <t>20 01 02 - Sklo (15 01 07)</t>
  </si>
  <si>
    <t xml:space="preserve">Specifikace ceny odpadů dle frekvence vývozu </t>
  </si>
  <si>
    <t>2x týdně</t>
  </si>
  <si>
    <t>Specifikace ceny - sazby za ostatní a nebezpečnéný odpad</t>
  </si>
  <si>
    <t>20 01 25 -  Jedlý olej a tuk</t>
  </si>
  <si>
    <t>kontejner pro nebezpečný odpad - 25 m3 (chlazený)</t>
  </si>
  <si>
    <t xml:space="preserve">Nabídková jednotková cena musí obsahovat všechny náklady na likvidaci odpadu (nakládka, vykládka, manipulace, doprava, odstranění a další činnosti bezprostředně související s plněním, a to včetně vedení potřebné evidence, vyhotovování a potvrzování dokladů o přepravě NO dle platné legislativy - týká se části 4.).                                                                             Veškeré činnosti dodavatele musí být v souladu se všemi zákonnýmni požadavky platnými pro nakládání s odpady, a to především se Zákonem č. 541/2020 Sb., o odpadech a o změně některých dalších zákonů, ve znění pozdějších předpisů a jeho prováděcích vyhlášek. </t>
  </si>
  <si>
    <t>Jedná se lokalitu Rychnov nad Kněžnou.</t>
  </si>
  <si>
    <t>dle potřeby (cca 2x ročně)</t>
  </si>
  <si>
    <t>VOK na odpad 19 12 12</t>
  </si>
  <si>
    <t>vzorek vzniklého odpadu č. 19 12 12</t>
  </si>
  <si>
    <t>Odpad č. 19 12 12 - vzniká z katalogových čísel 18 01 01, 18 01 03 a 18 01 02 prouze krevní vaky a konzervy. Po dekontaminaci odpadu jsou z odpadu odstraněnénebezpečné složky odpadu, které by mohly činit odpad nebezepečným z hlediska jiných nebezpečných vlastností a svým složením tento odpad splňuje požadavky pro použití odpadu, např. energeticy, tento odpad může být zařazen pod katalogové číslo 19 12 12 (viz výše ilustrační foto odpadu).</t>
  </si>
  <si>
    <t>Cenová nabídka, podklady pro hodnocení</t>
  </si>
  <si>
    <r>
      <t>19 12 12 - Jiné odpady (včetně směsí materiálů) z mechanické úpravy odpadu neuvedené pod číslem 19 12 11 (pouze Náchod)</t>
    </r>
    <r>
      <rPr>
        <b/>
        <sz val="11"/>
        <color rgb="FFFF0000"/>
        <rFont val="Times New Roman"/>
        <family val="1"/>
      </rPr>
      <t>*</t>
    </r>
  </si>
  <si>
    <r>
      <t xml:space="preserve">Celkem za část 1. lokalita Náchodsko směsný komunální odpad a separovaný odpad                                                                     </t>
    </r>
    <r>
      <rPr>
        <i/>
        <sz val="11"/>
        <rFont val="Times New Roman"/>
        <family val="1"/>
      </rPr>
      <t xml:space="preserve"> (cena celkem za odpad + náklady na pronájem) za 1 rok</t>
    </r>
  </si>
  <si>
    <r>
      <t xml:space="preserve">Celkem za lokalitu č. 1 Směsný komunální odpad a seprarovaný odpad bez DPH </t>
    </r>
    <r>
      <rPr>
        <i/>
        <sz val="11"/>
        <rFont val="Times New Roman"/>
        <family val="1"/>
      </rPr>
      <t>(dle modelového příkladu plnění za 1 rok)</t>
    </r>
  </si>
  <si>
    <r>
      <t xml:space="preserve">Celkem za lokalitu č. 1 Pronájem kontejnerů dle druhu bez DPH </t>
    </r>
    <r>
      <rPr>
        <i/>
        <sz val="11"/>
        <rFont val="Times New Roman"/>
        <family val="1"/>
      </rPr>
      <t>(dle modelového příkladu plnění za 1 rok)</t>
    </r>
  </si>
  <si>
    <t xml:space="preserve">Nabídková jednotková cena musí obsahovat všechny náklady na likvidaci odpadu (nakládka, vykládka, manipulace, doprava, odstranění a další činnosti bezprostředně související s plněním, a to včetně vedení potřebné evidence, vyhotovování a potvrzování dokladů o přepravě dle platné legislativy. Veškeré činnosti dodavatele musí být v souladu se všemi zákonnýmni požadavky platnými pro nakládání s odpady, a to především se Zákonem č. 541/2020 Sb., o odpadech a o změně některých dalších zákonů, ve znění pozdějších předpisů a jeho prováděcích vyhlášek. </t>
  </si>
  <si>
    <t xml:space="preserve">Nabídková jednotková cena musí obsahovat všechny náklady na likvidaci odpadu (nakládka, vykládka, manipulace, doprava, odstranění a další činnosti bezprostředně související s plněním, a to včetně vedení potřebné evidence, vyhotovování a potvrzování dokladů o přepravě NO dle platné legislativy. Veškeré činnosti dodavatele musí být v souladu se všemi zákonnýmni požadavky platnými pro nakládání s odpady, a to především se Zákonem č. 541/2020 Sb., o odpadech a o změně některých dalších zákonů, ve znění pozdějších předpisů a jeho prováděcích vyhlášek. </t>
  </si>
  <si>
    <r>
      <t xml:space="preserve">18 01 01 - Ostré předměty (kromě 18 01 03) - </t>
    </r>
    <r>
      <rPr>
        <i/>
        <sz val="10"/>
        <rFont val="Times New Roman"/>
        <family val="1"/>
      </rPr>
      <t>(svoz ve frekvenci 3x týdně - dodržení lhůty skladování max.72 hodin)</t>
    </r>
  </si>
  <si>
    <r>
      <t xml:space="preserve">18 01 02 - Části těl a orgány včetně krevních vaků a krevních konzerv (kromě 18 01 03) - </t>
    </r>
    <r>
      <rPr>
        <i/>
        <sz val="10"/>
        <rFont val="Times New Roman"/>
        <family val="1"/>
      </rPr>
      <t>(svoz ve frekvenci 3x týdně - dodržení lhůty skladování max.72 hodin)</t>
    </r>
  </si>
  <si>
    <r>
      <t>18 01 03 - Odpady, na jejichž sběr a odstraňování jsou kladeny zvláštní požadavky s ohledem na prevenci infekce -</t>
    </r>
    <r>
      <rPr>
        <i/>
        <sz val="10"/>
        <rFont val="Times New Roman"/>
        <family val="1"/>
      </rPr>
      <t xml:space="preserve"> (svoz ve frekvenci 3x týdně - dodržení lhůty skladování max.72 hodin)</t>
    </r>
  </si>
  <si>
    <r>
      <t xml:space="preserve">18 01 01 - Ostré předměty (kromě 18 01 03) - </t>
    </r>
    <r>
      <rPr>
        <i/>
        <sz val="11"/>
        <rFont val="Times New Roman"/>
        <family val="1"/>
      </rPr>
      <t>(svoz ve frekvenci 3x týdně - dodržení lhůty skladování max.72 hodin)</t>
    </r>
  </si>
  <si>
    <r>
      <t xml:space="preserve">18 01 02 - Části těl a orgány včetně krevních vaků a krevních konzerv (kromě 18 01 03) - </t>
    </r>
    <r>
      <rPr>
        <i/>
        <sz val="11"/>
        <rFont val="Times New Roman"/>
        <family val="1"/>
      </rPr>
      <t>(svoz ve frekvenci 3x týdně - dodržení lhůty skladování max.72 hodin)</t>
    </r>
  </si>
  <si>
    <r>
      <t>18 01 03 - Odpady, na jejichž sběr a odstraňování jsou kladeny zvláštní požadavky s ohledem na prevenci infekce -</t>
    </r>
    <r>
      <rPr>
        <i/>
        <sz val="11"/>
        <rFont val="Times New Roman"/>
        <family val="1"/>
      </rPr>
      <t xml:space="preserve"> (svoz ve frekvenci 3x týdně - dodržení lhůty skladování max.72 hodin)</t>
    </r>
  </si>
  <si>
    <r>
      <t xml:space="preserve">15 02 02 - Absropční činidla, filtační materiály (včetně olejových filtrů, jinak blíže neuvedených), čistící takniny a ochranné oděvy znečištěné nebezpečnými látkami </t>
    </r>
    <r>
      <rPr>
        <i/>
        <sz val="11"/>
        <rFont val="Times New Roman"/>
        <family val="1"/>
      </rPr>
      <t>(uskladněno v kartonových krabicích na paletě, filtry s rizikem přenosu infekce)</t>
    </r>
  </si>
  <si>
    <r>
      <t xml:space="preserve">15 02 03 - Absorpční činidla, filtrační materiály, čistící tkaniny a ochranné oděvy neuvedené pod číslem 15 02 02                                                                     </t>
    </r>
    <r>
      <rPr>
        <i/>
        <sz val="11"/>
        <rFont val="Times New Roman"/>
        <family val="1"/>
      </rPr>
      <t>(uskladněno v kartonových krabicích na paletě, filtry s z veřejných prostorů)</t>
    </r>
  </si>
  <si>
    <r>
      <t xml:space="preserve">Celkem za část 3. lokalita Rychnovsko směsný komunální odpad a separovaný odpad                                                                                </t>
    </r>
    <r>
      <rPr>
        <i/>
        <sz val="10"/>
        <rFont val="Times New Roman"/>
        <family val="1"/>
      </rPr>
      <t xml:space="preserve"> (cena celkem za odpad + náklady na pronájem) za 1 rok</t>
    </r>
  </si>
  <si>
    <r>
      <t>20 02 01 - Biologicky rozložitelný odpad</t>
    </r>
    <r>
      <rPr>
        <i/>
        <sz val="11"/>
        <color theme="1"/>
        <rFont val="Times New Roman"/>
        <family val="1"/>
      </rPr>
      <t xml:space="preserve"> (VOK vlastní nádoba)</t>
    </r>
  </si>
  <si>
    <r>
      <t xml:space="preserve">20 02 01 - Biologicky rozložitelný odpad </t>
    </r>
    <r>
      <rPr>
        <sz val="10"/>
        <color theme="1"/>
        <rFont val="Times New Roman"/>
        <family val="1"/>
      </rPr>
      <t>(VOK vlastní nádoba)</t>
    </r>
  </si>
  <si>
    <r>
      <t xml:space="preserve">Celkem za lokalitu č. 3 Směsný komunální odpad a seprarovaný odpad bez DPH </t>
    </r>
    <r>
      <rPr>
        <i/>
        <sz val="10"/>
        <rFont val="Times New Roman"/>
        <family val="1"/>
      </rPr>
      <t>(dle modelového příkladu plnění za 1 rok)</t>
    </r>
  </si>
  <si>
    <r>
      <t xml:space="preserve">Celkem za lokalitu č. 3 Pronájem kontejnerů dle druhu bez DPH </t>
    </r>
    <r>
      <rPr>
        <i/>
        <sz val="10"/>
        <rFont val="Times New Roman"/>
        <family val="1"/>
      </rPr>
      <t>(dle modelového příkladu plnění za 1 rok)</t>
    </r>
  </si>
  <si>
    <r>
      <t>19 12 12 - Jiné odpady (včetně směsí materiálů) z mechanické úpravy odpadu neuvedené pod číslem 19 12 11 (pouze Rychnov)</t>
    </r>
    <r>
      <rPr>
        <b/>
        <sz val="10"/>
        <color rgb="FFFF0000"/>
        <rFont val="Times New Roman"/>
        <family val="1"/>
      </rPr>
      <t>*</t>
    </r>
  </si>
  <si>
    <r>
      <t xml:space="preserve">15 02 03 - Absorpční činidla, filtrační materiály, čistící tkaniny a ochranné oděvy neuvedené pod číslem 15 02 02                                                                                                                    </t>
    </r>
    <r>
      <rPr>
        <i/>
        <sz val="10"/>
        <rFont val="Times New Roman"/>
        <family val="1"/>
      </rPr>
      <t>(uskladněno v kartonových krabicích na paletě, filtry s z veřejných prostorů)</t>
    </r>
  </si>
  <si>
    <r>
      <t xml:space="preserve">15 02 02 - Absropční činidla, filtační materiály (včetně olejových filtrů, jinak blíže neuvedených), čistící takniny a ochranné oděvy znečištěné nebezpečnými látkami </t>
    </r>
    <r>
      <rPr>
        <i/>
        <sz val="10"/>
        <rFont val="Times New Roman"/>
        <family val="1"/>
      </rPr>
      <t xml:space="preserve">                 (uskladněno v kartonových krabicích na paletě, filtry s rizikem přenosu infekce)</t>
    </r>
  </si>
  <si>
    <r>
      <t xml:space="preserve">Celkem za část 2. lokalita Náchodsko ostatní a nebezpečný odpad                                                    </t>
    </r>
    <r>
      <rPr>
        <i/>
        <sz val="11"/>
        <rFont val="Times New Roman"/>
        <family val="1"/>
      </rPr>
      <t xml:space="preserve">                                                                                (dle modelového příkladu plnění za 1 rok)</t>
    </r>
  </si>
  <si>
    <r>
      <t xml:space="preserve">Celkem za část 4. lokalita Rychnovsko ostatní a nebezpečný odpad                                                    </t>
    </r>
    <r>
      <rPr>
        <i/>
        <sz val="10"/>
        <rFont val="Times New Roman"/>
        <family val="1"/>
      </rPr>
      <t xml:space="preserve">                                                                  (dle modelového příkladu plnění za 1 rok)</t>
    </r>
  </si>
  <si>
    <t xml:space="preserve">Zadavatel upozorňuje, že u katalogový čísel odpadů 18 01 01, 18 01 03 a 18 01 02 v průběhu plnění rámcové smlouvy dojde k významému poklesu (cca o 80 %) oproti množství, které je uvedeno v modelovém příkladu, a to z důvodu uvedení do provozu dekontaminačního zařízení. </t>
  </si>
  <si>
    <t>* Odpad č. 19 12 12 - začátek plnění v závislosti na uvedení do provozu dekontaminačního zařízení umístěného v dolním areálu Oblastní nemocnice Náchod (odhadem cca I.Q.2025).</t>
  </si>
  <si>
    <t>* Odpad č. 19 12 12 - začátek plnění v závislosti na uvedení do provozu dekontaminačního zařízení umístěného v areálu Nemocnice Rychnov nad Kněžnou (odhadem cca I.Q.2025).</t>
  </si>
  <si>
    <t>Zadavatel poskytuje přílohu č. 6 zadávací dokumentace, kde jsou popsány jednotlivé druhy nebezepečného odpadu (Identifikační listy).</t>
  </si>
  <si>
    <t>20 01 01 (15 01 01) - Papír a lepenka</t>
  </si>
  <si>
    <t>Jedná se o lokality Náchod, Broumov, Nové Město nad Metují, Jaroměř a Opočno.</t>
  </si>
  <si>
    <t>Jedná se o lokality Náchod, Broumov, Nové Město nad Metují a Jaroměř.</t>
  </si>
  <si>
    <t>Část 1. Směsný komunální odpad a separovaný odpad  ONN</t>
  </si>
  <si>
    <t>Část 2. Ostatní odpad a nebezpečný odpad ONN</t>
  </si>
  <si>
    <t>Část 3. Směsný komunální odpad a separovaný odpad NRK</t>
  </si>
  <si>
    <t>Část 4. Ostatní odpad a nebezpečný odpad NRK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</si>
</sst>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7" fillId="0" borderId="0" xfId="0" applyFont="1"/>
    <xf numFmtId="0" fontId="12" fillId="2" borderId="1" xfId="0" applyFont="1" applyFill="1" applyBorder="1" applyAlignment="1">
      <alignment vertical="center"/>
    </xf>
    <xf numFmtId="44" fontId="7" fillId="3" borderId="2" xfId="0" applyNumberFormat="1" applyFont="1" applyFill="1" applyBorder="1"/>
    <xf numFmtId="0" fontId="13" fillId="3" borderId="1" xfId="0" applyFont="1" applyFill="1" applyBorder="1" applyAlignment="1">
      <alignment horizontal="center"/>
    </xf>
    <xf numFmtId="44" fontId="7" fillId="3" borderId="3" xfId="0" applyNumberFormat="1" applyFont="1" applyFill="1" applyBorder="1"/>
    <xf numFmtId="44" fontId="7" fillId="3" borderId="4" xfId="0" applyNumberFormat="1" applyFont="1" applyFill="1" applyBorder="1"/>
    <xf numFmtId="44" fontId="7" fillId="3" borderId="5" xfId="0" applyNumberFormat="1" applyFont="1" applyFill="1" applyBorder="1"/>
    <xf numFmtId="0" fontId="17" fillId="0" borderId="6" xfId="0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4" fontId="17" fillId="0" borderId="0" xfId="0" applyNumberFormat="1" applyFont="1"/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7" fillId="0" borderId="0" xfId="0" applyFont="1" applyAlignment="1">
      <alignment horizontal="center" wrapText="1"/>
    </xf>
    <xf numFmtId="0" fontId="12" fillId="2" borderId="8" xfId="0" applyFont="1" applyFill="1" applyBorder="1" applyAlignment="1">
      <alignment vertical="center"/>
    </xf>
    <xf numFmtId="0" fontId="13" fillId="0" borderId="8" xfId="0" applyFont="1" applyBorder="1"/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9" xfId="0" applyFont="1" applyBorder="1"/>
    <xf numFmtId="44" fontId="7" fillId="3" borderId="10" xfId="20" applyFont="1" applyFill="1" applyBorder="1"/>
    <xf numFmtId="44" fontId="7" fillId="3" borderId="11" xfId="20" applyFont="1" applyFill="1" applyBorder="1"/>
    <xf numFmtId="0" fontId="7" fillId="3" borderId="12" xfId="0" applyFont="1" applyFill="1" applyBorder="1" applyAlignment="1">
      <alignment horizontal="center"/>
    </xf>
    <xf numFmtId="44" fontId="7" fillId="3" borderId="4" xfId="20" applyFont="1" applyFill="1" applyBorder="1"/>
    <xf numFmtId="0" fontId="7" fillId="0" borderId="13" xfId="0" applyFont="1" applyBorder="1"/>
    <xf numFmtId="44" fontId="7" fillId="3" borderId="14" xfId="20" applyFont="1" applyFill="1" applyBorder="1"/>
    <xf numFmtId="44" fontId="7" fillId="3" borderId="15" xfId="20" applyFont="1" applyFill="1" applyBorder="1"/>
    <xf numFmtId="44" fontId="7" fillId="3" borderId="5" xfId="20" applyFont="1" applyFill="1" applyBorder="1"/>
    <xf numFmtId="44" fontId="7" fillId="3" borderId="16" xfId="20" applyFont="1" applyFill="1" applyBorder="1"/>
    <xf numFmtId="0" fontId="7" fillId="3" borderId="17" xfId="0" applyFont="1" applyFill="1" applyBorder="1" applyAlignment="1">
      <alignment horizontal="center"/>
    </xf>
    <xf numFmtId="0" fontId="7" fillId="0" borderId="18" xfId="0" applyFont="1" applyBorder="1"/>
    <xf numFmtId="44" fontId="7" fillId="3" borderId="19" xfId="20" applyFont="1" applyFill="1" applyBorder="1"/>
    <xf numFmtId="44" fontId="7" fillId="3" borderId="20" xfId="20" applyFont="1" applyFill="1" applyBorder="1"/>
    <xf numFmtId="0" fontId="7" fillId="3" borderId="21" xfId="0" applyFont="1" applyFill="1" applyBorder="1" applyAlignment="1">
      <alignment horizontal="center"/>
    </xf>
    <xf numFmtId="44" fontId="7" fillId="3" borderId="22" xfId="20" applyFont="1" applyFill="1" applyBorder="1"/>
    <xf numFmtId="0" fontId="8" fillId="0" borderId="23" xfId="0" applyFont="1" applyBorder="1"/>
    <xf numFmtId="0" fontId="8" fillId="4" borderId="24" xfId="0" applyFont="1" applyFill="1" applyBorder="1" applyAlignment="1">
      <alignment horizontal="center"/>
    </xf>
    <xf numFmtId="44" fontId="7" fillId="3" borderId="2" xfId="20" applyFont="1" applyFill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44" fontId="7" fillId="3" borderId="12" xfId="20" applyFont="1" applyFill="1" applyBorder="1"/>
    <xf numFmtId="44" fontId="7" fillId="3" borderId="21" xfId="20" applyFont="1" applyFill="1" applyBorder="1"/>
    <xf numFmtId="0" fontId="8" fillId="0" borderId="25" xfId="0" applyFont="1" applyBorder="1"/>
    <xf numFmtId="0" fontId="8" fillId="4" borderId="28" xfId="0" applyFont="1" applyFill="1" applyBorder="1" applyAlignment="1">
      <alignment horizontal="center"/>
    </xf>
    <xf numFmtId="0" fontId="7" fillId="0" borderId="10" xfId="0" applyFont="1" applyBorder="1"/>
    <xf numFmtId="0" fontId="7" fillId="0" borderId="12" xfId="0" applyFont="1" applyBorder="1"/>
    <xf numFmtId="0" fontId="7" fillId="0" borderId="4" xfId="0" applyFont="1" applyBorder="1"/>
    <xf numFmtId="44" fontId="7" fillId="3" borderId="29" xfId="20" applyFont="1" applyFill="1" applyBorder="1"/>
    <xf numFmtId="44" fontId="7" fillId="3" borderId="30" xfId="20" applyFont="1" applyFill="1" applyBorder="1"/>
    <xf numFmtId="0" fontId="7" fillId="3" borderId="30" xfId="0" applyFont="1" applyFill="1" applyBorder="1" applyAlignment="1">
      <alignment horizontal="center"/>
    </xf>
    <xf numFmtId="44" fontId="7" fillId="3" borderId="31" xfId="2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5" xfId="0" applyFont="1" applyBorder="1"/>
    <xf numFmtId="44" fontId="7" fillId="3" borderId="7" xfId="20" applyFont="1" applyFill="1" applyBorder="1"/>
    <xf numFmtId="0" fontId="7" fillId="0" borderId="19" xfId="0" applyFont="1" applyBorder="1"/>
    <xf numFmtId="0" fontId="7" fillId="0" borderId="21" xfId="0" applyFont="1" applyBorder="1"/>
    <xf numFmtId="0" fontId="7" fillId="0" borderId="22" xfId="0" applyFont="1" applyBorder="1"/>
    <xf numFmtId="44" fontId="7" fillId="3" borderId="17" xfId="20" applyFont="1" applyFill="1" applyBorder="1"/>
    <xf numFmtId="0" fontId="8" fillId="0" borderId="32" xfId="0" applyFont="1" applyBorder="1"/>
    <xf numFmtId="44" fontId="7" fillId="3" borderId="32" xfId="20" applyFont="1" applyFill="1" applyBorder="1"/>
    <xf numFmtId="0" fontId="7" fillId="0" borderId="32" xfId="0" applyFont="1" applyBorder="1" applyAlignment="1">
      <alignment horizontal="center"/>
    </xf>
    <xf numFmtId="0" fontId="7" fillId="0" borderId="1" xfId="0" applyFont="1" applyBorder="1"/>
    <xf numFmtId="44" fontId="7" fillId="3" borderId="33" xfId="20" applyFont="1" applyFill="1" applyBorder="1"/>
    <xf numFmtId="44" fontId="7" fillId="3" borderId="1" xfId="20" applyFont="1" applyFill="1" applyBorder="1"/>
    <xf numFmtId="0" fontId="7" fillId="3" borderId="1" xfId="0" applyFont="1" applyFill="1" applyBorder="1" applyAlignment="1">
      <alignment horizontal="center"/>
    </xf>
    <xf numFmtId="44" fontId="7" fillId="3" borderId="34" xfId="20" applyFont="1" applyFill="1" applyBorder="1"/>
    <xf numFmtId="0" fontId="8" fillId="0" borderId="35" xfId="0" applyFont="1" applyBorder="1"/>
    <xf numFmtId="0" fontId="8" fillId="4" borderId="0" xfId="0" applyFont="1" applyFill="1" applyAlignment="1">
      <alignment horizontal="center"/>
    </xf>
    <xf numFmtId="44" fontId="7" fillId="3" borderId="36" xfId="20" applyFont="1" applyFill="1" applyBorder="1"/>
    <xf numFmtId="44" fontId="7" fillId="3" borderId="37" xfId="20" applyFont="1" applyFill="1" applyBorder="1"/>
    <xf numFmtId="0" fontId="7" fillId="3" borderId="37" xfId="0" applyFont="1" applyFill="1" applyBorder="1" applyAlignment="1">
      <alignment horizontal="center"/>
    </xf>
    <xf numFmtId="0" fontId="7" fillId="0" borderId="38" xfId="0" applyFont="1" applyBorder="1" applyAlignment="1">
      <alignment vertical="center" wrapText="1"/>
    </xf>
    <xf numFmtId="44" fontId="7" fillId="3" borderId="37" xfId="0" applyNumberFormat="1" applyFont="1" applyFill="1" applyBorder="1"/>
    <xf numFmtId="0" fontId="7" fillId="2" borderId="8" xfId="0" applyFont="1" applyFill="1" applyBorder="1" applyAlignment="1">
      <alignment vertical="center"/>
    </xf>
    <xf numFmtId="0" fontId="7" fillId="0" borderId="8" xfId="0" applyFont="1" applyBorder="1"/>
    <xf numFmtId="0" fontId="7" fillId="2" borderId="39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center"/>
    </xf>
    <xf numFmtId="44" fontId="17" fillId="3" borderId="10" xfId="0" applyNumberFormat="1" applyFont="1" applyFill="1" applyBorder="1" applyAlignment="1">
      <alignment horizontal="center"/>
    </xf>
    <xf numFmtId="44" fontId="17" fillId="3" borderId="12" xfId="0" applyNumberFormat="1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44" fontId="17" fillId="3" borderId="14" xfId="0" applyNumberFormat="1" applyFont="1" applyFill="1" applyBorder="1" applyAlignment="1">
      <alignment horizontal="center"/>
    </xf>
    <xf numFmtId="44" fontId="17" fillId="3" borderId="7" xfId="0" applyNumberFormat="1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44" fontId="17" fillId="0" borderId="0" xfId="0" applyNumberFormat="1" applyFont="1" applyAlignment="1">
      <alignment horizontal="center"/>
    </xf>
    <xf numFmtId="0" fontId="13" fillId="2" borderId="42" xfId="0" applyFont="1" applyFill="1" applyBorder="1" applyAlignment="1">
      <alignment vertical="center"/>
    </xf>
    <xf numFmtId="0" fontId="13" fillId="2" borderId="33" xfId="0" applyFont="1" applyFill="1" applyBorder="1" applyAlignment="1">
      <alignment vertical="center" wrapText="1"/>
    </xf>
    <xf numFmtId="0" fontId="13" fillId="2" borderId="39" xfId="0" applyFont="1" applyFill="1" applyBorder="1" applyAlignment="1">
      <alignment vertical="center" wrapText="1"/>
    </xf>
    <xf numFmtId="0" fontId="13" fillId="2" borderId="43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 wrapText="1"/>
    </xf>
    <xf numFmtId="0" fontId="13" fillId="2" borderId="40" xfId="0" applyFont="1" applyFill="1" applyBorder="1" applyAlignment="1">
      <alignment vertical="center" wrapText="1"/>
    </xf>
    <xf numFmtId="0" fontId="13" fillId="2" borderId="39" xfId="0" applyFont="1" applyFill="1" applyBorder="1" applyAlignment="1">
      <alignment vertical="center"/>
    </xf>
    <xf numFmtId="0" fontId="13" fillId="2" borderId="26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/>
    </xf>
    <xf numFmtId="0" fontId="7" fillId="0" borderId="8" xfId="0" applyFont="1" applyBorder="1" applyAlignment="1">
      <alignment horizontal="center"/>
    </xf>
    <xf numFmtId="0" fontId="17" fillId="2" borderId="39" xfId="0" applyFont="1" applyFill="1" applyBorder="1" applyAlignment="1">
      <alignment horizontal="center" vertical="center" wrapText="1"/>
    </xf>
    <xf numFmtId="44" fontId="17" fillId="3" borderId="4" xfId="0" applyNumberFormat="1" applyFont="1" applyFill="1" applyBorder="1" applyAlignment="1">
      <alignment horizontal="center"/>
    </xf>
    <xf numFmtId="44" fontId="17" fillId="3" borderId="5" xfId="0" applyNumberFormat="1" applyFont="1" applyFill="1" applyBorder="1" applyAlignment="1">
      <alignment horizontal="center"/>
    </xf>
    <xf numFmtId="44" fontId="17" fillId="3" borderId="19" xfId="0" applyNumberFormat="1" applyFont="1" applyFill="1" applyBorder="1" applyAlignment="1">
      <alignment horizontal="center"/>
    </xf>
    <xf numFmtId="44" fontId="17" fillId="3" borderId="21" xfId="0" applyNumberFormat="1" applyFont="1" applyFill="1" applyBorder="1" applyAlignment="1">
      <alignment horizontal="center"/>
    </xf>
    <xf numFmtId="44" fontId="17" fillId="3" borderId="22" xfId="0" applyNumberFormat="1" applyFont="1" applyFill="1" applyBorder="1" applyAlignment="1">
      <alignment horizontal="center"/>
    </xf>
    <xf numFmtId="0" fontId="7" fillId="3" borderId="12" xfId="0" applyFont="1" applyFill="1" applyBorder="1"/>
    <xf numFmtId="0" fontId="17" fillId="0" borderId="7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44" fontId="7" fillId="3" borderId="22" xfId="0" applyNumberFormat="1" applyFont="1" applyFill="1" applyBorder="1"/>
    <xf numFmtId="0" fontId="13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3" fillId="0" borderId="38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44" fontId="0" fillId="0" borderId="35" xfId="0" applyNumberFormat="1" applyBorder="1" applyAlignment="1">
      <alignment vertical="center" wrapText="1"/>
    </xf>
    <xf numFmtId="0" fontId="19" fillId="0" borderId="0" xfId="0" applyFont="1" applyAlignment="1">
      <alignment horizontal="left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44" fontId="7" fillId="3" borderId="27" xfId="20" applyFont="1" applyFill="1" applyBorder="1" applyAlignment="1">
      <alignment horizontal="center"/>
    </xf>
    <xf numFmtId="44" fontId="7" fillId="3" borderId="44" xfId="20" applyFont="1" applyFill="1" applyBorder="1" applyAlignment="1">
      <alignment horizontal="center"/>
    </xf>
    <xf numFmtId="0" fontId="21" fillId="5" borderId="25" xfId="0" applyFont="1" applyFill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1" fillId="5" borderId="44" xfId="0" applyFont="1" applyFill="1" applyBorder="1" applyAlignment="1">
      <alignment horizontal="left" vertical="center" wrapText="1"/>
    </xf>
    <xf numFmtId="44" fontId="8" fillId="3" borderId="25" xfId="20" applyFont="1" applyFill="1" applyBorder="1" applyAlignment="1">
      <alignment horizontal="center"/>
    </xf>
    <xf numFmtId="44" fontId="8" fillId="3" borderId="44" xfId="20" applyFont="1" applyFill="1" applyBorder="1" applyAlignment="1">
      <alignment horizontal="center"/>
    </xf>
    <xf numFmtId="44" fontId="8" fillId="3" borderId="25" xfId="0" applyNumberFormat="1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left" vertical="center" wrapText="1"/>
    </xf>
    <xf numFmtId="0" fontId="21" fillId="5" borderId="45" xfId="0" applyFont="1" applyFill="1" applyBorder="1" applyAlignment="1">
      <alignment horizontal="left" vertical="center" wrapText="1"/>
    </xf>
    <xf numFmtId="44" fontId="8" fillId="3" borderId="23" xfId="0" applyNumberFormat="1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3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10" borderId="35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right"/>
    </xf>
    <xf numFmtId="0" fontId="7" fillId="0" borderId="44" xfId="0" applyFont="1" applyBorder="1" applyAlignment="1">
      <alignment horizontal="right"/>
    </xf>
    <xf numFmtId="0" fontId="8" fillId="3" borderId="25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wrapText="1"/>
    </xf>
    <xf numFmtId="0" fontId="8" fillId="5" borderId="25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center" vertical="center"/>
    </xf>
    <xf numFmtId="0" fontId="8" fillId="12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7" fillId="0" borderId="49" xfId="0" applyFont="1" applyBorder="1" applyAlignment="1">
      <alignment horizontal="right"/>
    </xf>
    <xf numFmtId="0" fontId="7" fillId="0" borderId="50" xfId="0" applyFont="1" applyBorder="1" applyAlignment="1">
      <alignment horizontal="right"/>
    </xf>
    <xf numFmtId="0" fontId="7" fillId="0" borderId="3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4" fontId="7" fillId="3" borderId="27" xfId="0" applyNumberFormat="1" applyFont="1" applyFill="1" applyBorder="1" applyAlignment="1">
      <alignment horizontal="center"/>
    </xf>
    <xf numFmtId="44" fontId="7" fillId="3" borderId="26" xfId="0" applyNumberFormat="1" applyFont="1" applyFill="1" applyBorder="1" applyAlignment="1">
      <alignment horizontal="center"/>
    </xf>
    <xf numFmtId="0" fontId="21" fillId="13" borderId="35" xfId="0" applyFont="1" applyFill="1" applyBorder="1" applyAlignment="1">
      <alignment horizontal="center" vertical="center" wrapText="1"/>
    </xf>
    <xf numFmtId="0" fontId="21" fillId="13" borderId="0" xfId="0" applyFont="1" applyFill="1" applyAlignment="1">
      <alignment horizontal="center" vertical="center" wrapText="1"/>
    </xf>
    <xf numFmtId="0" fontId="21" fillId="13" borderId="48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/>
    </xf>
    <xf numFmtId="0" fontId="8" fillId="14" borderId="28" xfId="0" applyFont="1" applyFill="1" applyBorder="1" applyAlignment="1">
      <alignment horizontal="center" vertical="center"/>
    </xf>
    <xf numFmtId="0" fontId="8" fillId="14" borderId="44" xfId="0" applyFont="1" applyFill="1" applyBorder="1" applyAlignment="1">
      <alignment horizontal="center" vertical="center"/>
    </xf>
    <xf numFmtId="0" fontId="10" fillId="11" borderId="47" xfId="0" applyFont="1" applyFill="1" applyBorder="1" applyAlignment="1">
      <alignment horizontal="center" vertical="center"/>
    </xf>
    <xf numFmtId="0" fontId="21" fillId="13" borderId="25" xfId="0" applyFont="1" applyFill="1" applyBorder="1" applyAlignment="1">
      <alignment horizontal="center" vertical="center"/>
    </xf>
    <xf numFmtId="0" fontId="21" fillId="13" borderId="28" xfId="0" applyFont="1" applyFill="1" applyBorder="1" applyAlignment="1">
      <alignment horizontal="center" vertical="center"/>
    </xf>
    <xf numFmtId="0" fontId="21" fillId="13" borderId="4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44" fontId="7" fillId="3" borderId="26" xfId="20" applyFont="1" applyFill="1" applyBorder="1" applyAlignment="1">
      <alignment horizontal="center"/>
    </xf>
    <xf numFmtId="0" fontId="21" fillId="13" borderId="25" xfId="0" applyFont="1" applyFill="1" applyBorder="1" applyAlignment="1">
      <alignment horizontal="center" vertical="center" wrapText="1"/>
    </xf>
    <xf numFmtId="0" fontId="21" fillId="13" borderId="28" xfId="0" applyFont="1" applyFill="1" applyBorder="1" applyAlignment="1">
      <alignment horizontal="center" vertical="center" wrapText="1"/>
    </xf>
    <xf numFmtId="0" fontId="21" fillId="13" borderId="44" xfId="0" applyFont="1" applyFill="1" applyBorder="1" applyAlignment="1">
      <alignment horizontal="center" vertical="center" wrapText="1"/>
    </xf>
    <xf numFmtId="0" fontId="21" fillId="15" borderId="49" xfId="0" applyFont="1" applyFill="1" applyBorder="1" applyAlignment="1">
      <alignment horizontal="center" vertical="center"/>
    </xf>
    <xf numFmtId="0" fontId="21" fillId="15" borderId="47" xfId="0" applyFont="1" applyFill="1" applyBorder="1" applyAlignment="1">
      <alignment horizontal="center" vertical="center"/>
    </xf>
    <xf numFmtId="0" fontId="21" fillId="15" borderId="50" xfId="0" applyFont="1" applyFill="1" applyBorder="1" applyAlignment="1">
      <alignment horizontal="center" vertical="center"/>
    </xf>
    <xf numFmtId="0" fontId="21" fillId="13" borderId="23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21" fillId="13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21" fillId="14" borderId="25" xfId="0" applyFont="1" applyFill="1" applyBorder="1" applyAlignment="1">
      <alignment horizontal="left" vertical="center" wrapText="1"/>
    </xf>
    <xf numFmtId="0" fontId="21" fillId="14" borderId="28" xfId="0" applyFont="1" applyFill="1" applyBorder="1" applyAlignment="1">
      <alignment horizontal="left" vertical="center" wrapText="1"/>
    </xf>
    <xf numFmtId="0" fontId="21" fillId="14" borderId="44" xfId="0" applyFont="1" applyFill="1" applyBorder="1" applyAlignment="1">
      <alignment horizontal="left" vertical="center" wrapText="1"/>
    </xf>
    <xf numFmtId="0" fontId="21" fillId="13" borderId="49" xfId="0" applyFont="1" applyFill="1" applyBorder="1" applyAlignment="1">
      <alignment horizontal="center" vertical="center" wrapText="1"/>
    </xf>
    <xf numFmtId="0" fontId="21" fillId="13" borderId="47" xfId="0" applyFont="1" applyFill="1" applyBorder="1" applyAlignment="1">
      <alignment horizontal="center" vertical="center" wrapText="1"/>
    </xf>
    <xf numFmtId="0" fontId="21" fillId="13" borderId="5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44" fontId="7" fillId="3" borderId="52" xfId="20" applyFont="1" applyFill="1" applyBorder="1" applyAlignment="1">
      <alignment horizontal="center"/>
    </xf>
    <xf numFmtId="44" fontId="7" fillId="3" borderId="45" xfId="20" applyFont="1" applyFill="1" applyBorder="1" applyAlignment="1">
      <alignment horizontal="center"/>
    </xf>
    <xf numFmtId="0" fontId="14" fillId="5" borderId="23" xfId="0" applyFont="1" applyFill="1" applyBorder="1" applyAlignment="1">
      <alignment horizontal="left" vertical="center" wrapText="1"/>
    </xf>
    <xf numFmtId="0" fontId="14" fillId="5" borderId="24" xfId="0" applyFont="1" applyFill="1" applyBorder="1" applyAlignment="1">
      <alignment horizontal="left" vertical="center" wrapText="1"/>
    </xf>
    <xf numFmtId="0" fontId="14" fillId="5" borderId="45" xfId="0" applyFont="1" applyFill="1" applyBorder="1" applyAlignment="1">
      <alignment horizontal="left" vertical="center" wrapText="1"/>
    </xf>
    <xf numFmtId="44" fontId="21" fillId="3" borderId="25" xfId="0" applyNumberFormat="1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11" fillId="12" borderId="25" xfId="0" applyFont="1" applyFill="1" applyBorder="1" applyAlignment="1">
      <alignment horizontal="center" vertical="center"/>
    </xf>
    <xf numFmtId="0" fontId="11" fillId="12" borderId="28" xfId="0" applyFont="1" applyFill="1" applyBorder="1" applyAlignment="1">
      <alignment horizontal="center" vertical="center"/>
    </xf>
    <xf numFmtId="0" fontId="11" fillId="12" borderId="4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10" borderId="35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10" borderId="24" xfId="0" applyFont="1" applyFill="1" applyBorder="1" applyAlignment="1">
      <alignment horizontal="center" vertical="center"/>
    </xf>
    <xf numFmtId="0" fontId="11" fillId="10" borderId="45" xfId="0" applyFont="1" applyFill="1" applyBorder="1" applyAlignment="1">
      <alignment horizontal="center" vertical="center"/>
    </xf>
    <xf numFmtId="0" fontId="11" fillId="8" borderId="35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8" borderId="4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34" xfId="0" applyFont="1" applyFill="1" applyBorder="1" applyAlignment="1">
      <alignment horizontal="center" vertical="center"/>
    </xf>
    <xf numFmtId="0" fontId="14" fillId="13" borderId="35" xfId="0" applyFont="1" applyFill="1" applyBorder="1" applyAlignment="1">
      <alignment horizontal="center" vertical="center" wrapText="1"/>
    </xf>
    <xf numFmtId="0" fontId="14" fillId="13" borderId="0" xfId="0" applyFont="1" applyFill="1" applyAlignment="1">
      <alignment horizontal="center" vertical="center" wrapText="1"/>
    </xf>
    <xf numFmtId="0" fontId="14" fillId="13" borderId="4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4" fontId="13" fillId="3" borderId="27" xfId="0" applyNumberFormat="1" applyFont="1" applyFill="1" applyBorder="1" applyAlignment="1">
      <alignment horizontal="center"/>
    </xf>
    <xf numFmtId="44" fontId="13" fillId="3" borderId="26" xfId="0" applyNumberFormat="1" applyFont="1" applyFill="1" applyBorder="1" applyAlignment="1">
      <alignment horizontal="center"/>
    </xf>
    <xf numFmtId="44" fontId="13" fillId="3" borderId="27" xfId="20" applyFont="1" applyFill="1" applyBorder="1" applyAlignment="1">
      <alignment horizontal="center"/>
    </xf>
    <xf numFmtId="44" fontId="13" fillId="3" borderId="44" xfId="20" applyFont="1" applyFill="1" applyBorder="1" applyAlignment="1">
      <alignment horizontal="center"/>
    </xf>
    <xf numFmtId="44" fontId="13" fillId="3" borderId="26" xfId="20" applyFont="1" applyFill="1" applyBorder="1" applyAlignment="1">
      <alignment horizontal="center"/>
    </xf>
    <xf numFmtId="0" fontId="14" fillId="16" borderId="49" xfId="0" applyFont="1" applyFill="1" applyBorder="1" applyAlignment="1">
      <alignment horizontal="center" vertical="center"/>
    </xf>
    <xf numFmtId="0" fontId="14" fillId="16" borderId="47" xfId="0" applyFont="1" applyFill="1" applyBorder="1" applyAlignment="1">
      <alignment horizontal="center" vertical="center"/>
    </xf>
    <xf numFmtId="0" fontId="14" fillId="16" borderId="5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4" fillId="14" borderId="25" xfId="0" applyFont="1" applyFill="1" applyBorder="1" applyAlignment="1">
      <alignment horizontal="left" vertical="center" wrapText="1"/>
    </xf>
    <xf numFmtId="0" fontId="14" fillId="14" borderId="28" xfId="0" applyFont="1" applyFill="1" applyBorder="1" applyAlignment="1">
      <alignment horizontal="left" vertical="center" wrapText="1"/>
    </xf>
    <xf numFmtId="0" fontId="14" fillId="14" borderId="44" xfId="0" applyFont="1" applyFill="1" applyBorder="1" applyAlignment="1">
      <alignment horizontal="left" vertical="center" wrapText="1"/>
    </xf>
    <xf numFmtId="0" fontId="14" fillId="13" borderId="49" xfId="0" applyFont="1" applyFill="1" applyBorder="1" applyAlignment="1">
      <alignment horizontal="center" vertical="center" wrapText="1"/>
    </xf>
    <xf numFmtId="0" fontId="14" fillId="13" borderId="47" xfId="0" applyFont="1" applyFill="1" applyBorder="1" applyAlignment="1">
      <alignment horizontal="center" vertical="center" wrapText="1"/>
    </xf>
    <xf numFmtId="0" fontId="14" fillId="13" borderId="5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4" fillId="13" borderId="23" xfId="0" applyFont="1" applyFill="1" applyBorder="1" applyAlignment="1">
      <alignment horizontal="center" vertical="center" wrapText="1"/>
    </xf>
    <xf numFmtId="0" fontId="14" fillId="13" borderId="24" xfId="0" applyFont="1" applyFill="1" applyBorder="1" applyAlignment="1">
      <alignment horizontal="center" vertical="center" wrapText="1"/>
    </xf>
    <xf numFmtId="0" fontId="14" fillId="13" borderId="45" xfId="0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horizontal="center" vertical="center"/>
    </xf>
    <xf numFmtId="0" fontId="14" fillId="13" borderId="28" xfId="0" applyFont="1" applyFill="1" applyBorder="1" applyAlignment="1">
      <alignment horizontal="center" vertical="center"/>
    </xf>
    <xf numFmtId="0" fontId="14" fillId="13" borderId="44" xfId="0" applyFont="1" applyFill="1" applyBorder="1" applyAlignment="1">
      <alignment horizontal="center" vertical="center"/>
    </xf>
    <xf numFmtId="0" fontId="14" fillId="13" borderId="25" xfId="0" applyFont="1" applyFill="1" applyBorder="1" applyAlignment="1">
      <alignment horizontal="center" vertical="center" wrapText="1"/>
    </xf>
    <xf numFmtId="0" fontId="14" fillId="13" borderId="28" xfId="0" applyFont="1" applyFill="1" applyBorder="1" applyAlignment="1">
      <alignment horizontal="center" vertical="center" wrapText="1"/>
    </xf>
    <xf numFmtId="0" fontId="14" fillId="13" borderId="44" xfId="0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horizontal="left" vertical="center"/>
    </xf>
    <xf numFmtId="0" fontId="14" fillId="13" borderId="28" xfId="0" applyFont="1" applyFill="1" applyBorder="1" applyAlignment="1">
      <alignment horizontal="left" vertical="center"/>
    </xf>
    <xf numFmtId="0" fontId="14" fillId="13" borderId="44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57</xdr:row>
      <xdr:rowOff>152400</xdr:rowOff>
    </xdr:from>
    <xdr:to>
      <xdr:col>3</xdr:col>
      <xdr:colOff>485775</xdr:colOff>
      <xdr:row>67</xdr:row>
      <xdr:rowOff>133350</xdr:rowOff>
    </xdr:to>
    <xdr:pic>
      <xdr:nvPicPr>
        <xdr:cNvPr id="2" name="Obrázek 1" descr="Vanový kontejner s odpruženými víky 7 m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14820900"/>
          <a:ext cx="33337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847725</xdr:colOff>
      <xdr:row>59</xdr:row>
      <xdr:rowOff>66675</xdr:rowOff>
    </xdr:from>
    <xdr:to>
      <xdr:col>6</xdr:col>
      <xdr:colOff>504825</xdr:colOff>
      <xdr:row>67</xdr:row>
      <xdr:rowOff>95250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00625" y="15030450"/>
          <a:ext cx="30670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59</xdr:row>
      <xdr:rowOff>9525</xdr:rowOff>
    </xdr:from>
    <xdr:to>
      <xdr:col>3</xdr:col>
      <xdr:colOff>847725</xdr:colOff>
      <xdr:row>66</xdr:row>
      <xdr:rowOff>104775</xdr:rowOff>
    </xdr:to>
    <xdr:pic>
      <xdr:nvPicPr>
        <xdr:cNvPr id="4" name="Obrázek 3" descr="Vanový kontejner s odpruženými víky 7 m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5859125"/>
          <a:ext cx="33337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971550</xdr:colOff>
      <xdr:row>59</xdr:row>
      <xdr:rowOff>95250</xdr:rowOff>
    </xdr:from>
    <xdr:to>
      <xdr:col>6</xdr:col>
      <xdr:colOff>733425</xdr:colOff>
      <xdr:row>65</xdr:row>
      <xdr:rowOff>190500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00575" y="15944850"/>
          <a:ext cx="30670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1"/>
  <sheetViews>
    <sheetView zoomScale="115" zoomScaleNormal="115" workbookViewId="0" topLeftCell="A1">
      <selection activeCell="A5" sqref="A5:H5"/>
    </sheetView>
  </sheetViews>
  <sheetFormatPr defaultColWidth="9.140625" defaultRowHeight="15"/>
  <cols>
    <col min="1" max="1" width="14.7109375" style="15" customWidth="1"/>
    <col min="2" max="2" width="15.140625" style="15" customWidth="1"/>
    <col min="3" max="3" width="16.28125" style="15" customWidth="1"/>
    <col min="4" max="4" width="16.140625" style="15" customWidth="1"/>
    <col min="5" max="5" width="28.28125" style="15" customWidth="1"/>
    <col min="6" max="6" width="22.8515625" style="15" customWidth="1"/>
    <col min="7" max="7" width="11.28125" style="15" customWidth="1"/>
    <col min="8" max="8" width="20.7109375" style="15" customWidth="1"/>
    <col min="9" max="9" width="19.00390625" style="15" customWidth="1"/>
    <col min="10" max="10" width="15.7109375" style="0" customWidth="1"/>
  </cols>
  <sheetData>
    <row r="1" ht="19.15" customHeight="1"/>
    <row r="2" spans="1:8" ht="21" customHeight="1">
      <c r="A2" s="198" t="s">
        <v>51</v>
      </c>
      <c r="B2" s="198"/>
      <c r="C2" s="198"/>
      <c r="D2" s="198"/>
      <c r="E2" s="198"/>
      <c r="F2" s="198"/>
      <c r="G2" s="198"/>
      <c r="H2" s="198"/>
    </row>
    <row r="3" spans="1:8" ht="22.5" customHeight="1">
      <c r="A3" s="204" t="s">
        <v>81</v>
      </c>
      <c r="B3" s="204"/>
      <c r="C3" s="204"/>
      <c r="D3" s="204"/>
      <c r="E3" s="204"/>
      <c r="F3" s="204"/>
      <c r="G3" s="204"/>
      <c r="H3" s="204"/>
    </row>
    <row r="4" spans="1:8" ht="68.25" customHeight="1" thickBot="1">
      <c r="A4" s="194" t="s">
        <v>56</v>
      </c>
      <c r="B4" s="194"/>
      <c r="C4" s="194"/>
      <c r="D4" s="194"/>
      <c r="E4" s="194"/>
      <c r="F4" s="194"/>
      <c r="G4" s="194"/>
      <c r="H4" s="194"/>
    </row>
    <row r="5" spans="1:8" ht="24.75" customHeight="1" thickBot="1">
      <c r="A5" s="195" t="s">
        <v>83</v>
      </c>
      <c r="B5" s="196"/>
      <c r="C5" s="196"/>
      <c r="D5" s="196"/>
      <c r="E5" s="196"/>
      <c r="F5" s="196"/>
      <c r="G5" s="196"/>
      <c r="H5" s="197"/>
    </row>
    <row r="6" spans="1:8" ht="22.5" customHeight="1" thickBot="1">
      <c r="A6" s="199" t="s">
        <v>40</v>
      </c>
      <c r="B6" s="200"/>
      <c r="C6" s="200"/>
      <c r="D6" s="200"/>
      <c r="E6" s="200"/>
      <c r="F6" s="200"/>
      <c r="G6" s="200"/>
      <c r="H6" s="200"/>
    </row>
    <row r="7" spans="1:8" ht="16.9" customHeight="1" thickBot="1">
      <c r="A7" s="201" t="s">
        <v>0</v>
      </c>
      <c r="B7" s="202"/>
      <c r="C7" s="202"/>
      <c r="D7" s="202"/>
      <c r="E7" s="202"/>
      <c r="F7" s="202"/>
      <c r="G7" s="202"/>
      <c r="H7" s="203"/>
    </row>
    <row r="8" spans="1:11" ht="31.5" customHeight="1" thickBot="1">
      <c r="A8" s="103" t="s">
        <v>18</v>
      </c>
      <c r="B8" s="104" t="s">
        <v>17</v>
      </c>
      <c r="C8" s="105" t="s">
        <v>19</v>
      </c>
      <c r="D8" s="106" t="s">
        <v>20</v>
      </c>
      <c r="E8" s="107" t="s">
        <v>21</v>
      </c>
      <c r="F8" s="108" t="s">
        <v>22</v>
      </c>
      <c r="G8" s="109" t="s">
        <v>1</v>
      </c>
      <c r="H8" s="110" t="s">
        <v>16</v>
      </c>
      <c r="I8" s="32"/>
      <c r="J8" s="2"/>
      <c r="K8" s="1"/>
    </row>
    <row r="9" spans="1:11" ht="15">
      <c r="A9" s="33" t="s">
        <v>2</v>
      </c>
      <c r="B9" s="178">
        <v>122.9581</v>
      </c>
      <c r="C9" s="33">
        <v>15</v>
      </c>
      <c r="D9" s="33">
        <v>1100</v>
      </c>
      <c r="E9" s="34"/>
      <c r="F9" s="35"/>
      <c r="G9" s="36"/>
      <c r="H9" s="37">
        <f>C9*F9</f>
        <v>0</v>
      </c>
      <c r="I9" s="185"/>
      <c r="J9" s="177"/>
      <c r="K9" s="177"/>
    </row>
    <row r="10" spans="1:11" ht="15">
      <c r="A10" s="38" t="s">
        <v>3</v>
      </c>
      <c r="B10" s="179"/>
      <c r="C10" s="38">
        <v>10</v>
      </c>
      <c r="D10" s="38">
        <v>1100</v>
      </c>
      <c r="E10" s="39"/>
      <c r="F10" s="40"/>
      <c r="G10" s="23"/>
      <c r="H10" s="41">
        <f aca="true" t="shared" si="0" ref="H10:H13">C10*F10</f>
        <v>0</v>
      </c>
      <c r="I10" s="185"/>
      <c r="J10" s="177"/>
      <c r="K10" s="177"/>
    </row>
    <row r="11" spans="1:11" ht="15">
      <c r="A11" s="38" t="s">
        <v>2</v>
      </c>
      <c r="B11" s="179"/>
      <c r="C11" s="38">
        <v>1</v>
      </c>
      <c r="D11" s="38">
        <v>770</v>
      </c>
      <c r="E11" s="39"/>
      <c r="F11" s="40"/>
      <c r="G11" s="23"/>
      <c r="H11" s="41">
        <f t="shared" si="0"/>
        <v>0</v>
      </c>
      <c r="I11" s="185"/>
      <c r="J11" s="177"/>
      <c r="K11" s="177"/>
    </row>
    <row r="12" spans="1:11" ht="15">
      <c r="A12" s="38" t="s">
        <v>2</v>
      </c>
      <c r="B12" s="179"/>
      <c r="C12" s="38">
        <v>3</v>
      </c>
      <c r="D12" s="38">
        <v>240</v>
      </c>
      <c r="E12" s="39"/>
      <c r="F12" s="42"/>
      <c r="G12" s="43"/>
      <c r="H12" s="41">
        <f t="shared" si="0"/>
        <v>0</v>
      </c>
      <c r="I12" s="185"/>
      <c r="J12" s="177"/>
      <c r="K12" s="177"/>
    </row>
    <row r="13" spans="1:11" ht="15.75" thickBot="1">
      <c r="A13" s="44" t="s">
        <v>2</v>
      </c>
      <c r="B13" s="180"/>
      <c r="C13" s="44">
        <v>1</v>
      </c>
      <c r="D13" s="44">
        <v>120</v>
      </c>
      <c r="E13" s="45"/>
      <c r="F13" s="46"/>
      <c r="G13" s="47"/>
      <c r="H13" s="48">
        <f t="shared" si="0"/>
        <v>0</v>
      </c>
      <c r="I13" s="185"/>
      <c r="J13" s="177"/>
      <c r="K13" s="177"/>
    </row>
    <row r="14" spans="1:8" ht="15.75" thickBot="1">
      <c r="A14" s="49" t="s">
        <v>4</v>
      </c>
      <c r="B14" s="186">
        <f>SUM(C9:C13)</f>
        <v>30</v>
      </c>
      <c r="C14" s="187"/>
      <c r="D14" s="50" t="s">
        <v>5</v>
      </c>
      <c r="E14" s="17"/>
      <c r="F14" s="17">
        <f>SUM(F9:F13)</f>
        <v>0</v>
      </c>
      <c r="G14" s="50" t="s">
        <v>5</v>
      </c>
      <c r="H14" s="51">
        <f>SUM(H9:H13)</f>
        <v>0</v>
      </c>
    </row>
    <row r="15" spans="1:8" ht="21" customHeight="1" thickBot="1">
      <c r="A15" s="188" t="s">
        <v>38</v>
      </c>
      <c r="B15" s="189"/>
      <c r="C15" s="189"/>
      <c r="D15" s="189"/>
      <c r="E15" s="189"/>
      <c r="F15" s="189"/>
      <c r="G15" s="189"/>
      <c r="H15" s="190"/>
    </row>
    <row r="16" spans="1:8" ht="30" customHeight="1" thickBot="1">
      <c r="A16" s="103" t="s">
        <v>18</v>
      </c>
      <c r="B16" s="104" t="s">
        <v>17</v>
      </c>
      <c r="C16" s="105" t="s">
        <v>19</v>
      </c>
      <c r="D16" s="111" t="s">
        <v>20</v>
      </c>
      <c r="E16" s="104" t="s">
        <v>21</v>
      </c>
      <c r="F16" s="105" t="s">
        <v>22</v>
      </c>
      <c r="G16" s="112" t="s">
        <v>1</v>
      </c>
      <c r="H16" s="111" t="s">
        <v>16</v>
      </c>
    </row>
    <row r="17" spans="1:8" ht="15.75" thickBot="1">
      <c r="A17" s="52" t="s">
        <v>7</v>
      </c>
      <c r="B17" s="174">
        <v>14.8356</v>
      </c>
      <c r="C17" s="53">
        <v>1</v>
      </c>
      <c r="D17" s="54">
        <v>1100</v>
      </c>
      <c r="E17" s="34"/>
      <c r="F17" s="55"/>
      <c r="G17" s="36"/>
      <c r="H17" s="37">
        <f>C17*F17</f>
        <v>0</v>
      </c>
    </row>
    <row r="18" spans="1:8" ht="15.75" thickBot="1">
      <c r="A18" s="52" t="s">
        <v>2</v>
      </c>
      <c r="B18" s="175"/>
      <c r="C18" s="53">
        <v>17</v>
      </c>
      <c r="D18" s="54">
        <v>1100</v>
      </c>
      <c r="E18" s="45"/>
      <c r="F18" s="56"/>
      <c r="G18" s="47"/>
      <c r="H18" s="48">
        <f>C18*F18</f>
        <v>0</v>
      </c>
    </row>
    <row r="19" spans="1:8" ht="15.75" thickBot="1">
      <c r="A19" s="57" t="s">
        <v>4</v>
      </c>
      <c r="B19" s="186">
        <f>SUM(C18:C18)</f>
        <v>17</v>
      </c>
      <c r="C19" s="187"/>
      <c r="D19" s="58" t="s">
        <v>5</v>
      </c>
      <c r="E19" s="17">
        <f>SUM(E17:E18)</f>
        <v>0</v>
      </c>
      <c r="F19" s="51">
        <f>SUM(F17:F18)</f>
        <v>0</v>
      </c>
      <c r="G19" s="50" t="s">
        <v>5</v>
      </c>
      <c r="H19" s="51">
        <f>H17+H18</f>
        <v>0</v>
      </c>
    </row>
    <row r="20" spans="1:8" ht="18" customHeight="1" thickBot="1">
      <c r="A20" s="181" t="s">
        <v>39</v>
      </c>
      <c r="B20" s="182"/>
      <c r="C20" s="182"/>
      <c r="D20" s="182"/>
      <c r="E20" s="183"/>
      <c r="F20" s="183"/>
      <c r="G20" s="183"/>
      <c r="H20" s="184"/>
    </row>
    <row r="21" spans="1:8" ht="32.25" customHeight="1" thickBot="1">
      <c r="A21" s="103" t="s">
        <v>18</v>
      </c>
      <c r="B21" s="105" t="s">
        <v>17</v>
      </c>
      <c r="C21" s="105" t="s">
        <v>19</v>
      </c>
      <c r="D21" s="111" t="s">
        <v>20</v>
      </c>
      <c r="E21" s="107" t="s">
        <v>21</v>
      </c>
      <c r="F21" s="108" t="s">
        <v>22</v>
      </c>
      <c r="G21" s="109" t="s">
        <v>1</v>
      </c>
      <c r="H21" s="110" t="s">
        <v>16</v>
      </c>
    </row>
    <row r="22" spans="1:8" ht="15">
      <c r="A22" s="59" t="s">
        <v>6</v>
      </c>
      <c r="B22" s="207">
        <v>2.2239</v>
      </c>
      <c r="C22" s="60">
        <v>3</v>
      </c>
      <c r="D22" s="61">
        <v>1100</v>
      </c>
      <c r="E22" s="62"/>
      <c r="F22" s="63"/>
      <c r="G22" s="64"/>
      <c r="H22" s="65">
        <f>C22*F22</f>
        <v>0</v>
      </c>
    </row>
    <row r="23" spans="1:8" ht="15">
      <c r="A23" s="66" t="s">
        <v>7</v>
      </c>
      <c r="B23" s="208"/>
      <c r="C23" s="67">
        <v>2</v>
      </c>
      <c r="D23" s="68">
        <v>1100</v>
      </c>
      <c r="E23" s="62"/>
      <c r="F23" s="69"/>
      <c r="G23" s="23"/>
      <c r="H23" s="65">
        <f aca="true" t="shared" si="1" ref="H23:H26">C23*F23</f>
        <v>0</v>
      </c>
    </row>
    <row r="24" spans="1:8" ht="15" customHeight="1">
      <c r="A24" s="66" t="s">
        <v>8</v>
      </c>
      <c r="B24" s="208"/>
      <c r="C24" s="67">
        <v>1</v>
      </c>
      <c r="D24" s="68">
        <v>1100</v>
      </c>
      <c r="E24" s="62"/>
      <c r="F24" s="69"/>
      <c r="G24" s="23"/>
      <c r="H24" s="65">
        <f t="shared" si="1"/>
        <v>0</v>
      </c>
    </row>
    <row r="25" spans="1:8" ht="15" customHeight="1">
      <c r="A25" s="66" t="s">
        <v>9</v>
      </c>
      <c r="B25" s="208"/>
      <c r="C25" s="67">
        <v>1</v>
      </c>
      <c r="D25" s="68">
        <v>1100</v>
      </c>
      <c r="E25" s="62"/>
      <c r="F25" s="69"/>
      <c r="G25" s="23"/>
      <c r="H25" s="65">
        <f t="shared" si="1"/>
        <v>0</v>
      </c>
    </row>
    <row r="26" spans="1:8" ht="15.75" thickBot="1">
      <c r="A26" s="70" t="s">
        <v>10</v>
      </c>
      <c r="B26" s="209"/>
      <c r="C26" s="71">
        <v>1</v>
      </c>
      <c r="D26" s="72">
        <v>1100</v>
      </c>
      <c r="E26" s="62"/>
      <c r="F26" s="73"/>
      <c r="G26" s="43"/>
      <c r="H26" s="65">
        <f t="shared" si="1"/>
        <v>0</v>
      </c>
    </row>
    <row r="27" spans="1:8" ht="16.9" customHeight="1" thickBot="1">
      <c r="A27" s="74" t="s">
        <v>4</v>
      </c>
      <c r="B27" s="186">
        <f>SUM(C22:C26)</f>
        <v>8</v>
      </c>
      <c r="C27" s="187"/>
      <c r="D27" s="50" t="s">
        <v>5</v>
      </c>
      <c r="E27" s="75">
        <f>SUM(E22:E26)</f>
        <v>0</v>
      </c>
      <c r="F27" s="75">
        <f>SUM(F22:F26)</f>
        <v>0</v>
      </c>
      <c r="G27" s="58" t="s">
        <v>5</v>
      </c>
      <c r="H27" s="75">
        <f>SUM(H22:H26)</f>
        <v>0</v>
      </c>
    </row>
    <row r="28" spans="1:8" ht="15" customHeight="1" thickBot="1">
      <c r="A28" s="191" t="s">
        <v>80</v>
      </c>
      <c r="B28" s="192"/>
      <c r="C28" s="192"/>
      <c r="D28" s="192"/>
      <c r="E28" s="192"/>
      <c r="F28" s="192"/>
      <c r="G28" s="192"/>
      <c r="H28" s="193"/>
    </row>
    <row r="29" spans="1:8" ht="30.75" customHeight="1" thickBot="1">
      <c r="A29" s="103" t="s">
        <v>18</v>
      </c>
      <c r="B29" s="105" t="s">
        <v>17</v>
      </c>
      <c r="C29" s="105" t="s">
        <v>19</v>
      </c>
      <c r="D29" s="111" t="s">
        <v>20</v>
      </c>
      <c r="E29" s="113" t="s">
        <v>21</v>
      </c>
      <c r="F29" s="108" t="s">
        <v>22</v>
      </c>
      <c r="G29" s="112" t="s">
        <v>1</v>
      </c>
      <c r="H29" s="111" t="s">
        <v>16</v>
      </c>
    </row>
    <row r="30" spans="1:8" ht="15.75" thickBot="1">
      <c r="A30" s="52" t="s">
        <v>6</v>
      </c>
      <c r="B30" s="76">
        <v>50.386</v>
      </c>
      <c r="C30" s="53">
        <v>3</v>
      </c>
      <c r="D30" s="77">
        <v>1100</v>
      </c>
      <c r="E30" s="78"/>
      <c r="F30" s="79"/>
      <c r="G30" s="80"/>
      <c r="H30" s="81">
        <f>C30*F30</f>
        <v>0</v>
      </c>
    </row>
    <row r="31" spans="1:8" ht="15.75" thickBot="1">
      <c r="A31" s="82" t="s">
        <v>4</v>
      </c>
      <c r="B31" s="205">
        <f>SUM(C30:C30)</f>
        <v>3</v>
      </c>
      <c r="C31" s="206"/>
      <c r="D31" s="83" t="s">
        <v>5</v>
      </c>
      <c r="E31" s="19">
        <f>SUM(E30)</f>
        <v>0</v>
      </c>
      <c r="F31" s="84">
        <f>F30</f>
        <v>0</v>
      </c>
      <c r="G31" s="83" t="s">
        <v>5</v>
      </c>
      <c r="H31" s="84">
        <f>H30</f>
        <v>0</v>
      </c>
    </row>
    <row r="32" spans="1:8" ht="15.75" thickBot="1">
      <c r="A32" s="161" t="s">
        <v>11</v>
      </c>
      <c r="B32" s="162"/>
      <c r="C32" s="162"/>
      <c r="D32" s="162"/>
      <c r="E32" s="162"/>
      <c r="F32" s="162"/>
      <c r="G32" s="162"/>
      <c r="H32" s="163"/>
    </row>
    <row r="33" spans="1:8" ht="26.25" customHeight="1" thickBot="1">
      <c r="A33" s="156" t="s">
        <v>18</v>
      </c>
      <c r="B33" s="157"/>
      <c r="C33" s="158" t="s">
        <v>17</v>
      </c>
      <c r="D33" s="158"/>
      <c r="E33" s="108" t="s">
        <v>15</v>
      </c>
      <c r="F33" s="109" t="s">
        <v>1</v>
      </c>
      <c r="G33" s="135" t="s">
        <v>16</v>
      </c>
      <c r="H33" s="136"/>
    </row>
    <row r="34" spans="1:8" ht="15.75" thickBot="1">
      <c r="A34" s="159" t="s">
        <v>2</v>
      </c>
      <c r="B34" s="160"/>
      <c r="C34" s="160">
        <v>0.98</v>
      </c>
      <c r="D34" s="160"/>
      <c r="E34" s="85"/>
      <c r="F34" s="86"/>
      <c r="G34" s="137">
        <f>(E34/1)*C34</f>
        <v>0</v>
      </c>
      <c r="H34" s="138"/>
    </row>
    <row r="35" spans="1:8" ht="15.75" thickBot="1">
      <c r="A35" s="161" t="s">
        <v>67</v>
      </c>
      <c r="B35" s="162"/>
      <c r="C35" s="162"/>
      <c r="D35" s="162"/>
      <c r="E35" s="162"/>
      <c r="F35" s="162"/>
      <c r="G35" s="162"/>
      <c r="H35" s="163"/>
    </row>
    <row r="36" spans="1:8" ht="24" customHeight="1" thickBot="1">
      <c r="A36" s="156" t="s">
        <v>18</v>
      </c>
      <c r="B36" s="157"/>
      <c r="C36" s="158" t="s">
        <v>17</v>
      </c>
      <c r="D36" s="158"/>
      <c r="E36" s="108" t="s">
        <v>15</v>
      </c>
      <c r="F36" s="109" t="s">
        <v>1</v>
      </c>
      <c r="G36" s="135" t="s">
        <v>16</v>
      </c>
      <c r="H36" s="136"/>
    </row>
    <row r="37" spans="1:9" ht="15.75" thickBot="1">
      <c r="A37" s="159" t="s">
        <v>47</v>
      </c>
      <c r="B37" s="160"/>
      <c r="C37" s="160">
        <v>1.38</v>
      </c>
      <c r="D37" s="160"/>
      <c r="E37" s="85"/>
      <c r="F37" s="86"/>
      <c r="G37" s="137">
        <f>(E37/1)*C37</f>
        <v>0</v>
      </c>
      <c r="H37" s="138"/>
      <c r="I37" s="87"/>
    </row>
    <row r="38" spans="1:8" ht="15.75" thickBot="1">
      <c r="A38" s="168" t="s">
        <v>43</v>
      </c>
      <c r="B38" s="169"/>
      <c r="C38" s="169"/>
      <c r="D38" s="169"/>
      <c r="E38" s="169"/>
      <c r="F38" s="169"/>
      <c r="G38" s="169"/>
      <c r="H38" s="170"/>
    </row>
    <row r="39" spans="1:8" ht="25.5" customHeight="1" thickBot="1">
      <c r="A39" s="156" t="s">
        <v>18</v>
      </c>
      <c r="B39" s="157"/>
      <c r="C39" s="158" t="s">
        <v>17</v>
      </c>
      <c r="D39" s="158"/>
      <c r="E39" s="108" t="s">
        <v>15</v>
      </c>
      <c r="F39" s="109" t="s">
        <v>1</v>
      </c>
      <c r="G39" s="135" t="s">
        <v>16</v>
      </c>
      <c r="H39" s="136"/>
    </row>
    <row r="40" spans="1:8" ht="15.75" thickBot="1">
      <c r="A40" s="159" t="s">
        <v>7</v>
      </c>
      <c r="B40" s="160"/>
      <c r="C40" s="160">
        <v>0.1978</v>
      </c>
      <c r="D40" s="160"/>
      <c r="E40" s="85"/>
      <c r="F40" s="86"/>
      <c r="G40" s="137">
        <f>(E40/1)*C40</f>
        <v>0</v>
      </c>
      <c r="H40" s="138"/>
    </row>
    <row r="41" spans="1:8" ht="15.75" thickBot="1">
      <c r="A41" s="171" t="s">
        <v>36</v>
      </c>
      <c r="B41" s="172"/>
      <c r="C41" s="172"/>
      <c r="D41" s="172"/>
      <c r="E41" s="172"/>
      <c r="F41" s="172"/>
      <c r="G41" s="172"/>
      <c r="H41" s="173"/>
    </row>
    <row r="42" spans="1:8" ht="27.75" customHeight="1" thickBot="1">
      <c r="A42" s="156" t="s">
        <v>18</v>
      </c>
      <c r="B42" s="157"/>
      <c r="C42" s="158" t="s">
        <v>17</v>
      </c>
      <c r="D42" s="158"/>
      <c r="E42" s="108" t="s">
        <v>15</v>
      </c>
      <c r="F42" s="109" t="s">
        <v>1</v>
      </c>
      <c r="G42" s="135" t="s">
        <v>16</v>
      </c>
      <c r="H42" s="136"/>
    </row>
    <row r="43" spans="1:8" ht="15.75" thickBot="1">
      <c r="A43" s="159" t="s">
        <v>10</v>
      </c>
      <c r="B43" s="160"/>
      <c r="C43" s="160">
        <v>16.16</v>
      </c>
      <c r="D43" s="160"/>
      <c r="E43" s="88"/>
      <c r="F43" s="86"/>
      <c r="G43" s="137">
        <f>(E43/1)*C43</f>
        <v>0</v>
      </c>
      <c r="H43" s="138"/>
    </row>
    <row r="44" spans="1:9" ht="15.75" thickBot="1">
      <c r="A44" s="215" t="s">
        <v>52</v>
      </c>
      <c r="B44" s="216"/>
      <c r="C44" s="216"/>
      <c r="D44" s="216"/>
      <c r="E44" s="216"/>
      <c r="F44" s="216"/>
      <c r="G44" s="216"/>
      <c r="H44" s="217"/>
      <c r="I44" s="210"/>
    </row>
    <row r="45" spans="1:9" ht="15.75" customHeight="1" thickBot="1">
      <c r="A45" s="114" t="s">
        <v>18</v>
      </c>
      <c r="B45" s="218" t="s">
        <v>17</v>
      </c>
      <c r="C45" s="219"/>
      <c r="D45" s="135" t="s">
        <v>15</v>
      </c>
      <c r="E45" s="219"/>
      <c r="F45" s="109" t="s">
        <v>1</v>
      </c>
      <c r="G45" s="135" t="s">
        <v>16</v>
      </c>
      <c r="H45" s="136"/>
      <c r="I45" s="210"/>
    </row>
    <row r="46" spans="1:9" ht="15.75" thickBot="1">
      <c r="A46" s="115" t="s">
        <v>41</v>
      </c>
      <c r="B46" s="211">
        <v>80.014</v>
      </c>
      <c r="C46" s="212"/>
      <c r="D46" s="213"/>
      <c r="E46" s="214"/>
      <c r="F46" s="80"/>
      <c r="G46" s="137">
        <f>(D46/1)*B46</f>
        <v>0</v>
      </c>
      <c r="H46" s="138"/>
      <c r="I46" s="210"/>
    </row>
    <row r="47" spans="1:9" ht="22.5" customHeight="1" thickBot="1">
      <c r="A47" s="139" t="s">
        <v>54</v>
      </c>
      <c r="B47" s="140"/>
      <c r="C47" s="140"/>
      <c r="D47" s="140"/>
      <c r="E47" s="140"/>
      <c r="F47" s="141"/>
      <c r="G47" s="142">
        <f>G46+G43+G40+G37+G34+H31+H27+H19+H14</f>
        <v>0</v>
      </c>
      <c r="H47" s="143"/>
      <c r="I47" s="28"/>
    </row>
    <row r="48" spans="1:8" ht="22.15" customHeight="1" thickBot="1">
      <c r="A48" s="176" t="s">
        <v>23</v>
      </c>
      <c r="B48" s="176"/>
      <c r="C48" s="176"/>
      <c r="D48" s="176"/>
      <c r="E48" s="176"/>
      <c r="F48" s="176"/>
      <c r="G48" s="176"/>
      <c r="H48" s="176"/>
    </row>
    <row r="49" spans="1:8" ht="45.75" thickBot="1">
      <c r="A49" s="166" t="s">
        <v>29</v>
      </c>
      <c r="B49" s="167"/>
      <c r="C49" s="167"/>
      <c r="D49" s="116" t="s">
        <v>30</v>
      </c>
      <c r="E49" s="92" t="s">
        <v>32</v>
      </c>
      <c r="F49" s="92" t="s">
        <v>31</v>
      </c>
      <c r="G49" s="91" t="s">
        <v>1</v>
      </c>
      <c r="H49" s="93" t="s">
        <v>16</v>
      </c>
    </row>
    <row r="50" spans="1:8" ht="15">
      <c r="A50" s="164" t="s">
        <v>24</v>
      </c>
      <c r="B50" s="165"/>
      <c r="C50" s="165"/>
      <c r="D50" s="94">
        <v>18</v>
      </c>
      <c r="E50" s="95"/>
      <c r="F50" s="122"/>
      <c r="G50" s="97"/>
      <c r="H50" s="117">
        <f>(E50*12)*D50</f>
        <v>0</v>
      </c>
    </row>
    <row r="51" spans="1:8" ht="15">
      <c r="A51" s="150" t="s">
        <v>25</v>
      </c>
      <c r="B51" s="151"/>
      <c r="C51" s="151"/>
      <c r="D51" s="22">
        <v>6</v>
      </c>
      <c r="E51" s="98"/>
      <c r="F51" s="99"/>
      <c r="G51" s="100"/>
      <c r="H51" s="118">
        <f aca="true" t="shared" si="2" ref="H51:H55">(E51*12)*D51</f>
        <v>0</v>
      </c>
    </row>
    <row r="52" spans="1:8" ht="15">
      <c r="A52" s="150" t="s">
        <v>26</v>
      </c>
      <c r="B52" s="151"/>
      <c r="C52" s="151"/>
      <c r="D52" s="22">
        <v>12</v>
      </c>
      <c r="E52" s="98"/>
      <c r="F52" s="99"/>
      <c r="G52" s="23"/>
      <c r="H52" s="118">
        <f t="shared" si="2"/>
        <v>0</v>
      </c>
    </row>
    <row r="53" spans="1:8" ht="15">
      <c r="A53" s="150" t="s">
        <v>27</v>
      </c>
      <c r="B53" s="151"/>
      <c r="C53" s="151"/>
      <c r="D53" s="22">
        <v>7</v>
      </c>
      <c r="E53" s="98"/>
      <c r="F53" s="99"/>
      <c r="G53" s="23"/>
      <c r="H53" s="118">
        <f t="shared" si="2"/>
        <v>0</v>
      </c>
    </row>
    <row r="54" spans="1:8" ht="15">
      <c r="A54" s="150" t="s">
        <v>28</v>
      </c>
      <c r="B54" s="151"/>
      <c r="C54" s="151"/>
      <c r="D54" s="22">
        <v>4</v>
      </c>
      <c r="E54" s="98"/>
      <c r="F54" s="99"/>
      <c r="G54" s="23"/>
      <c r="H54" s="118">
        <f t="shared" si="2"/>
        <v>0</v>
      </c>
    </row>
    <row r="55" spans="1:8" ht="15.75" thickBot="1">
      <c r="A55" s="150" t="s">
        <v>48</v>
      </c>
      <c r="B55" s="151"/>
      <c r="C55" s="151"/>
      <c r="D55" s="22">
        <v>1</v>
      </c>
      <c r="E55" s="119"/>
      <c r="F55" s="120"/>
      <c r="G55" s="47"/>
      <c r="H55" s="121">
        <f t="shared" si="2"/>
        <v>0</v>
      </c>
    </row>
    <row r="56" spans="1:8" ht="31.5" customHeight="1" thickBot="1">
      <c r="A56" s="139" t="s">
        <v>55</v>
      </c>
      <c r="B56" s="140"/>
      <c r="C56" s="140"/>
      <c r="D56" s="140"/>
      <c r="E56" s="140"/>
      <c r="F56" s="141"/>
      <c r="G56" s="144">
        <f>SUM(H50:H55)</f>
        <v>0</v>
      </c>
      <c r="H56" s="145"/>
    </row>
    <row r="57" spans="1:8" ht="30.75" customHeight="1" thickBot="1">
      <c r="A57" s="139" t="s">
        <v>53</v>
      </c>
      <c r="B57" s="140"/>
      <c r="C57" s="140"/>
      <c r="D57" s="140"/>
      <c r="E57" s="152"/>
      <c r="F57" s="153"/>
      <c r="G57" s="154">
        <f>G47+G56</f>
        <v>0</v>
      </c>
      <c r="H57" s="155"/>
    </row>
    <row r="58" spans="1:8" ht="15">
      <c r="A58" s="101"/>
      <c r="B58" s="101"/>
      <c r="C58" s="101"/>
      <c r="D58" s="24"/>
      <c r="E58" s="102"/>
      <c r="F58" s="25"/>
      <c r="G58" s="26"/>
      <c r="H58" s="27"/>
    </row>
    <row r="59" spans="1:8" ht="8.25" customHeight="1">
      <c r="A59" s="101"/>
      <c r="B59" s="101"/>
      <c r="C59" s="101"/>
      <c r="D59" s="24"/>
      <c r="E59" s="102"/>
      <c r="F59" s="25"/>
      <c r="G59" s="26"/>
      <c r="H59" s="27"/>
    </row>
    <row r="60" ht="19.15" customHeight="1"/>
    <row r="61" ht="15"/>
    <row r="62" spans="1:7" ht="15">
      <c r="A62" s="148"/>
      <c r="B62" s="148"/>
      <c r="C62" s="148"/>
      <c r="D62" s="148"/>
      <c r="E62" s="148"/>
      <c r="F62" s="148"/>
      <c r="G62" s="148"/>
    </row>
    <row r="63" spans="1:7" ht="15">
      <c r="A63" s="147"/>
      <c r="B63" s="147"/>
      <c r="C63" s="147"/>
      <c r="D63" s="147"/>
      <c r="E63" s="147"/>
      <c r="F63" s="147"/>
      <c r="G63" s="147"/>
    </row>
    <row r="64" spans="6:7" ht="19.15" customHeight="1">
      <c r="F64" s="26"/>
      <c r="G64" s="26"/>
    </row>
    <row r="65" spans="6:7" ht="15">
      <c r="F65" s="28"/>
      <c r="G65" s="28"/>
    </row>
    <row r="66" ht="15"/>
    <row r="67" ht="15"/>
    <row r="68" ht="15"/>
    <row r="69" spans="5:7" ht="15">
      <c r="E69" s="146" t="s">
        <v>49</v>
      </c>
      <c r="F69" s="146"/>
      <c r="G69" s="146"/>
    </row>
    <row r="70" spans="1:8" ht="47.25" customHeight="1">
      <c r="A70" s="149" t="s">
        <v>50</v>
      </c>
      <c r="B70" s="149"/>
      <c r="C70" s="149"/>
      <c r="D70" s="149"/>
      <c r="E70" s="149"/>
      <c r="F70" s="149"/>
      <c r="G70" s="149"/>
      <c r="H70" s="149"/>
    </row>
    <row r="71" spans="1:8" ht="30" customHeight="1">
      <c r="A71" s="134" t="s">
        <v>77</v>
      </c>
      <c r="B71" s="134"/>
      <c r="C71" s="134"/>
      <c r="D71" s="134"/>
      <c r="E71" s="134"/>
      <c r="F71" s="134"/>
      <c r="G71" s="134"/>
      <c r="H71" s="134"/>
    </row>
    <row r="72" ht="30" customHeight="1"/>
  </sheetData>
  <mergeCells count="74">
    <mergeCell ref="I44:I46"/>
    <mergeCell ref="B46:C46"/>
    <mergeCell ref="D46:E46"/>
    <mergeCell ref="G46:H46"/>
    <mergeCell ref="A44:H44"/>
    <mergeCell ref="B45:C45"/>
    <mergeCell ref="D45:E45"/>
    <mergeCell ref="G45:H45"/>
    <mergeCell ref="A4:H4"/>
    <mergeCell ref="A5:H5"/>
    <mergeCell ref="A2:H2"/>
    <mergeCell ref="A39:B39"/>
    <mergeCell ref="C39:D39"/>
    <mergeCell ref="A6:H6"/>
    <mergeCell ref="A7:H7"/>
    <mergeCell ref="A3:H3"/>
    <mergeCell ref="B31:C31"/>
    <mergeCell ref="A36:B36"/>
    <mergeCell ref="C36:D36"/>
    <mergeCell ref="A37:B37"/>
    <mergeCell ref="B22:B26"/>
    <mergeCell ref="A32:H32"/>
    <mergeCell ref="B27:C27"/>
    <mergeCell ref="C37:D37"/>
    <mergeCell ref="B17:B18"/>
    <mergeCell ref="A48:H48"/>
    <mergeCell ref="A52:C52"/>
    <mergeCell ref="J9:J13"/>
    <mergeCell ref="K9:K13"/>
    <mergeCell ref="B9:B13"/>
    <mergeCell ref="A20:H20"/>
    <mergeCell ref="I9:I13"/>
    <mergeCell ref="B14:C14"/>
    <mergeCell ref="B19:C19"/>
    <mergeCell ref="A40:B40"/>
    <mergeCell ref="C40:D40"/>
    <mergeCell ref="A42:B42"/>
    <mergeCell ref="C42:D42"/>
    <mergeCell ref="A15:H15"/>
    <mergeCell ref="A28:H28"/>
    <mergeCell ref="A33:B33"/>
    <mergeCell ref="C33:D33"/>
    <mergeCell ref="A34:B34"/>
    <mergeCell ref="C34:D34"/>
    <mergeCell ref="A55:C55"/>
    <mergeCell ref="A43:B43"/>
    <mergeCell ref="C43:D43"/>
    <mergeCell ref="A35:H35"/>
    <mergeCell ref="A50:C50"/>
    <mergeCell ref="A49:C49"/>
    <mergeCell ref="A38:H38"/>
    <mergeCell ref="A41:H41"/>
    <mergeCell ref="A70:H70"/>
    <mergeCell ref="A53:C53"/>
    <mergeCell ref="A57:F57"/>
    <mergeCell ref="A54:C54"/>
    <mergeCell ref="A51:C51"/>
    <mergeCell ref="G57:H57"/>
    <mergeCell ref="A71:H71"/>
    <mergeCell ref="G33:H33"/>
    <mergeCell ref="G36:H36"/>
    <mergeCell ref="G39:H39"/>
    <mergeCell ref="G42:H42"/>
    <mergeCell ref="G43:H43"/>
    <mergeCell ref="G40:H40"/>
    <mergeCell ref="G37:H37"/>
    <mergeCell ref="G34:H34"/>
    <mergeCell ref="A47:F47"/>
    <mergeCell ref="G47:H47"/>
    <mergeCell ref="A56:F56"/>
    <mergeCell ref="G56:H56"/>
    <mergeCell ref="E69:G69"/>
    <mergeCell ref="A63:G63"/>
    <mergeCell ref="A62:G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headerFooter>
    <oddHeader>&amp;LPříloha č. 2.1_zadávací dokumentace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67292-1DBE-43CB-A65F-8DE9A3B6DD30}">
  <dimension ref="A2:J48"/>
  <sheetViews>
    <sheetView tabSelected="1" workbookViewId="0" topLeftCell="A1">
      <selection activeCell="A5" sqref="A5:H5"/>
    </sheetView>
  </sheetViews>
  <sheetFormatPr defaultColWidth="9.140625" defaultRowHeight="15"/>
  <cols>
    <col min="1" max="1" width="21.00390625" style="0" customWidth="1"/>
    <col min="2" max="3" width="20.421875" style="0" customWidth="1"/>
    <col min="4" max="5" width="21.140625" style="0" customWidth="1"/>
    <col min="6" max="6" width="13.28125" style="0" customWidth="1"/>
    <col min="7" max="8" width="16.8515625" style="0" customWidth="1"/>
    <col min="9" max="9" width="21.57421875" style="0" customWidth="1"/>
    <col min="10" max="10" width="20.57421875" style="0" customWidth="1"/>
  </cols>
  <sheetData>
    <row r="2" spans="1:8" ht="18.75">
      <c r="A2" s="198" t="s">
        <v>51</v>
      </c>
      <c r="B2" s="198"/>
      <c r="C2" s="198"/>
      <c r="D2" s="198"/>
      <c r="E2" s="198"/>
      <c r="F2" s="198"/>
      <c r="G2" s="198"/>
      <c r="H2" s="198"/>
    </row>
    <row r="3" spans="1:8" ht="23.25" customHeight="1">
      <c r="A3" s="204" t="s">
        <v>82</v>
      </c>
      <c r="B3" s="204"/>
      <c r="C3" s="204"/>
      <c r="D3" s="204"/>
      <c r="E3" s="204"/>
      <c r="F3" s="204"/>
      <c r="G3" s="204"/>
      <c r="H3" s="204"/>
    </row>
    <row r="4" spans="1:8" ht="61.5" customHeight="1" thickBot="1">
      <c r="A4" s="243" t="s">
        <v>57</v>
      </c>
      <c r="B4" s="243"/>
      <c r="C4" s="243"/>
      <c r="D4" s="243"/>
      <c r="E4" s="243"/>
      <c r="F4" s="243"/>
      <c r="G4" s="243"/>
      <c r="H4" s="243"/>
    </row>
    <row r="5" spans="1:8" ht="24" customHeight="1" thickBot="1">
      <c r="A5" s="221" t="s">
        <v>84</v>
      </c>
      <c r="B5" s="222"/>
      <c r="C5" s="222"/>
      <c r="D5" s="222"/>
      <c r="E5" s="222"/>
      <c r="F5" s="222"/>
      <c r="G5" s="222"/>
      <c r="H5" s="223"/>
    </row>
    <row r="6" spans="1:8" ht="22.5" customHeight="1" thickBot="1">
      <c r="A6" s="224" t="s">
        <v>42</v>
      </c>
      <c r="B6" s="224"/>
      <c r="C6" s="224"/>
      <c r="D6" s="224"/>
      <c r="E6" s="224"/>
      <c r="F6" s="224"/>
      <c r="G6" s="224"/>
      <c r="H6" s="224"/>
    </row>
    <row r="7" spans="1:9" ht="33" customHeight="1" thickBot="1">
      <c r="A7" s="225" t="s">
        <v>61</v>
      </c>
      <c r="B7" s="226"/>
      <c r="C7" s="226"/>
      <c r="D7" s="226"/>
      <c r="E7" s="226"/>
      <c r="F7" s="226"/>
      <c r="G7" s="226"/>
      <c r="H7" s="227"/>
      <c r="I7" s="132"/>
    </row>
    <row r="8" spans="1:9" ht="17.1" customHeight="1" thickBot="1">
      <c r="A8" s="89" t="s">
        <v>18</v>
      </c>
      <c r="B8" s="228" t="s">
        <v>17</v>
      </c>
      <c r="C8" s="229"/>
      <c r="D8" s="228" t="s">
        <v>15</v>
      </c>
      <c r="E8" s="229"/>
      <c r="F8" s="31" t="s">
        <v>1</v>
      </c>
      <c r="G8" s="228" t="s">
        <v>14</v>
      </c>
      <c r="H8" s="230"/>
      <c r="I8" s="132"/>
    </row>
    <row r="9" spans="1:10" ht="17.1" customHeight="1" thickBot="1">
      <c r="A9" s="90" t="s">
        <v>12</v>
      </c>
      <c r="B9" s="211">
        <v>5.954</v>
      </c>
      <c r="C9" s="212"/>
      <c r="D9" s="137"/>
      <c r="E9" s="231"/>
      <c r="F9" s="80"/>
      <c r="G9" s="137">
        <f>B9*D9</f>
        <v>0</v>
      </c>
      <c r="H9" s="138"/>
      <c r="I9" s="133"/>
      <c r="J9" s="7"/>
    </row>
    <row r="10" spans="1:10" ht="33" customHeight="1" thickBot="1">
      <c r="A10" s="225" t="s">
        <v>62</v>
      </c>
      <c r="B10" s="226"/>
      <c r="C10" s="226"/>
      <c r="D10" s="226"/>
      <c r="E10" s="226"/>
      <c r="F10" s="226"/>
      <c r="G10" s="226"/>
      <c r="H10" s="227"/>
      <c r="I10" s="133"/>
      <c r="J10" s="7"/>
    </row>
    <row r="11" spans="1:10" ht="17.1" customHeight="1" thickBot="1">
      <c r="A11" s="89" t="s">
        <v>18</v>
      </c>
      <c r="B11" s="228" t="s">
        <v>17</v>
      </c>
      <c r="C11" s="229"/>
      <c r="D11" s="228" t="s">
        <v>15</v>
      </c>
      <c r="E11" s="229"/>
      <c r="F11" s="31" t="s">
        <v>1</v>
      </c>
      <c r="G11" s="228" t="s">
        <v>14</v>
      </c>
      <c r="H11" s="230"/>
      <c r="I11" s="133"/>
      <c r="J11" s="7"/>
    </row>
    <row r="12" spans="1:10" ht="17.1" customHeight="1" thickBot="1">
      <c r="A12" s="90" t="s">
        <v>12</v>
      </c>
      <c r="B12" s="211">
        <v>0.05</v>
      </c>
      <c r="C12" s="212"/>
      <c r="D12" s="137"/>
      <c r="E12" s="231"/>
      <c r="F12" s="80"/>
      <c r="G12" s="137">
        <f>B12*D12</f>
        <v>0</v>
      </c>
      <c r="H12" s="138"/>
      <c r="I12" s="133"/>
      <c r="J12" s="7"/>
    </row>
    <row r="13" spans="1:10" ht="33" customHeight="1" thickBot="1">
      <c r="A13" s="232" t="s">
        <v>63</v>
      </c>
      <c r="B13" s="233"/>
      <c r="C13" s="233"/>
      <c r="D13" s="233"/>
      <c r="E13" s="233"/>
      <c r="F13" s="233"/>
      <c r="G13" s="233"/>
      <c r="H13" s="234"/>
      <c r="I13" s="133"/>
      <c r="J13" s="7"/>
    </row>
    <row r="14" spans="1:10" ht="17.1" customHeight="1" thickBot="1">
      <c r="A14" s="89" t="s">
        <v>18</v>
      </c>
      <c r="B14" s="228" t="s">
        <v>17</v>
      </c>
      <c r="C14" s="229"/>
      <c r="D14" s="228" t="s">
        <v>15</v>
      </c>
      <c r="E14" s="229"/>
      <c r="F14" s="31" t="s">
        <v>1</v>
      </c>
      <c r="G14" s="228" t="s">
        <v>14</v>
      </c>
      <c r="H14" s="230"/>
      <c r="I14" s="133"/>
      <c r="J14" s="7"/>
    </row>
    <row r="15" spans="1:10" ht="17.1" customHeight="1" thickBot="1">
      <c r="A15" s="90" t="s">
        <v>12</v>
      </c>
      <c r="B15" s="211">
        <v>127.352</v>
      </c>
      <c r="C15" s="212"/>
      <c r="D15" s="137"/>
      <c r="E15" s="231"/>
      <c r="F15" s="80"/>
      <c r="G15" s="137">
        <f>B15*D15</f>
        <v>0</v>
      </c>
      <c r="H15" s="138"/>
      <c r="I15" s="133"/>
      <c r="J15" s="7"/>
    </row>
    <row r="16" spans="1:8" ht="16.5" customHeight="1" thickBot="1">
      <c r="A16" s="225" t="s">
        <v>33</v>
      </c>
      <c r="B16" s="226"/>
      <c r="C16" s="226"/>
      <c r="D16" s="226"/>
      <c r="E16" s="226"/>
      <c r="F16" s="226"/>
      <c r="G16" s="226"/>
      <c r="H16" s="227"/>
    </row>
    <row r="17" spans="1:8" ht="17.1" customHeight="1" thickBot="1">
      <c r="A17" s="89" t="s">
        <v>18</v>
      </c>
      <c r="B17" s="228" t="s">
        <v>17</v>
      </c>
      <c r="C17" s="229"/>
      <c r="D17" s="228" t="s">
        <v>15</v>
      </c>
      <c r="E17" s="229"/>
      <c r="F17" s="31" t="s">
        <v>1</v>
      </c>
      <c r="G17" s="228" t="s">
        <v>14</v>
      </c>
      <c r="H17" s="230"/>
    </row>
    <row r="18" spans="1:10" ht="17.1" customHeight="1" thickBot="1">
      <c r="A18" s="90" t="s">
        <v>10</v>
      </c>
      <c r="B18" s="211">
        <v>2.4779</v>
      </c>
      <c r="C18" s="212"/>
      <c r="D18" s="137"/>
      <c r="E18" s="231"/>
      <c r="F18" s="80"/>
      <c r="G18" s="137">
        <f>B18*D18</f>
        <v>0</v>
      </c>
      <c r="H18" s="138"/>
      <c r="J18" s="7"/>
    </row>
    <row r="19" spans="1:10" ht="16.5" customHeight="1" thickBot="1">
      <c r="A19" s="225" t="s">
        <v>34</v>
      </c>
      <c r="B19" s="226"/>
      <c r="C19" s="226"/>
      <c r="D19" s="226"/>
      <c r="E19" s="226"/>
      <c r="F19" s="226"/>
      <c r="G19" s="226"/>
      <c r="H19" s="227"/>
      <c r="J19" s="7"/>
    </row>
    <row r="20" spans="1:10" ht="17.1" customHeight="1" thickBot="1">
      <c r="A20" s="89" t="s">
        <v>18</v>
      </c>
      <c r="B20" s="228" t="s">
        <v>17</v>
      </c>
      <c r="C20" s="229"/>
      <c r="D20" s="228" t="s">
        <v>15</v>
      </c>
      <c r="E20" s="229"/>
      <c r="F20" s="31" t="s">
        <v>1</v>
      </c>
      <c r="G20" s="228" t="s">
        <v>14</v>
      </c>
      <c r="H20" s="230"/>
      <c r="J20" s="7"/>
    </row>
    <row r="21" spans="1:10" ht="17.1" customHeight="1" thickBot="1">
      <c r="A21" s="90" t="s">
        <v>10</v>
      </c>
      <c r="B21" s="211">
        <v>0.512</v>
      </c>
      <c r="C21" s="212"/>
      <c r="D21" s="137"/>
      <c r="E21" s="231"/>
      <c r="F21" s="80"/>
      <c r="G21" s="137">
        <f>B21*D21</f>
        <v>0</v>
      </c>
      <c r="H21" s="138"/>
      <c r="J21" s="7"/>
    </row>
    <row r="22" spans="1:10" ht="16.5" customHeight="1" thickBot="1">
      <c r="A22" s="225" t="s">
        <v>35</v>
      </c>
      <c r="B22" s="226"/>
      <c r="C22" s="226"/>
      <c r="D22" s="226"/>
      <c r="E22" s="226"/>
      <c r="F22" s="226"/>
      <c r="G22" s="226"/>
      <c r="H22" s="227"/>
      <c r="J22" s="7"/>
    </row>
    <row r="23" spans="1:10" ht="17.1" customHeight="1" thickBot="1">
      <c r="A23" s="89" t="s">
        <v>18</v>
      </c>
      <c r="B23" s="228" t="s">
        <v>17</v>
      </c>
      <c r="C23" s="229"/>
      <c r="D23" s="228" t="s">
        <v>15</v>
      </c>
      <c r="E23" s="229"/>
      <c r="F23" s="31" t="s">
        <v>1</v>
      </c>
      <c r="G23" s="228" t="s">
        <v>14</v>
      </c>
      <c r="H23" s="230"/>
      <c r="J23" s="7"/>
    </row>
    <row r="24" spans="1:10" ht="17.1" customHeight="1" thickBot="1">
      <c r="A24" s="90" t="s">
        <v>10</v>
      </c>
      <c r="B24" s="211">
        <v>0.0919</v>
      </c>
      <c r="C24" s="212"/>
      <c r="D24" s="137"/>
      <c r="E24" s="231"/>
      <c r="F24" s="80"/>
      <c r="G24" s="137">
        <f>B24*D24</f>
        <v>0</v>
      </c>
      <c r="H24" s="138"/>
      <c r="J24" s="7"/>
    </row>
    <row r="25" spans="1:10" ht="16.5" customHeight="1" thickBot="1">
      <c r="A25" s="235" t="s">
        <v>13</v>
      </c>
      <c r="B25" s="236"/>
      <c r="C25" s="236"/>
      <c r="D25" s="236"/>
      <c r="E25" s="236"/>
      <c r="F25" s="236"/>
      <c r="G25" s="236"/>
      <c r="H25" s="237"/>
      <c r="J25" s="7"/>
    </row>
    <row r="26" spans="1:10" ht="17.1" customHeight="1" thickBot="1">
      <c r="A26" s="89" t="s">
        <v>18</v>
      </c>
      <c r="B26" s="228" t="s">
        <v>17</v>
      </c>
      <c r="C26" s="229"/>
      <c r="D26" s="228" t="s">
        <v>15</v>
      </c>
      <c r="E26" s="229"/>
      <c r="F26" s="31" t="s">
        <v>1</v>
      </c>
      <c r="G26" s="228" t="s">
        <v>14</v>
      </c>
      <c r="H26" s="230"/>
      <c r="J26" s="7"/>
    </row>
    <row r="27" spans="1:10" ht="17.1" customHeight="1" thickBot="1">
      <c r="A27" s="90" t="s">
        <v>10</v>
      </c>
      <c r="B27" s="211">
        <v>0.024</v>
      </c>
      <c r="C27" s="212"/>
      <c r="D27" s="213"/>
      <c r="E27" s="214"/>
      <c r="F27" s="80"/>
      <c r="G27" s="137">
        <f>B27*D27</f>
        <v>0</v>
      </c>
      <c r="H27" s="138"/>
      <c r="J27" s="7"/>
    </row>
    <row r="28" spans="1:10" ht="27.75" customHeight="1" thickBot="1">
      <c r="A28" s="238" t="s">
        <v>64</v>
      </c>
      <c r="B28" s="239"/>
      <c r="C28" s="239"/>
      <c r="D28" s="239"/>
      <c r="E28" s="239"/>
      <c r="F28" s="239"/>
      <c r="G28" s="239"/>
      <c r="H28" s="240"/>
      <c r="J28" s="7"/>
    </row>
    <row r="29" spans="1:10" ht="17.1" customHeight="1" thickBot="1">
      <c r="A29" s="89" t="s">
        <v>18</v>
      </c>
      <c r="B29" s="228" t="s">
        <v>17</v>
      </c>
      <c r="C29" s="229"/>
      <c r="D29" s="228" t="s">
        <v>15</v>
      </c>
      <c r="E29" s="229"/>
      <c r="F29" s="31" t="s">
        <v>1</v>
      </c>
      <c r="G29" s="228" t="s">
        <v>14</v>
      </c>
      <c r="H29" s="230"/>
      <c r="I29" s="14"/>
      <c r="J29" s="7"/>
    </row>
    <row r="30" spans="1:10" ht="17.1" customHeight="1" thickBot="1">
      <c r="A30" s="90" t="s">
        <v>10</v>
      </c>
      <c r="B30" s="211">
        <v>0.2675</v>
      </c>
      <c r="C30" s="212"/>
      <c r="D30" s="213"/>
      <c r="E30" s="214"/>
      <c r="F30" s="80"/>
      <c r="G30" s="137">
        <f>B30*D30</f>
        <v>0</v>
      </c>
      <c r="H30" s="138"/>
      <c r="J30" s="7"/>
    </row>
    <row r="31" spans="1:10" ht="27.75" customHeight="1" thickBot="1">
      <c r="A31" s="247" t="s">
        <v>65</v>
      </c>
      <c r="B31" s="248"/>
      <c r="C31" s="248"/>
      <c r="D31" s="248"/>
      <c r="E31" s="248"/>
      <c r="F31" s="248"/>
      <c r="G31" s="248"/>
      <c r="H31" s="249"/>
      <c r="J31" s="7"/>
    </row>
    <row r="32" spans="1:10" ht="17.1" customHeight="1" thickBot="1">
      <c r="A32" s="89" t="s">
        <v>18</v>
      </c>
      <c r="B32" s="250" t="s">
        <v>17</v>
      </c>
      <c r="C32" s="229"/>
      <c r="D32" s="228" t="s">
        <v>15</v>
      </c>
      <c r="E32" s="229"/>
      <c r="F32" s="31" t="s">
        <v>1</v>
      </c>
      <c r="G32" s="228" t="s">
        <v>14</v>
      </c>
      <c r="H32" s="230"/>
      <c r="J32" s="7"/>
    </row>
    <row r="33" spans="1:10" ht="17.1" customHeight="1" thickBot="1">
      <c r="A33" s="90" t="s">
        <v>10</v>
      </c>
      <c r="B33" s="211">
        <v>50</v>
      </c>
      <c r="C33" s="212"/>
      <c r="D33" s="213"/>
      <c r="E33" s="214"/>
      <c r="F33" s="80"/>
      <c r="G33" s="137">
        <f>B33*D33</f>
        <v>0</v>
      </c>
      <c r="H33" s="138"/>
      <c r="I33" s="12"/>
      <c r="J33" s="7"/>
    </row>
    <row r="34" spans="1:10" ht="30.75" customHeight="1" thickBot="1">
      <c r="A34" s="244" t="s">
        <v>74</v>
      </c>
      <c r="B34" s="245"/>
      <c r="C34" s="245"/>
      <c r="D34" s="245"/>
      <c r="E34" s="245"/>
      <c r="F34" s="246"/>
      <c r="G34" s="144">
        <f>G33+G30+G27+G24+G21+G18+G15+G12+G9</f>
        <v>0</v>
      </c>
      <c r="H34" s="145"/>
      <c r="J34" s="7"/>
    </row>
    <row r="35" spans="1:7" ht="15">
      <c r="A35" s="3"/>
      <c r="B35" s="3"/>
      <c r="C35" s="3"/>
      <c r="D35" s="3"/>
      <c r="E35" s="3"/>
      <c r="F35" s="3"/>
      <c r="G35" s="3"/>
    </row>
    <row r="36" spans="1:8" ht="39.75" customHeight="1">
      <c r="A36" s="220" t="s">
        <v>76</v>
      </c>
      <c r="B36" s="220"/>
      <c r="C36" s="220"/>
      <c r="D36" s="220"/>
      <c r="E36" s="220"/>
      <c r="F36" s="220"/>
      <c r="G36" s="220"/>
      <c r="H36" s="220"/>
    </row>
    <row r="37" spans="1:8" ht="15">
      <c r="A37" s="185" t="s">
        <v>79</v>
      </c>
      <c r="B37" s="185"/>
      <c r="C37" s="185"/>
      <c r="D37" s="185"/>
      <c r="E37" s="185"/>
      <c r="F37" s="185"/>
      <c r="G37" s="185"/>
      <c r="H37" s="185"/>
    </row>
    <row r="38" spans="1:7" ht="15">
      <c r="A38" s="3"/>
      <c r="B38" s="3"/>
      <c r="C38" s="3"/>
      <c r="D38" s="3"/>
      <c r="E38" s="3"/>
      <c r="F38" s="4"/>
      <c r="G38" s="4"/>
    </row>
    <row r="39" spans="1:7" ht="15">
      <c r="A39" s="3"/>
      <c r="C39" s="3"/>
      <c r="D39" s="3"/>
      <c r="E39" s="3"/>
      <c r="F39" s="5"/>
      <c r="G39" s="5"/>
    </row>
    <row r="40" ht="15">
      <c r="F40" s="3"/>
    </row>
    <row r="47" spans="6:8" ht="15">
      <c r="F47" s="241"/>
      <c r="G47" s="241"/>
      <c r="H47" s="241"/>
    </row>
    <row r="48" spans="2:8" ht="15">
      <c r="B48" s="242"/>
      <c r="C48" s="242"/>
      <c r="D48" s="242"/>
      <c r="E48" s="242"/>
      <c r="F48" s="242"/>
      <c r="G48" s="242"/>
      <c r="H48" s="242"/>
    </row>
  </sheetData>
  <mergeCells count="74">
    <mergeCell ref="F47:H47"/>
    <mergeCell ref="B48:H48"/>
    <mergeCell ref="A2:H2"/>
    <mergeCell ref="A4:H4"/>
    <mergeCell ref="A34:F34"/>
    <mergeCell ref="G34:H34"/>
    <mergeCell ref="B33:C33"/>
    <mergeCell ref="D33:E33"/>
    <mergeCell ref="G33:H33"/>
    <mergeCell ref="B30:C30"/>
    <mergeCell ref="D30:E30"/>
    <mergeCell ref="G30:H30"/>
    <mergeCell ref="A31:H31"/>
    <mergeCell ref="B32:C32"/>
    <mergeCell ref="D32:E32"/>
    <mergeCell ref="G32:H32"/>
    <mergeCell ref="B27:C27"/>
    <mergeCell ref="D27:E27"/>
    <mergeCell ref="G27:H27"/>
    <mergeCell ref="A28:H28"/>
    <mergeCell ref="B29:C29"/>
    <mergeCell ref="D29:E29"/>
    <mergeCell ref="G29:H29"/>
    <mergeCell ref="B24:C24"/>
    <mergeCell ref="D24:E24"/>
    <mergeCell ref="G24:H24"/>
    <mergeCell ref="A25:H25"/>
    <mergeCell ref="B26:C26"/>
    <mergeCell ref="D26:E26"/>
    <mergeCell ref="G26:H26"/>
    <mergeCell ref="B21:C21"/>
    <mergeCell ref="D21:E21"/>
    <mergeCell ref="G21:H21"/>
    <mergeCell ref="A22:H22"/>
    <mergeCell ref="B23:C23"/>
    <mergeCell ref="D23:E23"/>
    <mergeCell ref="G23:H23"/>
    <mergeCell ref="B18:C18"/>
    <mergeCell ref="D18:E18"/>
    <mergeCell ref="G18:H18"/>
    <mergeCell ref="A19:H19"/>
    <mergeCell ref="B20:C20"/>
    <mergeCell ref="D20:E20"/>
    <mergeCell ref="G20:H20"/>
    <mergeCell ref="B15:C15"/>
    <mergeCell ref="D15:E15"/>
    <mergeCell ref="G15:H15"/>
    <mergeCell ref="A16:H16"/>
    <mergeCell ref="B17:C17"/>
    <mergeCell ref="D17:E17"/>
    <mergeCell ref="G17:H17"/>
    <mergeCell ref="B12:C12"/>
    <mergeCell ref="D12:E12"/>
    <mergeCell ref="G12:H12"/>
    <mergeCell ref="A13:H13"/>
    <mergeCell ref="B14:C14"/>
    <mergeCell ref="D14:E14"/>
    <mergeCell ref="G14:H14"/>
    <mergeCell ref="A36:H36"/>
    <mergeCell ref="A37:H37"/>
    <mergeCell ref="A3:H3"/>
    <mergeCell ref="A5:H5"/>
    <mergeCell ref="A6:H6"/>
    <mergeCell ref="A7:H7"/>
    <mergeCell ref="B8:C8"/>
    <mergeCell ref="D8:E8"/>
    <mergeCell ref="G8:H8"/>
    <mergeCell ref="B9:C9"/>
    <mergeCell ref="D9:E9"/>
    <mergeCell ref="G9:H9"/>
    <mergeCell ref="A10:H10"/>
    <mergeCell ref="B11:C11"/>
    <mergeCell ref="D11:E11"/>
    <mergeCell ref="G11:H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Header>&amp;LPříloha č. 2.2_zadávací dokumentace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A361F-A17A-489B-971F-3F86012C8319}">
  <dimension ref="A1:I69"/>
  <sheetViews>
    <sheetView zoomScale="115" zoomScaleNormal="115" workbookViewId="0" topLeftCell="A1">
      <selection activeCell="A5" sqref="A5:H5"/>
    </sheetView>
  </sheetViews>
  <sheetFormatPr defaultColWidth="9.140625" defaultRowHeight="15"/>
  <cols>
    <col min="1" max="1" width="13.57421875" style="0" customWidth="1"/>
    <col min="2" max="2" width="15.28125" style="0" customWidth="1"/>
    <col min="3" max="3" width="10.421875" style="0" customWidth="1"/>
    <col min="4" max="4" width="15.140625" style="0" customWidth="1"/>
    <col min="5" max="5" width="27.7109375" style="0" customWidth="1"/>
    <col min="6" max="6" width="21.8515625" style="0" customWidth="1"/>
    <col min="7" max="7" width="22.140625" style="0" customWidth="1"/>
    <col min="8" max="8" width="27.00390625" style="0" customWidth="1"/>
    <col min="9" max="9" width="13.2812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8" customHeight="1">
      <c r="A2" s="198" t="s">
        <v>51</v>
      </c>
      <c r="B2" s="198"/>
      <c r="C2" s="198"/>
      <c r="D2" s="198"/>
      <c r="E2" s="198"/>
      <c r="F2" s="198"/>
      <c r="G2" s="198"/>
      <c r="H2" s="198"/>
    </row>
    <row r="3" spans="1:8" ht="24.75" customHeight="1">
      <c r="A3" s="204" t="s">
        <v>46</v>
      </c>
      <c r="B3" s="204"/>
      <c r="C3" s="204"/>
      <c r="D3" s="204"/>
      <c r="E3" s="204"/>
      <c r="F3" s="204"/>
      <c r="G3" s="204"/>
      <c r="H3" s="204"/>
    </row>
    <row r="4" spans="1:8" ht="66" customHeight="1" thickBot="1">
      <c r="A4" s="194" t="s">
        <v>45</v>
      </c>
      <c r="B4" s="194"/>
      <c r="C4" s="194"/>
      <c r="D4" s="194"/>
      <c r="E4" s="194"/>
      <c r="F4" s="194"/>
      <c r="G4" s="194"/>
      <c r="H4" s="194"/>
    </row>
    <row r="5" spans="1:8" ht="22.5" customHeight="1" thickBot="1">
      <c r="A5" s="195" t="s">
        <v>85</v>
      </c>
      <c r="B5" s="196"/>
      <c r="C5" s="196"/>
      <c r="D5" s="196"/>
      <c r="E5" s="196"/>
      <c r="F5" s="196"/>
      <c r="G5" s="196"/>
      <c r="H5" s="197"/>
    </row>
    <row r="6" spans="1:8" ht="26.25" customHeight="1" thickBot="1">
      <c r="A6" s="199" t="s">
        <v>40</v>
      </c>
      <c r="B6" s="200"/>
      <c r="C6" s="200"/>
      <c r="D6" s="200"/>
      <c r="E6" s="200"/>
      <c r="F6" s="200"/>
      <c r="G6" s="200"/>
      <c r="H6" s="200"/>
    </row>
    <row r="7" spans="1:8" ht="15.75" thickBot="1">
      <c r="A7" s="258" t="s">
        <v>0</v>
      </c>
      <c r="B7" s="259"/>
      <c r="C7" s="259"/>
      <c r="D7" s="259"/>
      <c r="E7" s="259"/>
      <c r="F7" s="259"/>
      <c r="G7" s="259"/>
      <c r="H7" s="260"/>
    </row>
    <row r="8" spans="1:8" ht="59.25" customHeight="1" thickBot="1">
      <c r="A8" s="103" t="s">
        <v>18</v>
      </c>
      <c r="B8" s="104" t="s">
        <v>17</v>
      </c>
      <c r="C8" s="105" t="s">
        <v>19</v>
      </c>
      <c r="D8" s="106" t="s">
        <v>20</v>
      </c>
      <c r="E8" s="107" t="s">
        <v>21</v>
      </c>
      <c r="F8" s="108" t="s">
        <v>22</v>
      </c>
      <c r="G8" s="109" t="s">
        <v>1</v>
      </c>
      <c r="H8" s="110" t="s">
        <v>16</v>
      </c>
    </row>
    <row r="9" spans="1:8" ht="15">
      <c r="A9" s="33" t="s">
        <v>2</v>
      </c>
      <c r="B9" s="178">
        <v>32.4664</v>
      </c>
      <c r="C9" s="33">
        <v>15</v>
      </c>
      <c r="D9" s="33">
        <v>1100</v>
      </c>
      <c r="E9" s="34"/>
      <c r="F9" s="35"/>
      <c r="G9" s="36"/>
      <c r="H9" s="37">
        <f>C9*F9</f>
        <v>0</v>
      </c>
    </row>
    <row r="10" spans="1:8" ht="15">
      <c r="A10" s="38" t="s">
        <v>3</v>
      </c>
      <c r="B10" s="179"/>
      <c r="C10" s="38">
        <v>10</v>
      </c>
      <c r="D10" s="38">
        <v>1100</v>
      </c>
      <c r="E10" s="39"/>
      <c r="F10" s="40"/>
      <c r="G10" s="23"/>
      <c r="H10" s="41">
        <f>C10*F10</f>
        <v>0</v>
      </c>
    </row>
    <row r="11" spans="1:8" ht="15">
      <c r="A11" s="38" t="s">
        <v>2</v>
      </c>
      <c r="B11" s="179"/>
      <c r="C11" s="38">
        <v>1</v>
      </c>
      <c r="D11" s="38">
        <v>770</v>
      </c>
      <c r="E11" s="39"/>
      <c r="F11" s="40"/>
      <c r="G11" s="23"/>
      <c r="H11" s="41">
        <f>C11*F11</f>
        <v>0</v>
      </c>
    </row>
    <row r="12" spans="1:8" ht="15">
      <c r="A12" s="38" t="s">
        <v>2</v>
      </c>
      <c r="B12" s="179"/>
      <c r="C12" s="38">
        <v>3</v>
      </c>
      <c r="D12" s="38">
        <v>240</v>
      </c>
      <c r="E12" s="39"/>
      <c r="F12" s="42"/>
      <c r="G12" s="43"/>
      <c r="H12" s="41">
        <f>C12*F12</f>
        <v>0</v>
      </c>
    </row>
    <row r="13" spans="1:8" ht="15.75" thickBot="1">
      <c r="A13" s="44" t="s">
        <v>2</v>
      </c>
      <c r="B13" s="180"/>
      <c r="C13" s="44">
        <v>1</v>
      </c>
      <c r="D13" s="44">
        <v>120</v>
      </c>
      <c r="E13" s="45"/>
      <c r="F13" s="46"/>
      <c r="G13" s="47"/>
      <c r="H13" s="48">
        <f>C13*F13</f>
        <v>0</v>
      </c>
    </row>
    <row r="14" spans="1:8" ht="15.75" thickBot="1">
      <c r="A14" s="49" t="s">
        <v>4</v>
      </c>
      <c r="B14" s="186">
        <f>SUM(C9:C13)</f>
        <v>30</v>
      </c>
      <c r="C14" s="187"/>
      <c r="D14" s="50" t="s">
        <v>5</v>
      </c>
      <c r="E14" s="17"/>
      <c r="F14" s="17">
        <f>SUM(F9:F13)</f>
        <v>0</v>
      </c>
      <c r="G14" s="50" t="s">
        <v>5</v>
      </c>
      <c r="H14" s="51">
        <f>SUM(H9:H13)</f>
        <v>0</v>
      </c>
    </row>
    <row r="15" spans="1:8" ht="15.75" thickBot="1">
      <c r="A15" s="261" t="s">
        <v>38</v>
      </c>
      <c r="B15" s="262"/>
      <c r="C15" s="262"/>
      <c r="D15" s="262"/>
      <c r="E15" s="262"/>
      <c r="F15" s="262"/>
      <c r="G15" s="262"/>
      <c r="H15" s="263"/>
    </row>
    <row r="16" spans="1:8" ht="39" thickBot="1">
      <c r="A16" s="103" t="s">
        <v>18</v>
      </c>
      <c r="B16" s="104" t="s">
        <v>17</v>
      </c>
      <c r="C16" s="105" t="s">
        <v>19</v>
      </c>
      <c r="D16" s="111" t="s">
        <v>20</v>
      </c>
      <c r="E16" s="104" t="s">
        <v>21</v>
      </c>
      <c r="F16" s="105" t="s">
        <v>22</v>
      </c>
      <c r="G16" s="112" t="s">
        <v>1</v>
      </c>
      <c r="H16" s="111" t="s">
        <v>16</v>
      </c>
    </row>
    <row r="17" spans="1:8" ht="15.75" thickBot="1">
      <c r="A17" s="52" t="s">
        <v>7</v>
      </c>
      <c r="B17" s="174">
        <v>10.099</v>
      </c>
      <c r="C17" s="53">
        <v>1</v>
      </c>
      <c r="D17" s="54">
        <v>1100</v>
      </c>
      <c r="E17" s="34"/>
      <c r="F17" s="55"/>
      <c r="G17" s="36"/>
      <c r="H17" s="37">
        <f>C17*F17</f>
        <v>0</v>
      </c>
    </row>
    <row r="18" spans="1:8" ht="15.75" thickBot="1">
      <c r="A18" s="52" t="s">
        <v>2</v>
      </c>
      <c r="B18" s="175"/>
      <c r="C18" s="53">
        <v>17</v>
      </c>
      <c r="D18" s="54">
        <v>1100</v>
      </c>
      <c r="E18" s="45"/>
      <c r="F18" s="56"/>
      <c r="G18" s="47"/>
      <c r="H18" s="48">
        <f>C18*F18</f>
        <v>0</v>
      </c>
    </row>
    <row r="19" spans="1:8" ht="15.75" thickBot="1">
      <c r="A19" s="57" t="s">
        <v>4</v>
      </c>
      <c r="B19" s="186">
        <f>SUM(C18:C18)</f>
        <v>17</v>
      </c>
      <c r="C19" s="187"/>
      <c r="D19" s="58" t="s">
        <v>5</v>
      </c>
      <c r="E19" s="17">
        <f>SUM(E17:E18)</f>
        <v>0</v>
      </c>
      <c r="F19" s="51">
        <f>F17+F18</f>
        <v>0</v>
      </c>
      <c r="G19" s="50" t="s">
        <v>5</v>
      </c>
      <c r="H19" s="51">
        <f>H17+H18</f>
        <v>0</v>
      </c>
    </row>
    <row r="20" spans="1:8" ht="15.75" thickBot="1">
      <c r="A20" s="264" t="s">
        <v>39</v>
      </c>
      <c r="B20" s="265"/>
      <c r="C20" s="265"/>
      <c r="D20" s="265"/>
      <c r="E20" s="266"/>
      <c r="F20" s="266"/>
      <c r="G20" s="266"/>
      <c r="H20" s="267"/>
    </row>
    <row r="21" spans="1:8" ht="35.25" customHeight="1" thickBot="1">
      <c r="A21" s="103" t="s">
        <v>18</v>
      </c>
      <c r="B21" s="105" t="s">
        <v>17</v>
      </c>
      <c r="C21" s="105" t="s">
        <v>19</v>
      </c>
      <c r="D21" s="111" t="s">
        <v>20</v>
      </c>
      <c r="E21" s="107" t="s">
        <v>21</v>
      </c>
      <c r="F21" s="108" t="s">
        <v>22</v>
      </c>
      <c r="G21" s="109" t="s">
        <v>1</v>
      </c>
      <c r="H21" s="110" t="s">
        <v>16</v>
      </c>
    </row>
    <row r="22" spans="1:8" ht="15">
      <c r="A22" s="59" t="s">
        <v>6</v>
      </c>
      <c r="B22" s="207">
        <v>6.6421</v>
      </c>
      <c r="C22" s="60">
        <v>3</v>
      </c>
      <c r="D22" s="61">
        <v>1100</v>
      </c>
      <c r="E22" s="62"/>
      <c r="F22" s="63"/>
      <c r="G22" s="64"/>
      <c r="H22" s="65">
        <f>F22*C22</f>
        <v>0</v>
      </c>
    </row>
    <row r="23" spans="1:8" ht="15">
      <c r="A23" s="66" t="s">
        <v>7</v>
      </c>
      <c r="B23" s="208"/>
      <c r="C23" s="67">
        <v>2</v>
      </c>
      <c r="D23" s="68">
        <v>1100</v>
      </c>
      <c r="E23" s="62"/>
      <c r="F23" s="69"/>
      <c r="G23" s="23"/>
      <c r="H23" s="65">
        <f aca="true" t="shared" si="0" ref="H23:H26">F23*C23</f>
        <v>0</v>
      </c>
    </row>
    <row r="24" spans="1:8" ht="15">
      <c r="A24" s="66" t="s">
        <v>8</v>
      </c>
      <c r="B24" s="208"/>
      <c r="C24" s="67">
        <v>1</v>
      </c>
      <c r="D24" s="68">
        <v>1100</v>
      </c>
      <c r="E24" s="62"/>
      <c r="F24" s="69"/>
      <c r="G24" s="23"/>
      <c r="H24" s="65">
        <f t="shared" si="0"/>
        <v>0</v>
      </c>
    </row>
    <row r="25" spans="1:8" ht="15">
      <c r="A25" s="66" t="s">
        <v>9</v>
      </c>
      <c r="B25" s="208"/>
      <c r="C25" s="67">
        <v>1</v>
      </c>
      <c r="D25" s="68">
        <v>1100</v>
      </c>
      <c r="E25" s="62"/>
      <c r="F25" s="69"/>
      <c r="G25" s="23"/>
      <c r="H25" s="65">
        <f t="shared" si="0"/>
        <v>0</v>
      </c>
    </row>
    <row r="26" spans="1:8" ht="15.75" thickBot="1">
      <c r="A26" s="70" t="s">
        <v>10</v>
      </c>
      <c r="B26" s="209"/>
      <c r="C26" s="71">
        <v>1</v>
      </c>
      <c r="D26" s="72">
        <v>1100</v>
      </c>
      <c r="E26" s="50" t="s">
        <v>5</v>
      </c>
      <c r="F26" s="73"/>
      <c r="G26" s="43"/>
      <c r="H26" s="65">
        <f t="shared" si="0"/>
        <v>0</v>
      </c>
    </row>
    <row r="27" spans="1:8" ht="15.75" thickBot="1">
      <c r="A27" s="74" t="s">
        <v>4</v>
      </c>
      <c r="B27" s="186">
        <f>SUM(C22:C26)</f>
        <v>8</v>
      </c>
      <c r="C27" s="187"/>
      <c r="D27" s="50" t="s">
        <v>5</v>
      </c>
      <c r="E27" s="75">
        <f>SUM(E22:E26)</f>
        <v>0</v>
      </c>
      <c r="F27" s="75">
        <f>SUM(F22:F26)</f>
        <v>0</v>
      </c>
      <c r="G27" s="58" t="s">
        <v>5</v>
      </c>
      <c r="H27" s="75">
        <f>SUM(H22:H26)</f>
        <v>0</v>
      </c>
    </row>
    <row r="28" spans="1:8" ht="15.75" thickBot="1">
      <c r="A28" s="268" t="s">
        <v>37</v>
      </c>
      <c r="B28" s="269"/>
      <c r="C28" s="269"/>
      <c r="D28" s="269"/>
      <c r="E28" s="269"/>
      <c r="F28" s="269"/>
      <c r="G28" s="269"/>
      <c r="H28" s="270"/>
    </row>
    <row r="29" spans="1:8" ht="38.25" customHeight="1" thickBot="1">
      <c r="A29" s="103" t="s">
        <v>18</v>
      </c>
      <c r="B29" s="105" t="s">
        <v>17</v>
      </c>
      <c r="C29" s="105" t="s">
        <v>19</v>
      </c>
      <c r="D29" s="111" t="s">
        <v>20</v>
      </c>
      <c r="E29" s="113" t="s">
        <v>21</v>
      </c>
      <c r="F29" s="108" t="s">
        <v>22</v>
      </c>
      <c r="G29" s="112" t="s">
        <v>1</v>
      </c>
      <c r="H29" s="111" t="s">
        <v>16</v>
      </c>
    </row>
    <row r="30" spans="1:8" ht="15.75" thickBot="1">
      <c r="A30" s="52" t="s">
        <v>6</v>
      </c>
      <c r="B30" s="76">
        <v>22.942</v>
      </c>
      <c r="C30" s="53">
        <v>3</v>
      </c>
      <c r="D30" s="77">
        <v>1100</v>
      </c>
      <c r="E30" s="78"/>
      <c r="F30" s="79"/>
      <c r="G30" s="80"/>
      <c r="H30" s="81">
        <f>F30*C30</f>
        <v>0</v>
      </c>
    </row>
    <row r="31" spans="1:8" ht="15.75" thickBot="1">
      <c r="A31" s="82" t="s">
        <v>4</v>
      </c>
      <c r="B31" s="205">
        <f>SUM(C30:C30)</f>
        <v>3</v>
      </c>
      <c r="C31" s="206"/>
      <c r="D31" s="83" t="s">
        <v>5</v>
      </c>
      <c r="E31" s="19">
        <f>SUM(E30)</f>
        <v>0</v>
      </c>
      <c r="F31" s="84">
        <f>F30</f>
        <v>0</v>
      </c>
      <c r="G31" s="83" t="s">
        <v>5</v>
      </c>
      <c r="H31" s="84">
        <f>H30</f>
        <v>0</v>
      </c>
    </row>
    <row r="32" spans="1:8" ht="15.75" thickBot="1">
      <c r="A32" s="271" t="s">
        <v>11</v>
      </c>
      <c r="B32" s="272"/>
      <c r="C32" s="272"/>
      <c r="D32" s="272"/>
      <c r="E32" s="272"/>
      <c r="F32" s="272"/>
      <c r="G32" s="272"/>
      <c r="H32" s="273"/>
    </row>
    <row r="33" spans="1:8" ht="30.75" customHeight="1" thickBot="1">
      <c r="A33" s="156" t="s">
        <v>18</v>
      </c>
      <c r="B33" s="157"/>
      <c r="C33" s="158" t="s">
        <v>17</v>
      </c>
      <c r="D33" s="158"/>
      <c r="E33" s="108" t="s">
        <v>15</v>
      </c>
      <c r="F33" s="109" t="s">
        <v>1</v>
      </c>
      <c r="G33" s="135" t="s">
        <v>14</v>
      </c>
      <c r="H33" s="136"/>
    </row>
    <row r="34" spans="1:8" ht="15.75" thickBot="1">
      <c r="A34" s="159" t="s">
        <v>2</v>
      </c>
      <c r="B34" s="160"/>
      <c r="C34" s="160">
        <v>0.2965</v>
      </c>
      <c r="D34" s="160"/>
      <c r="E34" s="85"/>
      <c r="F34" s="86"/>
      <c r="G34" s="251">
        <f>C34*E34</f>
        <v>0</v>
      </c>
      <c r="H34" s="252"/>
    </row>
    <row r="35" spans="1:8" ht="15.75" thickBot="1">
      <c r="A35" s="271" t="s">
        <v>68</v>
      </c>
      <c r="B35" s="272"/>
      <c r="C35" s="272"/>
      <c r="D35" s="272"/>
      <c r="E35" s="272"/>
      <c r="F35" s="272"/>
      <c r="G35" s="272"/>
      <c r="H35" s="273"/>
    </row>
    <row r="36" spans="1:9" ht="31.5" customHeight="1" thickBot="1">
      <c r="A36" s="156" t="s">
        <v>18</v>
      </c>
      <c r="B36" s="157"/>
      <c r="C36" s="158" t="s">
        <v>17</v>
      </c>
      <c r="D36" s="158"/>
      <c r="E36" s="108" t="s">
        <v>15</v>
      </c>
      <c r="F36" s="109" t="s">
        <v>1</v>
      </c>
      <c r="G36" s="135" t="s">
        <v>14</v>
      </c>
      <c r="H36" s="136" t="s">
        <v>16</v>
      </c>
      <c r="I36" s="131"/>
    </row>
    <row r="37" spans="1:8" ht="15.75" thickBot="1">
      <c r="A37" s="159" t="s">
        <v>2</v>
      </c>
      <c r="B37" s="160"/>
      <c r="C37" s="160">
        <v>1.38</v>
      </c>
      <c r="D37" s="160"/>
      <c r="E37" s="85"/>
      <c r="F37" s="86"/>
      <c r="G37" s="251">
        <f>(E37/1)*C37</f>
        <v>0</v>
      </c>
      <c r="H37" s="252"/>
    </row>
    <row r="38" spans="1:8" ht="15.75" thickBot="1">
      <c r="A38" s="279" t="s">
        <v>43</v>
      </c>
      <c r="B38" s="280"/>
      <c r="C38" s="280"/>
      <c r="D38" s="280"/>
      <c r="E38" s="280"/>
      <c r="F38" s="280"/>
      <c r="G38" s="280"/>
      <c r="H38" s="281"/>
    </row>
    <row r="39" spans="1:8" ht="28.5" customHeight="1" thickBot="1">
      <c r="A39" s="156" t="s">
        <v>18</v>
      </c>
      <c r="B39" s="157"/>
      <c r="C39" s="158" t="s">
        <v>17</v>
      </c>
      <c r="D39" s="158"/>
      <c r="E39" s="108" t="s">
        <v>15</v>
      </c>
      <c r="F39" s="109" t="s">
        <v>1</v>
      </c>
      <c r="G39" s="135" t="s">
        <v>14</v>
      </c>
      <c r="H39" s="136" t="s">
        <v>16</v>
      </c>
    </row>
    <row r="40" spans="1:8" ht="15.75" thickBot="1">
      <c r="A40" s="159" t="s">
        <v>7</v>
      </c>
      <c r="B40" s="160"/>
      <c r="C40" s="160">
        <v>0.2898</v>
      </c>
      <c r="D40" s="160"/>
      <c r="E40" s="85"/>
      <c r="F40" s="86"/>
      <c r="G40" s="251">
        <f>(E40/1)*C40</f>
        <v>0</v>
      </c>
      <c r="H40" s="252">
        <f>E40*C40</f>
        <v>0</v>
      </c>
    </row>
    <row r="41" spans="1:8" ht="15.75" thickBot="1">
      <c r="A41" s="282" t="s">
        <v>36</v>
      </c>
      <c r="B41" s="283"/>
      <c r="C41" s="283"/>
      <c r="D41" s="283"/>
      <c r="E41" s="283"/>
      <c r="F41" s="283"/>
      <c r="G41" s="283"/>
      <c r="H41" s="284"/>
    </row>
    <row r="42" spans="1:8" ht="29.25" customHeight="1" thickBot="1">
      <c r="A42" s="156" t="s">
        <v>18</v>
      </c>
      <c r="B42" s="157"/>
      <c r="C42" s="158" t="s">
        <v>17</v>
      </c>
      <c r="D42" s="158"/>
      <c r="E42" s="108" t="s">
        <v>15</v>
      </c>
      <c r="F42" s="109" t="s">
        <v>1</v>
      </c>
      <c r="G42" s="135" t="s">
        <v>14</v>
      </c>
      <c r="H42" s="136" t="s">
        <v>16</v>
      </c>
    </row>
    <row r="43" spans="1:8" ht="15.75" thickBot="1">
      <c r="A43" s="159" t="s">
        <v>10</v>
      </c>
      <c r="B43" s="160"/>
      <c r="C43" s="160">
        <v>11.76</v>
      </c>
      <c r="D43" s="160"/>
      <c r="E43" s="88"/>
      <c r="F43" s="86"/>
      <c r="G43" s="251">
        <f>(E43/1)*C43</f>
        <v>0</v>
      </c>
      <c r="H43" s="252"/>
    </row>
    <row r="44" spans="1:8" ht="15.75" thickBot="1">
      <c r="A44" s="285" t="s">
        <v>71</v>
      </c>
      <c r="B44" s="286"/>
      <c r="C44" s="286"/>
      <c r="D44" s="286"/>
      <c r="E44" s="286"/>
      <c r="F44" s="286"/>
      <c r="G44" s="286"/>
      <c r="H44" s="287"/>
    </row>
    <row r="45" spans="1:8" ht="28.5" customHeight="1" thickBot="1">
      <c r="A45" s="114" t="s">
        <v>18</v>
      </c>
      <c r="B45" s="218" t="s">
        <v>17</v>
      </c>
      <c r="C45" s="219"/>
      <c r="D45" s="135" t="s">
        <v>15</v>
      </c>
      <c r="E45" s="219"/>
      <c r="F45" s="109" t="s">
        <v>1</v>
      </c>
      <c r="G45" s="135" t="s">
        <v>14</v>
      </c>
      <c r="H45" s="136"/>
    </row>
    <row r="46" spans="1:8" ht="15.75" thickBot="1">
      <c r="A46" s="90" t="s">
        <v>41</v>
      </c>
      <c r="B46" s="211">
        <v>40.444</v>
      </c>
      <c r="C46" s="212"/>
      <c r="D46" s="213"/>
      <c r="E46" s="214"/>
      <c r="F46" s="80"/>
      <c r="G46" s="137">
        <f>(D46/1)*B46</f>
        <v>0</v>
      </c>
      <c r="H46" s="138"/>
    </row>
    <row r="47" spans="1:8" ht="26.25" customHeight="1" thickBot="1">
      <c r="A47" s="253" t="s">
        <v>69</v>
      </c>
      <c r="B47" s="254"/>
      <c r="C47" s="254"/>
      <c r="D47" s="254"/>
      <c r="E47" s="254"/>
      <c r="F47" s="255"/>
      <c r="G47" s="256">
        <f>H14+H19+H27+H31+G34+G37+G40+G43+G46</f>
        <v>0</v>
      </c>
      <c r="H47" s="257"/>
    </row>
    <row r="48" spans="1:8" ht="15.75" thickBot="1">
      <c r="A48" s="276" t="s">
        <v>23</v>
      </c>
      <c r="B48" s="276"/>
      <c r="C48" s="276"/>
      <c r="D48" s="276"/>
      <c r="E48" s="276"/>
      <c r="F48" s="276"/>
      <c r="G48" s="276"/>
      <c r="H48" s="276"/>
    </row>
    <row r="49" spans="1:8" ht="39" thickBot="1">
      <c r="A49" s="277" t="s">
        <v>29</v>
      </c>
      <c r="B49" s="278"/>
      <c r="C49" s="278"/>
      <c r="D49" s="127" t="s">
        <v>30</v>
      </c>
      <c r="E49" s="128" t="s">
        <v>32</v>
      </c>
      <c r="F49" s="128" t="s">
        <v>31</v>
      </c>
      <c r="G49" s="126" t="s">
        <v>1</v>
      </c>
      <c r="H49" s="129" t="s">
        <v>16</v>
      </c>
    </row>
    <row r="50" spans="1:8" ht="15">
      <c r="A50" s="164" t="s">
        <v>24</v>
      </c>
      <c r="B50" s="165"/>
      <c r="C50" s="165"/>
      <c r="D50" s="130">
        <v>8</v>
      </c>
      <c r="E50" s="96"/>
      <c r="F50" s="96"/>
      <c r="G50" s="97"/>
      <c r="H50" s="20">
        <f>F50*D50</f>
        <v>0</v>
      </c>
    </row>
    <row r="51" spans="1:8" ht="15">
      <c r="A51" s="150" t="s">
        <v>25</v>
      </c>
      <c r="B51" s="151"/>
      <c r="C51" s="151"/>
      <c r="D51" s="123">
        <v>3</v>
      </c>
      <c r="E51" s="99"/>
      <c r="F51" s="99"/>
      <c r="G51" s="100"/>
      <c r="H51" s="21">
        <f aca="true" t="shared" si="1" ref="H51:H56">F51*D51</f>
        <v>0</v>
      </c>
    </row>
    <row r="52" spans="1:8" ht="15">
      <c r="A52" s="150" t="s">
        <v>26</v>
      </c>
      <c r="B52" s="151"/>
      <c r="C52" s="151"/>
      <c r="D52" s="123">
        <v>5</v>
      </c>
      <c r="E52" s="99"/>
      <c r="F52" s="99"/>
      <c r="G52" s="23"/>
      <c r="H52" s="21">
        <f t="shared" si="1"/>
        <v>0</v>
      </c>
    </row>
    <row r="53" spans="1:8" ht="15">
      <c r="A53" s="150" t="s">
        <v>27</v>
      </c>
      <c r="B53" s="151"/>
      <c r="C53" s="151"/>
      <c r="D53" s="123">
        <v>3</v>
      </c>
      <c r="E53" s="99"/>
      <c r="F53" s="99"/>
      <c r="G53" s="23"/>
      <c r="H53" s="21">
        <f t="shared" si="1"/>
        <v>0</v>
      </c>
    </row>
    <row r="54" spans="1:8" ht="15">
      <c r="A54" s="150" t="s">
        <v>28</v>
      </c>
      <c r="B54" s="151"/>
      <c r="C54" s="151"/>
      <c r="D54" s="123">
        <v>1</v>
      </c>
      <c r="E54" s="99"/>
      <c r="F54" s="99"/>
      <c r="G54" s="23"/>
      <c r="H54" s="21">
        <f t="shared" si="1"/>
        <v>0</v>
      </c>
    </row>
    <row r="55" spans="1:8" ht="26.25" customHeight="1">
      <c r="A55" s="150" t="s">
        <v>44</v>
      </c>
      <c r="B55" s="151"/>
      <c r="C55" s="151"/>
      <c r="D55" s="123">
        <v>1</v>
      </c>
      <c r="E55" s="99"/>
      <c r="F55" s="99"/>
      <c r="G55" s="23"/>
      <c r="H55" s="21">
        <f t="shared" si="1"/>
        <v>0</v>
      </c>
    </row>
    <row r="56" spans="1:8" ht="20.1" customHeight="1" thickBot="1">
      <c r="A56" s="274" t="s">
        <v>48</v>
      </c>
      <c r="B56" s="275"/>
      <c r="C56" s="275"/>
      <c r="D56" s="124">
        <v>1</v>
      </c>
      <c r="E56" s="120"/>
      <c r="F56" s="120"/>
      <c r="G56" s="47"/>
      <c r="H56" s="125">
        <f t="shared" si="1"/>
        <v>0</v>
      </c>
    </row>
    <row r="57" spans="1:8" ht="25.5" customHeight="1" thickBot="1">
      <c r="A57" s="253" t="s">
        <v>70</v>
      </c>
      <c r="B57" s="254"/>
      <c r="C57" s="254"/>
      <c r="D57" s="254"/>
      <c r="E57" s="254"/>
      <c r="F57" s="255"/>
      <c r="G57" s="144">
        <f>H50+H51+H52+H53+H54+H55+H56</f>
        <v>0</v>
      </c>
      <c r="H57" s="145"/>
    </row>
    <row r="58" spans="1:8" ht="30.75" customHeight="1" thickBot="1">
      <c r="A58" s="253" t="s">
        <v>66</v>
      </c>
      <c r="B58" s="254"/>
      <c r="C58" s="254"/>
      <c r="D58" s="254"/>
      <c r="E58" s="254"/>
      <c r="F58" s="255"/>
      <c r="G58" s="154">
        <f>G47+G57</f>
        <v>0</v>
      </c>
      <c r="H58" s="155"/>
    </row>
    <row r="59" spans="1:8" ht="15">
      <c r="A59" s="8"/>
      <c r="B59" s="8"/>
      <c r="C59" s="8"/>
      <c r="D59" s="9"/>
      <c r="E59" s="10"/>
      <c r="F59" s="11"/>
      <c r="G59" s="6"/>
      <c r="H59" s="7"/>
    </row>
    <row r="60" spans="1:8" ht="10.5" customHeight="1">
      <c r="A60" s="101"/>
      <c r="B60" s="101"/>
      <c r="C60" s="101"/>
      <c r="D60" s="24"/>
      <c r="E60" s="102"/>
      <c r="F60" s="25"/>
      <c r="G60" s="26"/>
      <c r="H60" s="27"/>
    </row>
    <row r="61" spans="1:8" ht="24.75" customHeight="1">
      <c r="A61" s="101"/>
      <c r="B61" s="101"/>
      <c r="C61" s="101"/>
      <c r="D61" s="24"/>
      <c r="E61" s="102"/>
      <c r="F61" s="25"/>
      <c r="G61" s="26"/>
      <c r="H61" s="27"/>
    </row>
    <row r="62" spans="1:8" ht="29.25" customHeight="1">
      <c r="A62" s="15"/>
      <c r="B62" s="15"/>
      <c r="C62" s="15"/>
      <c r="D62" s="15"/>
      <c r="E62" s="15"/>
      <c r="F62" s="15"/>
      <c r="G62" s="15"/>
      <c r="H62" s="15"/>
    </row>
    <row r="63" spans="1:8" ht="20.1" customHeight="1">
      <c r="A63" s="15"/>
      <c r="B63" s="15"/>
      <c r="C63" s="15"/>
      <c r="D63" s="15"/>
      <c r="E63" s="15"/>
      <c r="F63" s="15"/>
      <c r="G63" s="15"/>
      <c r="H63" s="15"/>
    </row>
    <row r="64" spans="1:8" ht="20.1" customHeight="1">
      <c r="A64" s="148"/>
      <c r="B64" s="148"/>
      <c r="C64" s="148"/>
      <c r="D64" s="148"/>
      <c r="E64" s="148"/>
      <c r="F64" s="148"/>
      <c r="G64" s="148"/>
      <c r="H64" s="15"/>
    </row>
    <row r="65" spans="1:8" ht="20.1" customHeight="1">
      <c r="A65" s="147"/>
      <c r="B65" s="147"/>
      <c r="C65" s="147"/>
      <c r="D65" s="147"/>
      <c r="E65" s="147"/>
      <c r="F65" s="147"/>
      <c r="G65" s="147"/>
      <c r="H65" s="15"/>
    </row>
    <row r="66" spans="1:8" ht="20.1" customHeight="1">
      <c r="A66" s="15"/>
      <c r="B66" s="15"/>
      <c r="C66" s="15"/>
      <c r="D66" s="15"/>
      <c r="E66" s="15"/>
      <c r="F66" s="26"/>
      <c r="G66" s="26"/>
      <c r="H66" s="15"/>
    </row>
    <row r="67" spans="1:8" ht="20.1" customHeight="1">
      <c r="A67" s="15"/>
      <c r="B67" s="15"/>
      <c r="C67" s="15"/>
      <c r="D67" s="15"/>
      <c r="F67" s="146" t="s">
        <v>49</v>
      </c>
      <c r="G67" s="146"/>
      <c r="H67" s="15"/>
    </row>
    <row r="68" spans="1:8" ht="45" customHeight="1">
      <c r="A68" s="149" t="s">
        <v>50</v>
      </c>
      <c r="B68" s="149"/>
      <c r="C68" s="149"/>
      <c r="D68" s="149"/>
      <c r="E68" s="149"/>
      <c r="F68" s="149"/>
      <c r="G68" s="149"/>
      <c r="H68" s="149"/>
    </row>
    <row r="69" spans="1:8" ht="30" customHeight="1">
      <c r="A69" s="134" t="s">
        <v>78</v>
      </c>
      <c r="B69" s="134"/>
      <c r="C69" s="134"/>
      <c r="D69" s="134"/>
      <c r="E69" s="134"/>
      <c r="F69" s="134"/>
      <c r="G69" s="134"/>
      <c r="H69" s="134"/>
    </row>
    <row r="70" ht="20.25" customHeight="1"/>
    <row r="71" ht="20.25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16.5" customHeight="1"/>
    <row r="81" ht="26.25" customHeight="1"/>
    <row r="82" ht="20.1" customHeight="1"/>
    <row r="83" ht="20.1" customHeight="1"/>
    <row r="84" ht="20.1" customHeight="1"/>
  </sheetData>
  <mergeCells count="71">
    <mergeCell ref="A68:H68"/>
    <mergeCell ref="F67:G67"/>
    <mergeCell ref="A69:H69"/>
    <mergeCell ref="B46:C46"/>
    <mergeCell ref="D46:E46"/>
    <mergeCell ref="G46:H46"/>
    <mergeCell ref="G57:H57"/>
    <mergeCell ref="A64:G64"/>
    <mergeCell ref="A65:G65"/>
    <mergeCell ref="A58:F58"/>
    <mergeCell ref="G58:H58"/>
    <mergeCell ref="A50:C50"/>
    <mergeCell ref="A51:C51"/>
    <mergeCell ref="A52:C52"/>
    <mergeCell ref="A53:C53"/>
    <mergeCell ref="A54:C54"/>
    <mergeCell ref="A56:C56"/>
    <mergeCell ref="A55:C55"/>
    <mergeCell ref="A57:F57"/>
    <mergeCell ref="A34:B34"/>
    <mergeCell ref="C34:D34"/>
    <mergeCell ref="A35:H35"/>
    <mergeCell ref="C43:D43"/>
    <mergeCell ref="A48:H48"/>
    <mergeCell ref="A49:C49"/>
    <mergeCell ref="A38:H38"/>
    <mergeCell ref="A39:B39"/>
    <mergeCell ref="C39:D39"/>
    <mergeCell ref="A40:B40"/>
    <mergeCell ref="C40:D40"/>
    <mergeCell ref="A41:H41"/>
    <mergeCell ref="A44:H44"/>
    <mergeCell ref="B22:B26"/>
    <mergeCell ref="B27:C27"/>
    <mergeCell ref="A28:H28"/>
    <mergeCell ref="B31:C31"/>
    <mergeCell ref="A32:H32"/>
    <mergeCell ref="A33:B33"/>
    <mergeCell ref="C33:D33"/>
    <mergeCell ref="G33:H33"/>
    <mergeCell ref="G34:H34"/>
    <mergeCell ref="A2:H2"/>
    <mergeCell ref="A5:H5"/>
    <mergeCell ref="A6:H6"/>
    <mergeCell ref="A7:H7"/>
    <mergeCell ref="A4:H4"/>
    <mergeCell ref="A3:H3"/>
    <mergeCell ref="B9:B13"/>
    <mergeCell ref="B14:C14"/>
    <mergeCell ref="A15:H15"/>
    <mergeCell ref="B17:B18"/>
    <mergeCell ref="B19:C19"/>
    <mergeCell ref="A20:H20"/>
    <mergeCell ref="B45:C45"/>
    <mergeCell ref="D45:E45"/>
    <mergeCell ref="G45:H45"/>
    <mergeCell ref="G43:H43"/>
    <mergeCell ref="A47:F47"/>
    <mergeCell ref="G47:H47"/>
    <mergeCell ref="A43:B43"/>
    <mergeCell ref="A36:B36"/>
    <mergeCell ref="C36:D36"/>
    <mergeCell ref="A37:B37"/>
    <mergeCell ref="C37:D37"/>
    <mergeCell ref="A42:B42"/>
    <mergeCell ref="C42:D42"/>
    <mergeCell ref="G36:H36"/>
    <mergeCell ref="G37:H37"/>
    <mergeCell ref="G39:H39"/>
    <mergeCell ref="G40:H40"/>
    <mergeCell ref="G42:H4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2"/>
  <headerFooter>
    <oddHeader>&amp;LPříloha č. 2.3_zadávací dokumentace</oddHeader>
    <oddFooter>&amp;CStránka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E68DC-F967-4AE3-B9BA-A5CB7B40F923}">
  <dimension ref="A1:J40"/>
  <sheetViews>
    <sheetView zoomScale="130" zoomScaleNormal="130" workbookViewId="0" topLeftCell="A1">
      <selection activeCell="A5" sqref="A5:H5"/>
    </sheetView>
  </sheetViews>
  <sheetFormatPr defaultColWidth="9.140625" defaultRowHeight="15"/>
  <cols>
    <col min="1" max="1" width="16.140625" style="0" customWidth="1"/>
    <col min="2" max="3" width="20.28125" style="0" customWidth="1"/>
    <col min="4" max="5" width="18.140625" style="0" customWidth="1"/>
    <col min="6" max="6" width="12.57421875" style="0" customWidth="1"/>
    <col min="7" max="8" width="20.421875" style="0" customWidth="1"/>
    <col min="9" max="9" width="14.421875" style="0" customWidth="1"/>
    <col min="10" max="10" width="17.57421875" style="0" customWidth="1"/>
  </cols>
  <sheetData>
    <row r="1" spans="1:8" ht="15">
      <c r="A1" s="177"/>
      <c r="B1" s="177"/>
      <c r="C1" s="177"/>
      <c r="D1" s="177"/>
      <c r="E1" s="177"/>
      <c r="F1" s="177"/>
      <c r="G1" s="177"/>
      <c r="H1" s="177"/>
    </row>
    <row r="2" spans="1:8" ht="18.75">
      <c r="A2" s="198" t="s">
        <v>51</v>
      </c>
      <c r="B2" s="198"/>
      <c r="C2" s="198"/>
      <c r="D2" s="198"/>
      <c r="E2" s="198"/>
      <c r="F2" s="198"/>
      <c r="G2" s="198"/>
      <c r="H2" s="198"/>
    </row>
    <row r="3" spans="1:8" ht="18.75">
      <c r="A3" s="204" t="s">
        <v>46</v>
      </c>
      <c r="B3" s="204"/>
      <c r="C3" s="204"/>
      <c r="D3" s="204"/>
      <c r="E3" s="204"/>
      <c r="F3" s="204"/>
      <c r="G3" s="204"/>
      <c r="H3" s="204"/>
    </row>
    <row r="4" spans="1:8" ht="62.25" customHeight="1" thickBot="1">
      <c r="A4" s="194" t="s">
        <v>57</v>
      </c>
      <c r="B4" s="194"/>
      <c r="C4" s="194"/>
      <c r="D4" s="194"/>
      <c r="E4" s="194"/>
      <c r="F4" s="194"/>
      <c r="G4" s="194"/>
      <c r="H4" s="194"/>
    </row>
    <row r="5" spans="1:8" ht="15.75" thickBot="1">
      <c r="A5" s="221" t="s">
        <v>86</v>
      </c>
      <c r="B5" s="222"/>
      <c r="C5" s="222"/>
      <c r="D5" s="222"/>
      <c r="E5" s="222"/>
      <c r="F5" s="222"/>
      <c r="G5" s="222"/>
      <c r="H5" s="223"/>
    </row>
    <row r="6" spans="1:8" ht="15.75" thickBot="1">
      <c r="A6" s="224" t="s">
        <v>42</v>
      </c>
      <c r="B6" s="224"/>
      <c r="C6" s="224"/>
      <c r="D6" s="224"/>
      <c r="E6" s="224"/>
      <c r="F6" s="224"/>
      <c r="G6" s="224"/>
      <c r="H6" s="224"/>
    </row>
    <row r="7" spans="1:9" ht="21.75" customHeight="1" thickBot="1">
      <c r="A7" s="312" t="s">
        <v>58</v>
      </c>
      <c r="B7" s="313"/>
      <c r="C7" s="313"/>
      <c r="D7" s="313"/>
      <c r="E7" s="313"/>
      <c r="F7" s="313"/>
      <c r="G7" s="313"/>
      <c r="H7" s="314"/>
      <c r="I7" s="132"/>
    </row>
    <row r="8" spans="1:9" ht="15.75" thickBot="1">
      <c r="A8" s="29" t="s">
        <v>18</v>
      </c>
      <c r="B8" s="299" t="s">
        <v>17</v>
      </c>
      <c r="C8" s="300"/>
      <c r="D8" s="299" t="s">
        <v>15</v>
      </c>
      <c r="E8" s="300"/>
      <c r="F8" s="16" t="s">
        <v>1</v>
      </c>
      <c r="G8" s="299" t="s">
        <v>14</v>
      </c>
      <c r="H8" s="308"/>
      <c r="I8" s="132"/>
    </row>
    <row r="9" spans="1:10" ht="15.75" thickBot="1">
      <c r="A9" s="30" t="s">
        <v>12</v>
      </c>
      <c r="B9" s="289">
        <v>2.714</v>
      </c>
      <c r="C9" s="290"/>
      <c r="D9" s="293"/>
      <c r="E9" s="295"/>
      <c r="F9" s="18"/>
      <c r="G9" s="293">
        <f>(D9/1)*B9</f>
        <v>0</v>
      </c>
      <c r="H9" s="294"/>
      <c r="I9" s="133"/>
      <c r="J9" s="7"/>
    </row>
    <row r="10" spans="1:10" ht="21.95" customHeight="1" thickBot="1">
      <c r="A10" s="318" t="s">
        <v>59</v>
      </c>
      <c r="B10" s="319"/>
      <c r="C10" s="319"/>
      <c r="D10" s="319"/>
      <c r="E10" s="319"/>
      <c r="F10" s="319"/>
      <c r="G10" s="319"/>
      <c r="H10" s="320"/>
      <c r="I10" s="133"/>
      <c r="J10" s="7"/>
    </row>
    <row r="11" spans="1:10" ht="15.75" thickBot="1">
      <c r="A11" s="29" t="s">
        <v>18</v>
      </c>
      <c r="B11" s="299" t="s">
        <v>17</v>
      </c>
      <c r="C11" s="300"/>
      <c r="D11" s="299" t="s">
        <v>15</v>
      </c>
      <c r="E11" s="300"/>
      <c r="F11" s="16" t="s">
        <v>1</v>
      </c>
      <c r="G11" s="299" t="s">
        <v>14</v>
      </c>
      <c r="H11" s="308"/>
      <c r="I11" s="133"/>
      <c r="J11" s="7"/>
    </row>
    <row r="12" spans="1:10" ht="15.75" thickBot="1">
      <c r="A12" s="30" t="s">
        <v>12</v>
      </c>
      <c r="B12" s="289">
        <v>0.01</v>
      </c>
      <c r="C12" s="290"/>
      <c r="D12" s="293"/>
      <c r="E12" s="295"/>
      <c r="F12" s="18"/>
      <c r="G12" s="293">
        <f>(D12/1)*B12</f>
        <v>0</v>
      </c>
      <c r="H12" s="294"/>
      <c r="I12" s="133"/>
      <c r="J12" s="7"/>
    </row>
    <row r="13" spans="1:10" ht="21.95" customHeight="1" thickBot="1">
      <c r="A13" s="315" t="s">
        <v>60</v>
      </c>
      <c r="B13" s="316"/>
      <c r="C13" s="316"/>
      <c r="D13" s="316"/>
      <c r="E13" s="316"/>
      <c r="F13" s="316"/>
      <c r="G13" s="316"/>
      <c r="H13" s="317"/>
      <c r="I13" s="133"/>
      <c r="J13" s="7"/>
    </row>
    <row r="14" spans="1:10" ht="15.75" thickBot="1">
      <c r="A14" s="29" t="s">
        <v>18</v>
      </c>
      <c r="B14" s="299" t="s">
        <v>17</v>
      </c>
      <c r="C14" s="300"/>
      <c r="D14" s="299" t="s">
        <v>15</v>
      </c>
      <c r="E14" s="300"/>
      <c r="F14" s="16" t="s">
        <v>1</v>
      </c>
      <c r="G14" s="299" t="s">
        <v>14</v>
      </c>
      <c r="H14" s="308"/>
      <c r="I14" s="133"/>
      <c r="J14" s="7"/>
    </row>
    <row r="15" spans="1:10" ht="15.75" thickBot="1">
      <c r="A15" s="30" t="s">
        <v>12</v>
      </c>
      <c r="B15" s="289">
        <v>64.682</v>
      </c>
      <c r="C15" s="290"/>
      <c r="D15" s="293"/>
      <c r="E15" s="295"/>
      <c r="F15" s="18"/>
      <c r="G15" s="293">
        <f>(D15/1)*B15</f>
        <v>0</v>
      </c>
      <c r="H15" s="294"/>
      <c r="I15" s="133"/>
      <c r="J15" s="7"/>
    </row>
    <row r="16" spans="1:8" ht="21.95" customHeight="1" thickBot="1">
      <c r="A16" s="312" t="s">
        <v>33</v>
      </c>
      <c r="B16" s="313"/>
      <c r="C16" s="313"/>
      <c r="D16" s="313"/>
      <c r="E16" s="313"/>
      <c r="F16" s="313"/>
      <c r="G16" s="313"/>
      <c r="H16" s="314"/>
    </row>
    <row r="17" spans="1:8" ht="15.75" thickBot="1">
      <c r="A17" s="29" t="s">
        <v>18</v>
      </c>
      <c r="B17" s="299" t="s">
        <v>17</v>
      </c>
      <c r="C17" s="300"/>
      <c r="D17" s="299" t="s">
        <v>15</v>
      </c>
      <c r="E17" s="300"/>
      <c r="F17" s="16" t="s">
        <v>1</v>
      </c>
      <c r="G17" s="299" t="s">
        <v>14</v>
      </c>
      <c r="H17" s="308"/>
    </row>
    <row r="18" spans="1:10" ht="15.75" thickBot="1">
      <c r="A18" s="30" t="s">
        <v>12</v>
      </c>
      <c r="B18" s="289">
        <v>0.54</v>
      </c>
      <c r="C18" s="290"/>
      <c r="D18" s="293"/>
      <c r="E18" s="295"/>
      <c r="F18" s="18"/>
      <c r="G18" s="293">
        <f>(D18/1)*B18</f>
        <v>0</v>
      </c>
      <c r="H18" s="294"/>
      <c r="J18" s="7"/>
    </row>
    <row r="19" spans="1:10" ht="21.95" customHeight="1" thickBot="1">
      <c r="A19" s="312" t="s">
        <v>34</v>
      </c>
      <c r="B19" s="313"/>
      <c r="C19" s="313"/>
      <c r="D19" s="313"/>
      <c r="E19" s="313"/>
      <c r="F19" s="313"/>
      <c r="G19" s="313"/>
      <c r="H19" s="314"/>
      <c r="J19" s="7"/>
    </row>
    <row r="20" spans="1:10" ht="15.75" thickBot="1">
      <c r="A20" s="29" t="s">
        <v>18</v>
      </c>
      <c r="B20" s="299" t="s">
        <v>17</v>
      </c>
      <c r="C20" s="300"/>
      <c r="D20" s="299" t="s">
        <v>15</v>
      </c>
      <c r="E20" s="300"/>
      <c r="F20" s="16" t="s">
        <v>1</v>
      </c>
      <c r="G20" s="299" t="s">
        <v>14</v>
      </c>
      <c r="H20" s="308"/>
      <c r="J20" s="7"/>
    </row>
    <row r="21" spans="1:10" ht="15.75" thickBot="1">
      <c r="A21" s="30" t="s">
        <v>12</v>
      </c>
      <c r="B21" s="289">
        <v>0.224</v>
      </c>
      <c r="C21" s="290"/>
      <c r="D21" s="293"/>
      <c r="E21" s="295"/>
      <c r="F21" s="18"/>
      <c r="G21" s="293">
        <f>(D21/1)*B21</f>
        <v>0</v>
      </c>
      <c r="H21" s="294"/>
      <c r="J21" s="7"/>
    </row>
    <row r="22" spans="1:10" ht="21.95" customHeight="1" thickBot="1">
      <c r="A22" s="312" t="s">
        <v>35</v>
      </c>
      <c r="B22" s="313"/>
      <c r="C22" s="313"/>
      <c r="D22" s="313"/>
      <c r="E22" s="313"/>
      <c r="F22" s="313"/>
      <c r="G22" s="313"/>
      <c r="H22" s="314"/>
      <c r="J22" s="7"/>
    </row>
    <row r="23" spans="1:10" ht="15.75" thickBot="1">
      <c r="A23" s="29" t="s">
        <v>18</v>
      </c>
      <c r="B23" s="299" t="s">
        <v>17</v>
      </c>
      <c r="C23" s="300"/>
      <c r="D23" s="299" t="s">
        <v>15</v>
      </c>
      <c r="E23" s="300"/>
      <c r="F23" s="16" t="s">
        <v>1</v>
      </c>
      <c r="G23" s="299" t="s">
        <v>14</v>
      </c>
      <c r="H23" s="308"/>
      <c r="J23" s="7"/>
    </row>
    <row r="24" spans="1:10" ht="15.75" thickBot="1">
      <c r="A24" s="30" t="s">
        <v>12</v>
      </c>
      <c r="B24" s="289">
        <v>0.029</v>
      </c>
      <c r="C24" s="290"/>
      <c r="D24" s="293"/>
      <c r="E24" s="295"/>
      <c r="F24" s="18"/>
      <c r="G24" s="293">
        <f>(D24/1)*B24</f>
        <v>0</v>
      </c>
      <c r="H24" s="294"/>
      <c r="J24" s="7"/>
    </row>
    <row r="25" spans="1:10" ht="21.95" customHeight="1" thickBot="1">
      <c r="A25" s="296" t="s">
        <v>13</v>
      </c>
      <c r="B25" s="297"/>
      <c r="C25" s="297"/>
      <c r="D25" s="297"/>
      <c r="E25" s="297"/>
      <c r="F25" s="297"/>
      <c r="G25" s="297"/>
      <c r="H25" s="298"/>
      <c r="J25" s="7"/>
    </row>
    <row r="26" spans="1:10" ht="15.75" thickBot="1">
      <c r="A26" s="29" t="s">
        <v>18</v>
      </c>
      <c r="B26" s="299" t="s">
        <v>17</v>
      </c>
      <c r="C26" s="300"/>
      <c r="D26" s="299" t="s">
        <v>15</v>
      </c>
      <c r="E26" s="300"/>
      <c r="F26" s="16" t="s">
        <v>1</v>
      </c>
      <c r="G26" s="299" t="s">
        <v>14</v>
      </c>
      <c r="H26" s="308"/>
      <c r="J26" s="7"/>
    </row>
    <row r="27" spans="1:10" ht="15.75" thickBot="1">
      <c r="A27" s="30" t="s">
        <v>10</v>
      </c>
      <c r="B27" s="289">
        <v>0.01</v>
      </c>
      <c r="C27" s="290"/>
      <c r="D27" s="291"/>
      <c r="E27" s="292"/>
      <c r="F27" s="18"/>
      <c r="G27" s="293">
        <f>(D27/1)*B27</f>
        <v>0</v>
      </c>
      <c r="H27" s="294"/>
      <c r="J27" s="7"/>
    </row>
    <row r="28" spans="1:10" ht="29.1" customHeight="1" thickBot="1">
      <c r="A28" s="309" t="s">
        <v>73</v>
      </c>
      <c r="B28" s="310"/>
      <c r="C28" s="310"/>
      <c r="D28" s="310"/>
      <c r="E28" s="310"/>
      <c r="F28" s="310"/>
      <c r="G28" s="310"/>
      <c r="H28" s="311"/>
      <c r="J28" s="7"/>
    </row>
    <row r="29" spans="1:10" ht="15.75" thickBot="1">
      <c r="A29" s="29" t="s">
        <v>18</v>
      </c>
      <c r="B29" s="299" t="s">
        <v>17</v>
      </c>
      <c r="C29" s="300"/>
      <c r="D29" s="299" t="s">
        <v>15</v>
      </c>
      <c r="E29" s="300"/>
      <c r="F29" s="16" t="s">
        <v>1</v>
      </c>
      <c r="G29" s="299" t="s">
        <v>14</v>
      </c>
      <c r="H29" s="308"/>
      <c r="I29" s="14"/>
      <c r="J29" s="7"/>
    </row>
    <row r="30" spans="1:10" ht="15.75" thickBot="1">
      <c r="A30" s="30" t="s">
        <v>10</v>
      </c>
      <c r="B30" s="289">
        <v>0.01</v>
      </c>
      <c r="C30" s="290"/>
      <c r="D30" s="291"/>
      <c r="E30" s="292"/>
      <c r="F30" s="18"/>
      <c r="G30" s="293">
        <f>(D30/1)*B30</f>
        <v>0</v>
      </c>
      <c r="H30" s="294"/>
      <c r="J30" s="7"/>
    </row>
    <row r="31" spans="1:10" ht="29.1" customHeight="1" thickBot="1">
      <c r="A31" s="304" t="s">
        <v>72</v>
      </c>
      <c r="B31" s="305"/>
      <c r="C31" s="305"/>
      <c r="D31" s="305"/>
      <c r="E31" s="305"/>
      <c r="F31" s="305"/>
      <c r="G31" s="305"/>
      <c r="H31" s="306"/>
      <c r="J31" s="7"/>
    </row>
    <row r="32" spans="1:10" ht="15.75" thickBot="1">
      <c r="A32" s="29" t="s">
        <v>18</v>
      </c>
      <c r="B32" s="307" t="s">
        <v>17</v>
      </c>
      <c r="C32" s="300"/>
      <c r="D32" s="299" t="s">
        <v>15</v>
      </c>
      <c r="E32" s="300"/>
      <c r="F32" s="16" t="s">
        <v>1</v>
      </c>
      <c r="G32" s="299" t="s">
        <v>14</v>
      </c>
      <c r="H32" s="308"/>
      <c r="I32" s="13"/>
      <c r="J32" s="7"/>
    </row>
    <row r="33" spans="1:10" ht="15.75" thickBot="1">
      <c r="A33" s="30" t="s">
        <v>10</v>
      </c>
      <c r="B33" s="289">
        <v>0.1</v>
      </c>
      <c r="C33" s="290"/>
      <c r="D33" s="291"/>
      <c r="E33" s="292"/>
      <c r="F33" s="18"/>
      <c r="G33" s="293">
        <f>(D33/1)*B33</f>
        <v>0</v>
      </c>
      <c r="H33" s="294"/>
      <c r="J33" s="7"/>
    </row>
    <row r="34" spans="1:10" ht="30.75" customHeight="1" thickBot="1">
      <c r="A34" s="301" t="s">
        <v>75</v>
      </c>
      <c r="B34" s="302"/>
      <c r="C34" s="302"/>
      <c r="D34" s="302"/>
      <c r="E34" s="302"/>
      <c r="F34" s="303"/>
      <c r="G34" s="144">
        <f>G33+G30+G27+G24+G21+G18+G15+G12+G9</f>
        <v>0</v>
      </c>
      <c r="H34" s="145"/>
      <c r="J34" s="7"/>
    </row>
    <row r="35" spans="1:8" ht="15">
      <c r="A35" s="15"/>
      <c r="B35" s="15"/>
      <c r="C35" s="15"/>
      <c r="D35" s="15"/>
      <c r="E35" s="15"/>
      <c r="F35" s="15"/>
      <c r="G35" s="15"/>
      <c r="H35" s="15"/>
    </row>
    <row r="36" spans="1:8" ht="27.75" customHeight="1">
      <c r="A36" s="288" t="s">
        <v>76</v>
      </c>
      <c r="B36" s="288"/>
      <c r="C36" s="288"/>
      <c r="D36" s="288"/>
      <c r="E36" s="288"/>
      <c r="F36" s="288"/>
      <c r="G36" s="288"/>
      <c r="H36" s="288"/>
    </row>
    <row r="37" spans="1:8" ht="15">
      <c r="A37" s="185" t="s">
        <v>79</v>
      </c>
      <c r="B37" s="185"/>
      <c r="C37" s="185"/>
      <c r="D37" s="185"/>
      <c r="E37" s="185"/>
      <c r="F37" s="185"/>
      <c r="G37" s="185"/>
      <c r="H37" s="185"/>
    </row>
    <row r="38" spans="1:8" ht="15">
      <c r="A38" s="15"/>
      <c r="B38" s="15"/>
      <c r="C38" s="15"/>
      <c r="D38" s="15"/>
      <c r="E38" s="15"/>
      <c r="F38" s="15"/>
      <c r="G38" s="15"/>
      <c r="H38" s="15"/>
    </row>
    <row r="39" spans="1:8" ht="15">
      <c r="A39" s="15"/>
      <c r="B39" s="15"/>
      <c r="C39" s="15"/>
      <c r="D39" s="15"/>
      <c r="E39" s="15"/>
      <c r="F39" s="15"/>
      <c r="G39" s="15"/>
      <c r="H39" s="15"/>
    </row>
    <row r="40" spans="1:8" ht="15">
      <c r="A40" s="15"/>
      <c r="B40" s="15"/>
      <c r="C40" s="15"/>
      <c r="D40" s="15"/>
      <c r="E40" s="15"/>
      <c r="F40" s="15"/>
      <c r="G40" s="15"/>
      <c r="H40" s="15"/>
    </row>
  </sheetData>
  <mergeCells count="73">
    <mergeCell ref="B9:C9"/>
    <mergeCell ref="D9:E9"/>
    <mergeCell ref="G9:H9"/>
    <mergeCell ref="A10:H10"/>
    <mergeCell ref="B11:C11"/>
    <mergeCell ref="D11:E11"/>
    <mergeCell ref="G11:H11"/>
    <mergeCell ref="A5:H5"/>
    <mergeCell ref="A6:H6"/>
    <mergeCell ref="A7:H7"/>
    <mergeCell ref="B8:C8"/>
    <mergeCell ref="D8:E8"/>
    <mergeCell ref="G8:H8"/>
    <mergeCell ref="G23:H23"/>
    <mergeCell ref="B12:C12"/>
    <mergeCell ref="D12:E12"/>
    <mergeCell ref="G12:H12"/>
    <mergeCell ref="A13:H13"/>
    <mergeCell ref="B14:C14"/>
    <mergeCell ref="D14:E14"/>
    <mergeCell ref="G14:H14"/>
    <mergeCell ref="B15:C15"/>
    <mergeCell ref="D15:E15"/>
    <mergeCell ref="G15:H15"/>
    <mergeCell ref="A16:H16"/>
    <mergeCell ref="B17:C17"/>
    <mergeCell ref="D17:E17"/>
    <mergeCell ref="G17:H17"/>
    <mergeCell ref="B29:C29"/>
    <mergeCell ref="D29:E29"/>
    <mergeCell ref="G29:H29"/>
    <mergeCell ref="B18:C18"/>
    <mergeCell ref="D18:E18"/>
    <mergeCell ref="G18:H18"/>
    <mergeCell ref="A19:H19"/>
    <mergeCell ref="B20:C20"/>
    <mergeCell ref="D20:E20"/>
    <mergeCell ref="G20:H20"/>
    <mergeCell ref="B21:C21"/>
    <mergeCell ref="D21:E21"/>
    <mergeCell ref="G21:H21"/>
    <mergeCell ref="A22:H22"/>
    <mergeCell ref="B23:C23"/>
    <mergeCell ref="D23:E23"/>
    <mergeCell ref="G26:H26"/>
    <mergeCell ref="B27:C27"/>
    <mergeCell ref="D27:E27"/>
    <mergeCell ref="G27:H27"/>
    <mergeCell ref="A28:H28"/>
    <mergeCell ref="G34:H34"/>
    <mergeCell ref="A31:H31"/>
    <mergeCell ref="B32:C32"/>
    <mergeCell ref="D32:E32"/>
    <mergeCell ref="G32:H32"/>
    <mergeCell ref="B33:C33"/>
    <mergeCell ref="D33:E33"/>
    <mergeCell ref="G33:H33"/>
    <mergeCell ref="A36:H36"/>
    <mergeCell ref="A37:H37"/>
    <mergeCell ref="A1:H1"/>
    <mergeCell ref="A3:H3"/>
    <mergeCell ref="A4:H4"/>
    <mergeCell ref="A2:H2"/>
    <mergeCell ref="B30:C30"/>
    <mergeCell ref="D30:E30"/>
    <mergeCell ref="G30:H30"/>
    <mergeCell ref="B24:C24"/>
    <mergeCell ref="D24:E24"/>
    <mergeCell ref="G24:H24"/>
    <mergeCell ref="A25:H25"/>
    <mergeCell ref="B26:C26"/>
    <mergeCell ref="D26:E26"/>
    <mergeCell ref="A34:F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Header>&amp;LPříloha č. 2.4_zadávací dokumentace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Svobodová</dc:creator>
  <cp:keywords/>
  <dc:description/>
  <cp:lastModifiedBy>Kateřina Svobodová</cp:lastModifiedBy>
  <cp:lastPrinted>2024-06-04T10:32:51Z</cp:lastPrinted>
  <dcterms:created xsi:type="dcterms:W3CDTF">2015-06-05T18:19:34Z</dcterms:created>
  <dcterms:modified xsi:type="dcterms:W3CDTF">2024-06-04T10:33:35Z</dcterms:modified>
  <cp:category/>
  <cp:version/>
  <cp:contentType/>
  <cp:contentStatus/>
</cp:coreProperties>
</file>