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Elektroinstalace" sheetId="3" r:id="rId3"/>
    <sheet name="03 - Zařízení pro vytápěn...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Stavební úpravy'!$C$130:$K$402</definedName>
    <definedName name="_xlnm.Print_Area" localSheetId="1">'01 - Stavební úpravy'!$C$4:$J$76,'01 - Stavební úpravy'!$C$82:$J$112,'01 - Stavební úpravy'!$C$118:$K$402</definedName>
    <definedName name="_xlnm.Print_Titles" localSheetId="1">'01 - Stavební úpravy'!$130:$130</definedName>
    <definedName name="_xlnm._FilterDatabase" localSheetId="2" hidden="1">'02 - Elektroinstalace'!$C$124:$K$170</definedName>
    <definedName name="_xlnm.Print_Area" localSheetId="2">'02 - Elektroinstalace'!$C$4:$J$76,'02 - Elektroinstalace'!$C$82:$J$106,'02 - Elektroinstalace'!$C$112:$K$170</definedName>
    <definedName name="_xlnm.Print_Titles" localSheetId="2">'02 - Elektroinstalace'!$124:$124</definedName>
    <definedName name="_xlnm._FilterDatabase" localSheetId="3" hidden="1">'03 - Zařízení pro vytápěn...'!$C$120:$K$158</definedName>
    <definedName name="_xlnm.Print_Area" localSheetId="3">'03 - Zařízení pro vytápěn...'!$C$4:$J$76,'03 - Zařízení pro vytápěn...'!$C$82:$J$102,'03 - Zařízení pro vytápěn...'!$C$108:$K$158</definedName>
    <definedName name="_xlnm.Print_Titles" localSheetId="3">'03 - Zařízení pro vytápěn...'!$120:$120</definedName>
    <definedName name="_xlnm._FilterDatabase" localSheetId="4" hidden="1">'VRN - Vedlejší rozpočtové...'!$C$116:$K$143</definedName>
    <definedName name="_xlnm.Print_Area" localSheetId="4">'VRN - Vedlejší rozpočtové...'!$C$4:$J$76,'VRN - Vedlejší rozpočtové...'!$C$82:$J$98,'VRN - Vedlejší rozpočtové...'!$C$104:$K$143</definedName>
    <definedName name="_xlnm.Print_Titles" localSheetId="4">'VRN - Vedlejší rozpočtové...'!$116:$116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4" r="J37"/>
  <c r="J36"/>
  <c i="1" r="AY97"/>
  <c i="4" r="J35"/>
  <c i="1" r="AX97"/>
  <c i="4"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5"/>
  <c r="E113"/>
  <c r="J91"/>
  <c r="F89"/>
  <c r="E87"/>
  <c r="J24"/>
  <c r="E24"/>
  <c r="J92"/>
  <c r="J23"/>
  <c r="J18"/>
  <c r="E18"/>
  <c r="F92"/>
  <c r="J17"/>
  <c r="J15"/>
  <c r="E15"/>
  <c r="F91"/>
  <c r="J14"/>
  <c r="J12"/>
  <c r="J89"/>
  <c r="E7"/>
  <c r="E111"/>
  <c i="3" r="J37"/>
  <c r="J36"/>
  <c i="1" r="AY96"/>
  <c i="3" r="J35"/>
  <c i="1" r="AX96"/>
  <c i="3"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T163"/>
  <c r="T162"/>
  <c r="R164"/>
  <c r="R163"/>
  <c r="R162"/>
  <c r="P164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2" r="J37"/>
  <c r="J36"/>
  <c i="1" r="AY95"/>
  <c i="2" r="J35"/>
  <c i="1" r="AX95"/>
  <c i="2"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6"/>
  <c r="BH366"/>
  <c r="BG366"/>
  <c r="BE366"/>
  <c r="T366"/>
  <c r="R366"/>
  <c r="P366"/>
  <c r="BI364"/>
  <c r="BH364"/>
  <c r="BG364"/>
  <c r="BE364"/>
  <c r="T364"/>
  <c r="R364"/>
  <c r="P364"/>
  <c r="BI359"/>
  <c r="BH359"/>
  <c r="BG359"/>
  <c r="BE359"/>
  <c r="T359"/>
  <c r="R359"/>
  <c r="P359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3"/>
  <c r="BH313"/>
  <c r="BG313"/>
  <c r="BE313"/>
  <c r="T313"/>
  <c r="R313"/>
  <c r="P313"/>
  <c r="BI308"/>
  <c r="BH308"/>
  <c r="BG308"/>
  <c r="BE308"/>
  <c r="T308"/>
  <c r="R308"/>
  <c r="P308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58"/>
  <c r="BH258"/>
  <c r="BG258"/>
  <c r="BE258"/>
  <c r="T258"/>
  <c r="R258"/>
  <c r="P258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5"/>
  <c r="BH245"/>
  <c r="BG245"/>
  <c r="BE245"/>
  <c r="T245"/>
  <c r="R245"/>
  <c r="P245"/>
  <c r="BI243"/>
  <c r="BH243"/>
  <c r="BG243"/>
  <c r="BE243"/>
  <c r="T243"/>
  <c r="R243"/>
  <c r="P243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2"/>
  <c r="BH232"/>
  <c r="BG232"/>
  <c r="BE232"/>
  <c r="T232"/>
  <c r="T231"/>
  <c r="R232"/>
  <c r="R231"/>
  <c r="P232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T221"/>
  <c r="R222"/>
  <c r="R221"/>
  <c r="P222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09"/>
  <c r="BH209"/>
  <c r="BG209"/>
  <c r="BE209"/>
  <c r="T209"/>
  <c r="R209"/>
  <c r="P209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4"/>
  <c r="BH134"/>
  <c r="BG134"/>
  <c r="BE134"/>
  <c r="T134"/>
  <c r="T133"/>
  <c r="R134"/>
  <c r="R133"/>
  <c r="P134"/>
  <c r="P133"/>
  <c r="F127"/>
  <c r="F125"/>
  <c r="E123"/>
  <c r="F91"/>
  <c r="F89"/>
  <c r="E87"/>
  <c r="J24"/>
  <c r="E24"/>
  <c r="J128"/>
  <c r="J23"/>
  <c r="J21"/>
  <c r="E21"/>
  <c r="J127"/>
  <c r="J20"/>
  <c r="J18"/>
  <c r="E18"/>
  <c r="F92"/>
  <c r="J17"/>
  <c r="J12"/>
  <c r="J89"/>
  <c r="E7"/>
  <c r="E85"/>
  <c i="1" r="L90"/>
  <c r="AM90"/>
  <c r="AM89"/>
  <c r="L89"/>
  <c r="AM87"/>
  <c r="L87"/>
  <c r="L85"/>
  <c r="L84"/>
  <c i="2" r="J243"/>
  <c r="J250"/>
  <c r="BK183"/>
  <c r="BK340"/>
  <c r="BK217"/>
  <c r="J185"/>
  <c r="J385"/>
  <c r="BK316"/>
  <c r="BK159"/>
  <c r="J225"/>
  <c r="BK354"/>
  <c r="BK282"/>
  <c i="3" r="BK168"/>
  <c r="BK147"/>
  <c r="J151"/>
  <c i="4" r="BK128"/>
  <c i="5" r="BK130"/>
  <c r="BK139"/>
  <c r="BK125"/>
  <c i="2" r="BK387"/>
  <c r="BK273"/>
  <c r="BK181"/>
  <c r="J346"/>
  <c r="J287"/>
  <c r="J180"/>
  <c r="BK265"/>
  <c r="BK152"/>
  <c r="BK308"/>
  <c r="J222"/>
  <c r="J152"/>
  <c r="J324"/>
  <c r="BK200"/>
  <c r="BK322"/>
  <c r="BK220"/>
  <c r="BK143"/>
  <c r="BK346"/>
  <c r="BK281"/>
  <c r="J215"/>
  <c r="BK402"/>
  <c r="J387"/>
  <c r="J343"/>
  <c r="BK313"/>
  <c r="BK232"/>
  <c r="J400"/>
  <c r="BK332"/>
  <c r="BK236"/>
  <c r="BK180"/>
  <c r="BK326"/>
  <c r="J232"/>
  <c r="BK382"/>
  <c r="J328"/>
  <c r="J280"/>
  <c r="BK230"/>
  <c r="J207"/>
  <c r="BK156"/>
  <c r="J283"/>
  <c i="3" r="BK136"/>
  <c r="J147"/>
  <c r="J142"/>
  <c r="J160"/>
  <c r="J138"/>
  <c r="J146"/>
  <c r="BK134"/>
  <c r="BK142"/>
  <c r="BK149"/>
  <c r="J128"/>
  <c i="4" r="J156"/>
  <c r="J148"/>
  <c r="BK145"/>
  <c r="J143"/>
  <c r="J139"/>
  <c r="J142"/>
  <c r="J128"/>
  <c r="BK146"/>
  <c r="J151"/>
  <c i="5" r="BK143"/>
  <c r="J130"/>
  <c r="BK131"/>
  <c r="J127"/>
  <c r="BK138"/>
  <c r="BK132"/>
  <c r="BK129"/>
  <c r="J136"/>
  <c r="BK133"/>
  <c i="2" r="BK276"/>
  <c r="J209"/>
  <c r="J146"/>
  <c r="J313"/>
  <c r="BK245"/>
  <c r="J278"/>
  <c r="J264"/>
  <c r="BK145"/>
  <c r="BK283"/>
  <c r="BK204"/>
  <c r="BK142"/>
  <c r="J359"/>
  <c r="J266"/>
  <c r="J336"/>
  <c r="BK284"/>
  <c r="BK190"/>
  <c r="BK338"/>
  <c r="J229"/>
  <c r="BK188"/>
  <c r="BK401"/>
  <c r="J376"/>
  <c r="BK330"/>
  <c r="BK243"/>
  <c r="BK209"/>
  <c r="BK359"/>
  <c r="J237"/>
  <c r="BK369"/>
  <c r="J308"/>
  <c r="BK177"/>
  <c r="J366"/>
  <c r="J326"/>
  <c r="J279"/>
  <c r="BK229"/>
  <c r="J159"/>
  <c r="J322"/>
  <c r="J139"/>
  <c i="3" r="J139"/>
  <c r="BK139"/>
  <c r="J129"/>
  <c r="J136"/>
  <c r="BK170"/>
  <c r="BK160"/>
  <c r="BK152"/>
  <c r="BK151"/>
  <c i="4" r="BK140"/>
  <c r="J129"/>
  <c r="BK150"/>
  <c r="BK141"/>
  <c r="J131"/>
  <c r="BK129"/>
  <c r="J155"/>
  <c r="J133"/>
  <c r="J134"/>
  <c r="J141"/>
  <c i="5" r="J133"/>
  <c r="BK124"/>
  <c r="J141"/>
  <c i="2" r="BK286"/>
  <c r="BK225"/>
  <c r="BK166"/>
  <c r="J332"/>
  <c r="BK280"/>
  <c r="BK320"/>
  <c r="J161"/>
  <c r="BK350"/>
  <c r="BK279"/>
  <c r="J200"/>
  <c r="BK373"/>
  <c r="BK272"/>
  <c r="J156"/>
  <c r="J273"/>
  <c r="J373"/>
  <c r="J271"/>
  <c r="J230"/>
  <c r="J402"/>
  <c r="J330"/>
  <c r="J204"/>
  <c r="J289"/>
  <c r="J145"/>
  <c r="J369"/>
  <c r="BK287"/>
  <c r="J272"/>
  <c r="J227"/>
  <c r="J190"/>
  <c r="BK371"/>
  <c r="J178"/>
  <c i="3" r="J152"/>
  <c r="J144"/>
  <c r="BK131"/>
  <c r="BK144"/>
  <c r="BK166"/>
  <c r="J170"/>
  <c r="J135"/>
  <c r="BK167"/>
  <c i="4" r="J145"/>
  <c r="J132"/>
  <c r="BK137"/>
  <c r="BK143"/>
  <c r="BK136"/>
  <c r="BK126"/>
  <c r="J136"/>
  <c r="BK152"/>
  <c r="J125"/>
  <c i="5" r="J124"/>
  <c r="BK141"/>
  <c r="J129"/>
  <c r="J139"/>
  <c r="BK137"/>
  <c r="J131"/>
  <c r="BK135"/>
  <c r="BK127"/>
  <c r="BK121"/>
  <c i="2" r="J380"/>
  <c r="BK258"/>
  <c r="J169"/>
  <c r="BK161"/>
  <c r="J268"/>
  <c i="3" r="J166"/>
  <c r="J134"/>
  <c r="J148"/>
  <c r="J168"/>
  <c r="BK141"/>
  <c r="BK128"/>
  <c i="4" r="BK139"/>
  <c r="BK131"/>
  <c r="J124"/>
  <c r="J158"/>
  <c r="J149"/>
  <c r="BK154"/>
  <c i="5" r="J138"/>
  <c r="J137"/>
  <c r="BK134"/>
  <c r="J121"/>
  <c r="J132"/>
  <c i="2" r="J284"/>
  <c r="J236"/>
  <c r="BK364"/>
  <c r="BK328"/>
  <c r="BK250"/>
  <c r="J181"/>
  <c r="BK179"/>
  <c r="J143"/>
  <c r="BK239"/>
  <c r="BK196"/>
  <c r="BK384"/>
  <c r="BK268"/>
  <c r="J179"/>
  <c r="BK318"/>
  <c r="J218"/>
  <c r="J134"/>
  <c r="J286"/>
  <c r="BK216"/>
  <c r="BK169"/>
  <c r="BK380"/>
  <c r="J334"/>
  <c r="BK278"/>
  <c r="J196"/>
  <c r="J382"/>
  <c r="BK324"/>
  <c r="J378"/>
  <c r="J216"/>
  <c r="BK376"/>
  <c r="J265"/>
  <c r="J188"/>
  <c r="J318"/>
  <c i="3" r="BK135"/>
  <c r="J154"/>
  <c r="BK164"/>
  <c r="J156"/>
  <c r="J167"/>
  <c r="J131"/>
  <c r="BK137"/>
  <c r="BK145"/>
  <c i="4" r="BK134"/>
  <c r="BK149"/>
  <c r="BK142"/>
  <c r="BK147"/>
  <c r="BK125"/>
  <c r="J150"/>
  <c r="J153"/>
  <c r="J152"/>
  <c i="5" r="J135"/>
  <c r="J125"/>
  <c r="BK119"/>
  <c i="2" r="BK385"/>
  <c r="J252"/>
  <c r="BK178"/>
  <c r="BK343"/>
  <c r="BK267"/>
  <c r="J163"/>
  <c r="J258"/>
  <c r="J371"/>
  <c r="BK271"/>
  <c r="BK193"/>
  <c r="BK141"/>
  <c r="BK289"/>
  <c r="BK252"/>
  <c r="J384"/>
  <c r="J249"/>
  <c r="BK139"/>
  <c r="BK336"/>
  <c r="BK249"/>
  <c r="BK400"/>
  <c r="J320"/>
  <c r="J239"/>
  <c r="J193"/>
  <c r="J350"/>
  <c r="J276"/>
  <c r="BK149"/>
  <c r="J364"/>
  <c r="BK264"/>
  <c r="J166"/>
  <c r="J354"/>
  <c r="J281"/>
  <c r="J245"/>
  <c r="BK218"/>
  <c r="BK185"/>
  <c r="J142"/>
  <c r="J141"/>
  <c i="3" r="BK129"/>
  <c r="BK138"/>
  <c r="J149"/>
  <c r="J141"/>
  <c r="J164"/>
  <c r="J145"/>
  <c i="4" r="BK133"/>
  <c r="J140"/>
  <c r="BK132"/>
  <c r="BK156"/>
  <c r="J154"/>
  <c r="J137"/>
  <c r="J147"/>
  <c r="BK153"/>
  <c i="5" r="J134"/>
  <c r="J119"/>
  <c i="2" r="BK378"/>
  <c r="BK227"/>
  <c r="J149"/>
  <c r="J340"/>
  <c r="BK266"/>
  <c r="J183"/>
  <c r="J270"/>
  <c r="BK163"/>
  <c r="BK134"/>
  <c r="J282"/>
  <c r="J220"/>
  <c r="J177"/>
  <c r="J338"/>
  <c r="BK237"/>
  <c r="J316"/>
  <c r="BK207"/>
  <c r="BK366"/>
  <c r="J267"/>
  <c i="1" r="AS94"/>
  <c i="2" r="BK270"/>
  <c r="BK222"/>
  <c r="J401"/>
  <c r="BK334"/>
  <c r="J217"/>
  <c r="BK146"/>
  <c r="BK215"/>
  <c i="3" r="J161"/>
  <c r="BK156"/>
  <c r="BK146"/>
  <c r="J158"/>
  <c r="J137"/>
  <c r="BK148"/>
  <c r="BK158"/>
  <c r="BK161"/>
  <c r="BK154"/>
  <c i="4" r="BK148"/>
  <c r="BK151"/>
  <c r="J146"/>
  <c r="J138"/>
  <c r="BK138"/>
  <c r="BK124"/>
  <c r="BK158"/>
  <c r="BK155"/>
  <c r="J126"/>
  <c i="5" r="BK136"/>
  <c r="J143"/>
  <c i="2" l="1" r="T138"/>
  <c r="BK224"/>
  <c r="R251"/>
  <c r="T342"/>
  <c i="3" r="T127"/>
  <c r="T126"/>
  <c r="R165"/>
  <c i="4" r="P135"/>
  <c i="2" r="R138"/>
  <c r="P224"/>
  <c r="P288"/>
  <c r="R368"/>
  <c i="4" r="T144"/>
  <c i="2" r="P138"/>
  <c r="T214"/>
  <c r="BK235"/>
  <c r="J235"/>
  <c r="J106"/>
  <c r="R235"/>
  <c r="BK342"/>
  <c r="J342"/>
  <c r="J109"/>
  <c r="R386"/>
  <c i="3" r="BK127"/>
  <c r="J127"/>
  <c r="J98"/>
  <c r="BK165"/>
  <c r="J165"/>
  <c r="J104"/>
  <c i="4" r="T123"/>
  <c i="2" r="P176"/>
  <c r="BK251"/>
  <c r="J251"/>
  <c r="J107"/>
  <c r="P342"/>
  <c r="BK386"/>
  <c r="J386"/>
  <c r="J111"/>
  <c i="3" r="P165"/>
  <c i="4" r="P123"/>
  <c i="2" r="BK214"/>
  <c r="J214"/>
  <c r="J101"/>
  <c r="R288"/>
  <c r="T368"/>
  <c i="3" r="BK133"/>
  <c r="J133"/>
  <c r="J101"/>
  <c i="4" r="BK135"/>
  <c r="J135"/>
  <c r="J99"/>
  <c i="2" r="R214"/>
  <c r="BK288"/>
  <c r="J288"/>
  <c r="J108"/>
  <c r="BK368"/>
  <c r="J368"/>
  <c r="J110"/>
  <c i="3" r="R133"/>
  <c r="R132"/>
  <c i="4" r="T135"/>
  <c i="2" r="BK138"/>
  <c r="P214"/>
  <c r="P251"/>
  <c i="4" r="P144"/>
  <c i="5" r="BK118"/>
  <c r="J118"/>
  <c r="J97"/>
  <c i="2" r="BK176"/>
  <c r="J176"/>
  <c r="J100"/>
  <c r="T288"/>
  <c r="P386"/>
  <c i="3" r="T133"/>
  <c r="T132"/>
  <c i="4" r="R144"/>
  <c i="2" r="T176"/>
  <c r="R224"/>
  <c r="T251"/>
  <c r="P368"/>
  <c i="3" r="P133"/>
  <c r="P132"/>
  <c r="P125"/>
  <c i="1" r="AU96"/>
  <c i="4" r="R123"/>
  <c i="5" r="P118"/>
  <c r="P117"/>
  <c i="1" r="AU98"/>
  <c i="3" r="P127"/>
  <c r="P126"/>
  <c i="4" r="BK144"/>
  <c r="J144"/>
  <c r="J100"/>
  <c i="5" r="R118"/>
  <c r="R117"/>
  <c i="2" r="R176"/>
  <c r="T224"/>
  <c r="P235"/>
  <c r="T235"/>
  <c r="R342"/>
  <c r="T386"/>
  <c i="3" r="R127"/>
  <c r="R126"/>
  <c r="T165"/>
  <c i="4" r="BK123"/>
  <c r="J123"/>
  <c r="J98"/>
  <c r="R135"/>
  <c i="5" r="T118"/>
  <c r="T117"/>
  <c i="2" r="BK231"/>
  <c r="J231"/>
  <c r="J105"/>
  <c i="3" r="BK130"/>
  <c r="J130"/>
  <c r="J99"/>
  <c i="2" r="BK133"/>
  <c r="J133"/>
  <c r="J98"/>
  <c r="BK221"/>
  <c r="J221"/>
  <c r="J102"/>
  <c i="3" r="BK163"/>
  <c r="J163"/>
  <c r="J103"/>
  <c r="BK169"/>
  <c r="J169"/>
  <c r="J105"/>
  <c i="4" r="BK157"/>
  <c r="J157"/>
  <c r="J101"/>
  <c i="5" r="J89"/>
  <c r="F92"/>
  <c r="BF129"/>
  <c r="BF132"/>
  <c r="BF134"/>
  <c r="E85"/>
  <c r="BF124"/>
  <c r="BF130"/>
  <c r="BF138"/>
  <c r="BF139"/>
  <c r="BF143"/>
  <c r="BF141"/>
  <c i="4" r="BK122"/>
  <c r="J122"/>
  <c r="J97"/>
  <c i="5" r="BF121"/>
  <c r="BF125"/>
  <c r="BF119"/>
  <c r="BF137"/>
  <c r="J92"/>
  <c r="BF136"/>
  <c r="BF131"/>
  <c r="BF133"/>
  <c r="BF135"/>
  <c r="BF127"/>
  <c i="3" r="BK132"/>
  <c r="J132"/>
  <c r="J100"/>
  <c i="4" r="J115"/>
  <c r="BE131"/>
  <c r="BE137"/>
  <c r="BE142"/>
  <c r="F117"/>
  <c r="BE136"/>
  <c r="BE150"/>
  <c r="F118"/>
  <c r="BE134"/>
  <c r="BE139"/>
  <c r="BE140"/>
  <c r="BE143"/>
  <c r="BE154"/>
  <c r="E85"/>
  <c r="J118"/>
  <c r="BE129"/>
  <c r="BE132"/>
  <c r="BE158"/>
  <c r="BE128"/>
  <c r="BE145"/>
  <c r="BE141"/>
  <c r="BE125"/>
  <c r="BE147"/>
  <c r="BE155"/>
  <c r="BE133"/>
  <c r="BE138"/>
  <c r="BE124"/>
  <c r="BE151"/>
  <c r="BE148"/>
  <c r="BE126"/>
  <c r="BE146"/>
  <c r="BE149"/>
  <c r="BE152"/>
  <c r="BE153"/>
  <c r="BE156"/>
  <c i="3" r="BF129"/>
  <c r="BF147"/>
  <c r="BF148"/>
  <c r="J89"/>
  <c r="BF146"/>
  <c r="BF156"/>
  <c r="BF166"/>
  <c r="BF167"/>
  <c r="BF138"/>
  <c r="BF161"/>
  <c r="BF135"/>
  <c r="BF137"/>
  <c r="BF142"/>
  <c r="BF170"/>
  <c r="BF128"/>
  <c r="BF136"/>
  <c r="BF154"/>
  <c i="2" r="J224"/>
  <c r="J104"/>
  <c i="3" r="E115"/>
  <c r="BF152"/>
  <c r="BF164"/>
  <c i="2" r="J138"/>
  <c r="J99"/>
  <c i="3" r="BF134"/>
  <c r="BF139"/>
  <c r="BF149"/>
  <c r="F122"/>
  <c r="BF144"/>
  <c r="BF168"/>
  <c r="BF141"/>
  <c r="BF145"/>
  <c r="BF158"/>
  <c r="BF160"/>
  <c r="BF131"/>
  <c r="BF151"/>
  <c i="2" r="E121"/>
  <c r="BF252"/>
  <c r="BF272"/>
  <c r="BF334"/>
  <c r="J92"/>
  <c r="BF143"/>
  <c r="BF179"/>
  <c r="BF181"/>
  <c r="BF336"/>
  <c r="J125"/>
  <c r="BF161"/>
  <c r="BF188"/>
  <c r="BF237"/>
  <c r="BF250"/>
  <c r="BF266"/>
  <c r="BF280"/>
  <c r="BF283"/>
  <c r="BF340"/>
  <c r="BF371"/>
  <c r="BF401"/>
  <c r="BF166"/>
  <c r="BF218"/>
  <c r="BF227"/>
  <c r="BF271"/>
  <c r="BF281"/>
  <c r="BF284"/>
  <c r="BF308"/>
  <c r="BF338"/>
  <c r="BF369"/>
  <c r="BF378"/>
  <c r="BF387"/>
  <c r="BF134"/>
  <c r="BF142"/>
  <c r="BF152"/>
  <c r="BF177"/>
  <c r="BF217"/>
  <c r="BF236"/>
  <c r="BF287"/>
  <c r="BF324"/>
  <c r="BF346"/>
  <c r="BF366"/>
  <c r="BF382"/>
  <c r="BF400"/>
  <c r="BF402"/>
  <c r="BF149"/>
  <c r="BF156"/>
  <c r="BF163"/>
  <c r="BF196"/>
  <c r="BF276"/>
  <c r="BF313"/>
  <c r="BF318"/>
  <c r="BF326"/>
  <c r="BF350"/>
  <c r="BF359"/>
  <c r="BF185"/>
  <c r="BF209"/>
  <c r="BF216"/>
  <c r="BF222"/>
  <c r="BF229"/>
  <c r="BF265"/>
  <c r="BF267"/>
  <c r="BF270"/>
  <c r="BF282"/>
  <c r="BF286"/>
  <c r="BF141"/>
  <c r="BF146"/>
  <c r="BF159"/>
  <c r="BF180"/>
  <c r="BF193"/>
  <c r="BF230"/>
  <c r="BF239"/>
  <c r="BF249"/>
  <c r="BF330"/>
  <c r="BF380"/>
  <c r="F128"/>
  <c r="BF178"/>
  <c r="BF183"/>
  <c r="BF207"/>
  <c r="BF225"/>
  <c r="BF264"/>
  <c r="BF268"/>
  <c r="BF343"/>
  <c r="BF364"/>
  <c r="BF373"/>
  <c r="J91"/>
  <c r="BF139"/>
  <c r="BF190"/>
  <c r="BF204"/>
  <c r="BF220"/>
  <c r="BF232"/>
  <c r="BF279"/>
  <c r="BF322"/>
  <c r="BF354"/>
  <c r="BF145"/>
  <c r="BF169"/>
  <c r="BF243"/>
  <c r="BF258"/>
  <c r="BF273"/>
  <c r="BF289"/>
  <c r="BF320"/>
  <c r="BF376"/>
  <c r="BF385"/>
  <c r="BF200"/>
  <c r="BF215"/>
  <c r="BF245"/>
  <c r="BF278"/>
  <c r="BF316"/>
  <c r="BF328"/>
  <c r="BF332"/>
  <c r="BF384"/>
  <c r="F33"/>
  <c i="1" r="AZ95"/>
  <c i="2" r="F36"/>
  <c i="1" r="BC95"/>
  <c i="4" r="J34"/>
  <c i="1" r="AW97"/>
  <c i="4" r="F35"/>
  <c i="1" r="BB97"/>
  <c i="3" r="J33"/>
  <c i="1" r="AV96"/>
  <c i="5" r="F36"/>
  <c i="1" r="BC98"/>
  <c i="2" r="J33"/>
  <c i="1" r="AV95"/>
  <c i="3" r="F36"/>
  <c i="1" r="BC96"/>
  <c i="5" r="F33"/>
  <c i="1" r="AZ98"/>
  <c i="2" r="F35"/>
  <c i="1" r="BB95"/>
  <c i="4" r="F34"/>
  <c i="1" r="BA97"/>
  <c i="4" r="F36"/>
  <c i="1" r="BC97"/>
  <c i="2" r="F37"/>
  <c i="1" r="BD95"/>
  <c i="3" r="F37"/>
  <c i="1" r="BD96"/>
  <c i="4" r="F37"/>
  <c i="1" r="BD97"/>
  <c i="3" r="F33"/>
  <c i="1" r="AZ96"/>
  <c i="5" r="J33"/>
  <c i="1" r="AV98"/>
  <c i="3" r="F35"/>
  <c i="1" r="BB96"/>
  <c i="5" r="F35"/>
  <c i="1" r="BB98"/>
  <c i="5" r="F37"/>
  <c i="1" r="BD98"/>
  <c i="3" l="1" r="R125"/>
  <c i="2" r="R223"/>
  <c i="4" r="T122"/>
  <c r="T121"/>
  <c i="2" r="P223"/>
  <c r="P132"/>
  <c r="P131"/>
  <c i="1" r="AU95"/>
  <c i="2" r="R132"/>
  <c r="R131"/>
  <c i="4" r="R122"/>
  <c r="R121"/>
  <c r="P122"/>
  <c r="P121"/>
  <c i="1" r="AU97"/>
  <c i="2" r="T223"/>
  <c i="3" r="T125"/>
  <c i="2" r="BK223"/>
  <c r="J223"/>
  <c r="J103"/>
  <c r="BK132"/>
  <c r="BK131"/>
  <c r="J131"/>
  <c r="T132"/>
  <c r="T131"/>
  <c i="3" r="BK126"/>
  <c r="J126"/>
  <c r="J97"/>
  <c i="5" r="BK117"/>
  <c r="J117"/>
  <c r="J96"/>
  <c i="3" r="BK162"/>
  <c r="J162"/>
  <c r="J102"/>
  <c i="4" r="BK121"/>
  <c r="J121"/>
  <c r="J96"/>
  <c i="3" r="BK125"/>
  <c r="J125"/>
  <c i="2" r="F34"/>
  <c i="1" r="BA95"/>
  <c i="4" r="F33"/>
  <c i="1" r="AZ97"/>
  <c r="AZ94"/>
  <c r="AV94"/>
  <c r="AK29"/>
  <c i="2" r="J34"/>
  <c i="1" r="AW95"/>
  <c r="AT95"/>
  <c i="2" r="J30"/>
  <c i="1" r="AG95"/>
  <c i="5" r="F34"/>
  <c i="1" r="BA98"/>
  <c r="BB94"/>
  <c r="AX94"/>
  <c i="3" r="J34"/>
  <c i="1" r="AW96"/>
  <c r="AT96"/>
  <c i="3" r="F34"/>
  <c i="1" r="BA96"/>
  <c i="4" r="J33"/>
  <c i="1" r="AV97"/>
  <c r="AT97"/>
  <c i="5" r="J34"/>
  <c i="1" r="AW98"/>
  <c r="AT98"/>
  <c r="BD94"/>
  <c r="W33"/>
  <c r="BC94"/>
  <c r="AY94"/>
  <c i="3" r="J30"/>
  <c i="1" r="AG96"/>
  <c i="2" l="1" r="J132"/>
  <c r="J97"/>
  <c r="J96"/>
  <c i="1" r="AN96"/>
  <c i="3" r="J96"/>
  <c r="J39"/>
  <c i="2" r="J39"/>
  <c i="1" r="AN95"/>
  <c r="AU94"/>
  <c r="BA94"/>
  <c r="W30"/>
  <c i="5" r="J30"/>
  <c i="1" r="AG98"/>
  <c i="4" r="J30"/>
  <c i="1" r="AG97"/>
  <c r="AG94"/>
  <c r="AK26"/>
  <c r="W32"/>
  <c r="W31"/>
  <c r="W29"/>
  <c i="5" l="1" r="J39"/>
  <c i="4" r="J39"/>
  <c i="1" r="AN97"/>
  <c r="AN98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<sst xmlns="http://schemas.openxmlformats.org/spreadsheetml/2006/main">
  <si>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</si>
  <si>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</si>
  <si>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</si>
  <si>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</si>
  <si>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</si>
  <si>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{f42be412-1b3e-455d-beb4-cd2722f14f6e}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</si>
  <si>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</si>
  <si>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</si>
  <si>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</si>
  <si>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</si>
  <si>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</si>
  <si>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</si>
  <si>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</si>
  <si>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</si>
  <si>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28112023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</si>
  <si>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</si>
  <si>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</si>
  <si>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ÚSP pro mládež, Domečky Rychnov nad Kněžnou</t>
  </si>
  <si>
    <t>KSO:</t>
  </si>
  <si>
    <t>CC-CZ:</t>
  </si>
  <si>
    <t>Místo:</t>
  </si>
  <si>
    <t>p.Rychnov nad Kněžnou</t>
  </si>
  <si>
    <t>Datum:</t>
  </si>
  <si>
    <t>28. 11. 2023</t>
  </si>
  <si>
    <t>Zadavatel:</t>
  </si>
  <si>
    <t>IČ:</t>
  </si>
  <si>
    <t xml:space="preserve">KHK HK, Pivovarské nám. 1245, HK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</si>
  <si>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</si>
  <si>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</si>
  <si>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</si>
  <si>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</si>
  <si>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</si>
  <si>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</si>
  <si>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</si>
  <si>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</si>
  <si>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</si>
  <si>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</si>
  <si>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</si>
  <si>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</si>
  <si>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</si>
  <si>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</si>
  <si>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</si>
  <si>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</si>
  <si>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</si>
  <si>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</si>
  <si>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</si>
  <si>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</si>
  <si>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</si>
  <si>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</si>
  <si>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</si>
  <si>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</si>
  <si>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</si>
  <si>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</si>
  <si>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</si>
  <si>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</si>
  <si>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</si>
  <si>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</si>
  <si>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</si>
  <si>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</si>
  <si>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</si>
  <si>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</si>
  <si>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</si>
  <si>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</si>
  <si>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</si>
  <si>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</si>
  <si>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</si>
  <si>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</si>
  <si>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</si>
  <si>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</si>
  <si>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</si>
  <si>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</si>
  <si>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</si>
  <si>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</si>
  <si>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</si>
  <si>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</si>
  <si>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</si>
  <si>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</si>
  <si>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</si>
  <si>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</si>
  <si>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</si>
  <si>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</si>
  <si>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</si>
  <si>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</si>
  <si>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</si>
  <si>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</si>
  <si>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{9c8b9072-9512-4c03-bd01-3d5a3e9467c0}</t>
  </si>
  <si>
    <t>02</t>
  </si>
  <si>
    <t>Elektroinstalace</t>
  </si>
  <si>
    <t>{4e222ad9-ff75-4877-af3f-1b2f0d54057a}</t>
  </si>
  <si>
    <t>03</t>
  </si>
  <si>
    <t>Zařízení pro vytápění stavby</t>
  </si>
  <si>
    <t>{8404827d-5c4d-408e-8fa8-0d37b1bedbf2}</t>
  </si>
  <si>
    <t>2</t>
  </si>
  <si>
    <t>VRN</t>
  </si>
  <si>
    <t>Vedlejší rozpočtové náklady</t>
  </si>
  <si>
    <t>{c1c87ca6-1c8b-487b-8770-6a1957828c85}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</si>
  <si>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</si>
  <si>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</si>
  <si>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</si>
  <si>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</si>
  <si>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</si>
  <si>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</si>
  <si>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</si>
  <si>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</si>
  <si>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</si>
  <si>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</si>
  <si>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</si>
  <si>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</si>
  <si>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</si>
  <si>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</si>
  <si>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</si>
  <si>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</si>
  <si>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</si>
  <si>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</si>
  <si>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</si>
  <si>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</si>
  <si>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</si>
  <si>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</si>
  <si>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</si>
  <si>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</si>
  <si>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</si>
  <si>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</si>
  <si>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</si>
  <si>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</si>
  <si>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</si>
  <si>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</si>
  <si>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</si>
  <si>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</si>
  <si>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</si>
  <si>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</si>
  <si>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</si>
  <si>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</si>
  <si>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</si>
  <si>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</si>
  <si>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</si>
  <si>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</si>
  <si>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</si>
  <si>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</si>
  <si>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</si>
  <si>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přes 80 do 150 mm</t>
  </si>
  <si>
    <t>m2</t>
  </si>
  <si>
    <t>CS ÚRS 2023 02</t>
  </si>
  <si>
    <t>4</t>
  </si>
  <si>
    <t>-1555406057</t>
  </si>
  <si>
    <t>VV</t>
  </si>
  <si>
    <t xml:space="preserve">" příprava a zazdění zárubní </t>
  </si>
  <si>
    <t>(0,9+2,0*2)*4*0,2</t>
  </si>
  <si>
    <t>Součet</t>
  </si>
  <si>
    <t>6</t>
  </si>
  <si>
    <t>Úpravy povrchů, podlahy a osazování výplní</t>
  </si>
  <si>
    <t>611325223</t>
  </si>
  <si>
    <t>Vápenocementová štuková omítka malých ploch přes 0,25 do 1 m2 na stropech</t>
  </si>
  <si>
    <t>kus</t>
  </si>
  <si>
    <t>1233311028</t>
  </si>
  <si>
    <t xml:space="preserve">10" práce spojené s rekonstrukcí </t>
  </si>
  <si>
    <t>612135001</t>
  </si>
  <si>
    <t>Vyrovnání podkladu vnitřních stěn maltou vápenocementovou tl do 10 mm</t>
  </si>
  <si>
    <t>804177430</t>
  </si>
  <si>
    <t>612135101</t>
  </si>
  <si>
    <t>Hrubá výplň rýh ve stěnách maltou jakékoli šířky rýhy</t>
  </si>
  <si>
    <t>-1459760964</t>
  </si>
  <si>
    <t>5</t>
  </si>
  <si>
    <t>612325223</t>
  </si>
  <si>
    <t>Vápenocementová štuková omítka malých ploch přes 0,25 do 1 m2 na stěnách</t>
  </si>
  <si>
    <t>-298946740</t>
  </si>
  <si>
    <t>612325302</t>
  </si>
  <si>
    <t>Vápenocementová štuková omítka ostění nebo nadpraží</t>
  </si>
  <si>
    <t>-954032484</t>
  </si>
  <si>
    <t>7</t>
  </si>
  <si>
    <t>619991001</t>
  </si>
  <si>
    <t>Zakrytí podlah fólií přilepenou lepící páskou</t>
  </si>
  <si>
    <t>-1632968699</t>
  </si>
  <si>
    <t xml:space="preserve">300"  práce spojené s rekonstrukcí </t>
  </si>
  <si>
    <t>8</t>
  </si>
  <si>
    <t>619991011</t>
  </si>
  <si>
    <t>Obalení konstrukcí a prvků fólií přilepenou lepící páskou</t>
  </si>
  <si>
    <t>-49458838</t>
  </si>
  <si>
    <t xml:space="preserve">400 "  práce spojené s rekonstrukcí </t>
  </si>
  <si>
    <t>9</t>
  </si>
  <si>
    <t>619995001</t>
  </si>
  <si>
    <t>Začištění omítek kolem oken, dveří, podlah nebo obkladů</t>
  </si>
  <si>
    <t>m</t>
  </si>
  <si>
    <t>648458532</t>
  </si>
  <si>
    <t xml:space="preserve">" po montáži nových dveří do stáv otvorů </t>
  </si>
  <si>
    <t>(0,9+2,0*2)*4*2</t>
  </si>
  <si>
    <t>10</t>
  </si>
  <si>
    <t>619996145</t>
  </si>
  <si>
    <t>Ochrana konstrukcí nebo samostatných prvků obalením geotextilií</t>
  </si>
  <si>
    <t>1739445799</t>
  </si>
  <si>
    <t>11</t>
  </si>
  <si>
    <t>631312141</t>
  </si>
  <si>
    <t>Doplnění rýh v dosavadních mazaninách betonem prostým</t>
  </si>
  <si>
    <t>m3</t>
  </si>
  <si>
    <t>-1491946291</t>
  </si>
  <si>
    <t xml:space="preserve">0,15*4 " oprava podlahy po montáži nových dveří </t>
  </si>
  <si>
    <t>12</t>
  </si>
  <si>
    <t>632451441</t>
  </si>
  <si>
    <t>Doplnění cementového potěru hlazeného pl do 1 m2 tl přes 30 do 40 mm</t>
  </si>
  <si>
    <t>1053357506</t>
  </si>
  <si>
    <t xml:space="preserve">1,0*4 " oprava podlahy po montáži nových dveří </t>
  </si>
  <si>
    <t>13</t>
  </si>
  <si>
    <t>9539-R100</t>
  </si>
  <si>
    <t xml:space="preserve">Oprava povrchové úpravy a zapravení fasády po montáži a ztužení průvlaku P1 </t>
  </si>
  <si>
    <t>-1488197653</t>
  </si>
  <si>
    <t>P</t>
  </si>
  <si>
    <t xml:space="preserve">Poznámka k položce:_x000d_
Kompletní provedení vč. přesunu hmot a stavebních přípomocí </t>
  </si>
  <si>
    <t>14</t>
  </si>
  <si>
    <t>9539-R200</t>
  </si>
  <si>
    <t xml:space="preserve">Zapravení podlahy  a nášlapné vrstvy po montáži nových dveří ozn P/04+L/04</t>
  </si>
  <si>
    <t>-1441931667</t>
  </si>
  <si>
    <t>9539-R300</t>
  </si>
  <si>
    <t xml:space="preserve">Zapravení podlahy a úprava pro založení nové příčky v m.č. 207 + 109 </t>
  </si>
  <si>
    <t>-1832811684</t>
  </si>
  <si>
    <t>" dle popisu PD ozn 2 m.č. 109+110</t>
  </si>
  <si>
    <t>2,8</t>
  </si>
  <si>
    <t>" dle popisu PD ozn 3 m.č.207</t>
  </si>
  <si>
    <t>(2,4*2+4,7+0,7+0,2)</t>
  </si>
  <si>
    <t>Ostatní konstrukce a práce, bourání</t>
  </si>
  <si>
    <t>16</t>
  </si>
  <si>
    <t>946111111</t>
  </si>
  <si>
    <t>Montáž pojízdných věží trubkových/dílcových š od 0,6 do 0,9 m dl do 3,2 m v do 1,5 m</t>
  </si>
  <si>
    <t>599602860</t>
  </si>
  <si>
    <t>17</t>
  </si>
  <si>
    <t>946111211</t>
  </si>
  <si>
    <t>Příplatek k pojízdným věžím š od 0,6 do 0,9 m dl do 3,2 m v do 1,5 m za každý den použití</t>
  </si>
  <si>
    <t>770191170</t>
  </si>
  <si>
    <t>18</t>
  </si>
  <si>
    <t>946111811</t>
  </si>
  <si>
    <t>Demontáž pojízdných věží trubkových/dílcových š od 0,6 do 0,9 m dl do 3,2 m v do 1,5 m</t>
  </si>
  <si>
    <t>591168005</t>
  </si>
  <si>
    <t>19</t>
  </si>
  <si>
    <t>949101111</t>
  </si>
  <si>
    <t>Lešení pomocné pro objekty pozemních staveb s lešeňovou podlahou v do 1,9 m zatížení do 150 kg/m2</t>
  </si>
  <si>
    <t>-570231961</t>
  </si>
  <si>
    <t>20</t>
  </si>
  <si>
    <t>952901111</t>
  </si>
  <si>
    <t>Vyčištění budov bytové a občanské výstavby při výšce podlaží do 4 m</t>
  </si>
  <si>
    <t>-1229475034</t>
  </si>
  <si>
    <t>300 "práce spojené s výměnou výplní otvorů</t>
  </si>
  <si>
    <t>953961213</t>
  </si>
  <si>
    <t>Kotvy chemickou patronou M 12 hl 110 mm do betonu, ŽB nebo kamene s vyvrtáním otvoru</t>
  </si>
  <si>
    <t>608851168</t>
  </si>
  <si>
    <t>28 "dle výpisu v.č. D.1.2-ST.03</t>
  </si>
  <si>
    <t>22</t>
  </si>
  <si>
    <t>953961214R</t>
  </si>
  <si>
    <t>Kotvy chemickou patronou M 16 hl do 600 mm do betonu, ŽB nebo kamene s vyvrtáním otvoru</t>
  </si>
  <si>
    <t>350894126</t>
  </si>
  <si>
    <t xml:space="preserve">Poznámka k položce:_x000d_
dle popisu PD_x000d_
Posílení příčné výztuže průvlaku P1_x000d_
- Příčná výztuž stávajícího průvlaku P1 bude posílená závitovými tyčemi M16 délky 0,65 m vlepenými po 0,50 m zdola_x000d_
přes desku do průřezu průvlaku. Závitové tyče budou zdola opatřené širokými podložkami (rozměru 50×50 mm nebo ø_x000d_
58 mm) a matkou. Hloubka vlepení tyčí do betonu je nejméně 0,60 m, je třeba dodržet půdorysnou polohu tyčí od_x000d_
vnitřního líce průvlaku podle detailu._x000d_
- Upozornění k provádění chemických kotev: Hloubky vlepení chemických kotev jsou navržené větší (u průvlaku P1_x000d_
výrazně), než je standardní. Vrty se musejí dokonale vyčistit (nutno čistit pečlivěji, tzn. vícekrát, než předepisuje výrobce_x000d_
chemického tmelu pro vrt standardní hloubky, a upravenými nástroji) v celé jejich délce. Vyplnění vrtů chemickým_x000d_
tmelem se musí provádět od kořene (zvlášť pečlivě u hlubokých vrtů do průvlaku P1), musí se kontrolovat skutečně_x000d_
použitý objem tmelu v každém vrtu. Závitové tyče musejí být dlátovitě ukončené jako originální kotvy. Závitové tyče je_x000d_
třeba do tmelu „zašroubovat“, nikoli vtlačit._x000d_
1_x000d_
Kompletní provedení vč. přesunu hmot a stavebních přípomocí </t>
  </si>
  <si>
    <t>8 "dle výpisu v.č. D.1.2-ST.03</t>
  </si>
  <si>
    <t>23</t>
  </si>
  <si>
    <t>953965122</t>
  </si>
  <si>
    <t>Kotevní šroub pro chemické kotvy M 12 dl 220 mm</t>
  </si>
  <si>
    <t>-910463711</t>
  </si>
  <si>
    <t>24</t>
  </si>
  <si>
    <t>953965135R</t>
  </si>
  <si>
    <t>Kotevní šroub pro chemické kotvy M 16 dl 650 mm</t>
  </si>
  <si>
    <t>-1216211910</t>
  </si>
  <si>
    <t>25</t>
  </si>
  <si>
    <t>967031132</t>
  </si>
  <si>
    <t>Přisekání rovných ostění v cihelném zdivu na MV nebo MVC</t>
  </si>
  <si>
    <t>-2117016040</t>
  </si>
  <si>
    <t xml:space="preserve">" po vybourání otvorů </t>
  </si>
  <si>
    <t>26</t>
  </si>
  <si>
    <t>968072455</t>
  </si>
  <si>
    <t>Vybourání kovových dveřních zárubní pl do 2 m2</t>
  </si>
  <si>
    <t>1656938927</t>
  </si>
  <si>
    <t xml:space="preserve">" vybourání  stáv dveří pro nové protipožární </t>
  </si>
  <si>
    <t>0,8*2,0*4</t>
  </si>
  <si>
    <t>27</t>
  </si>
  <si>
    <t>977151111</t>
  </si>
  <si>
    <t>Jádrové vrty diamantovými korunkami do stavebních materiálů D do 35 mm</t>
  </si>
  <si>
    <t>-1318452745</t>
  </si>
  <si>
    <t xml:space="preserve">"prostupy profese </t>
  </si>
  <si>
    <t>0,4*2*2</t>
  </si>
  <si>
    <t>28</t>
  </si>
  <si>
    <t>978013191</t>
  </si>
  <si>
    <t>Otlučení (osekání) vnitřní vápenné nebo vápenocementové omítky stěn v rozsahu přes 50 do 100 %</t>
  </si>
  <si>
    <t>-1542067628</t>
  </si>
  <si>
    <t>(0,9+2,0*2)*4*0,5*2</t>
  </si>
  <si>
    <t>29</t>
  </si>
  <si>
    <t>978013-R</t>
  </si>
  <si>
    <t xml:space="preserve">Vyříznutí stávající fasády pro zesílení stáv. průvlaku </t>
  </si>
  <si>
    <t xml:space="preserve">kus </t>
  </si>
  <si>
    <t>-1738974835</t>
  </si>
  <si>
    <t>30</t>
  </si>
  <si>
    <t>9851-R00</t>
  </si>
  <si>
    <t>Provedení provizorní zástěny</t>
  </si>
  <si>
    <t>819998431</t>
  </si>
  <si>
    <t xml:space="preserve">Poznámka k položce:_x000d_
PROVIZORNÍ ZÁSTĚNA. KONSTRUKCE Z ROZNÁŠECÍCH TRÁMKŮ NA PODLAZE A POD STROPEM + DŘEVĚNÉ SLOUPKY VYKLÍNOVANÉ PROTI STROPU,_x000d_
OPLÁŠTĚNÉ MIN. DO VÝŠKY 1500mm DESKOVÝM MATERIÁLEM, V HORNÍ ČÁSTI MOŽNO POUŽÍT SILNOU PE FÓLII._x000d_
STĚNA UTĚSNĚNA PROTI PRONIKÁNÍ PRACHU DO VNITŘNÍCH PROSTOR.POZOR, V PŘÍPADĚ SDK PODHLEDU NELZE KLÍNOVAT PROTI PODHLEDU !_x000d_
STABILITU NUTNO ZAJISTIT JINÝM ZPŮSOBEM._x000d_
ZAKRYTÍ A OCHRANA PODLAHY V PRACOVNÍM PROSTORU. DEMONTÁŽ PŘÍČKY JE MOŽNÁ AŽ PO DOKONČENÍ PRACÍ_x000d_
</t>
  </si>
  <si>
    <t>(5+5)*2,7</t>
  </si>
  <si>
    <t>(8+5)*2,7</t>
  </si>
  <si>
    <t>997</t>
  </si>
  <si>
    <t>Přesun sutě</t>
  </si>
  <si>
    <t>31</t>
  </si>
  <si>
    <t>997006012</t>
  </si>
  <si>
    <t>Ruční třídění stavebního odpadu</t>
  </si>
  <si>
    <t>t</t>
  </si>
  <si>
    <t>441630881</t>
  </si>
  <si>
    <t>32</t>
  </si>
  <si>
    <t>997013211</t>
  </si>
  <si>
    <t>Vnitrostaveništní doprava suti a vybouraných hmot pro budovy v do 6 m ručně</t>
  </si>
  <si>
    <t>-42051484</t>
  </si>
  <si>
    <t>33</t>
  </si>
  <si>
    <t>997013501</t>
  </si>
  <si>
    <t>Odvoz suti a vybouraných hmot na skládku nebo meziskládku do 1 km se složením</t>
  </si>
  <si>
    <t>-1033483870</t>
  </si>
  <si>
    <t>34</t>
  </si>
  <si>
    <t>997013509</t>
  </si>
  <si>
    <t>Příplatek k odvozu suti a vybouraných hmot na skládku ZKD 1 km přes 1 km</t>
  </si>
  <si>
    <t>1068663421</t>
  </si>
  <si>
    <t>8,013*20 'Přepočtené koeficientem množství</t>
  </si>
  <si>
    <t>35</t>
  </si>
  <si>
    <t>997013631</t>
  </si>
  <si>
    <t>Poplatek za uložení na skládce (skládkovné) stavebního odpadu směsného kód odpadu 17 09 04</t>
  </si>
  <si>
    <t>1067995211</t>
  </si>
  <si>
    <t>998</t>
  </si>
  <si>
    <t>Přesun hmot</t>
  </si>
  <si>
    <t>36</t>
  </si>
  <si>
    <t>998018001</t>
  </si>
  <si>
    <t>Přesun hmot ruční pro budovy v do 6 m</t>
  </si>
  <si>
    <t>681214240</t>
  </si>
  <si>
    <t>PSV</t>
  </si>
  <si>
    <t>Práce a dodávky PSV</t>
  </si>
  <si>
    <t>713</t>
  </si>
  <si>
    <t>Izolace tepelné</t>
  </si>
  <si>
    <t>37</t>
  </si>
  <si>
    <t>713121111</t>
  </si>
  <si>
    <t>Montáž izolace tepelné podlah volně kladenými rohožemi, pásy, dílci, deskami 1 vrstva</t>
  </si>
  <si>
    <t>2130553612</t>
  </si>
  <si>
    <t xml:space="preserve">12" ze skladby nové podlahy </t>
  </si>
  <si>
    <t>38</t>
  </si>
  <si>
    <t>M</t>
  </si>
  <si>
    <t>63141432</t>
  </si>
  <si>
    <t>deska tepelně izolační minerální plovoucích podlah λ=0,033-0,035 tl 30mm</t>
  </si>
  <si>
    <t>-217391147</t>
  </si>
  <si>
    <t>12*1,1 'Přepočtené koeficientem množství</t>
  </si>
  <si>
    <t>39</t>
  </si>
  <si>
    <t>998713101</t>
  </si>
  <si>
    <t>Přesun hmot tonážní pro izolace tepelné v objektech v do 6 m</t>
  </si>
  <si>
    <t>-1004137628</t>
  </si>
  <si>
    <t>40</t>
  </si>
  <si>
    <t>998713181</t>
  </si>
  <si>
    <t>Příplatek k přesunu hmot tonážní 713 prováděný bez použití mechanizace</t>
  </si>
  <si>
    <t>-1980717757</t>
  </si>
  <si>
    <t>741</t>
  </si>
  <si>
    <t xml:space="preserve">Elektroinstalace </t>
  </si>
  <si>
    <t>41</t>
  </si>
  <si>
    <t>741-DR</t>
  </si>
  <si>
    <t xml:space="preserve">Demontáž svítidel nad otvorem stropní konstrukce </t>
  </si>
  <si>
    <t>sada</t>
  </si>
  <si>
    <t>-529468331</t>
  </si>
  <si>
    <t>762</t>
  </si>
  <si>
    <t>Konstrukce tesařské</t>
  </si>
  <si>
    <t>42</t>
  </si>
  <si>
    <t>762083122</t>
  </si>
  <si>
    <t>Impregnace řeziva proti dřevokaznému hmyzu, houbám a plísním máčením třída ohrožení 3 a 4</t>
  </si>
  <si>
    <t>915032109</t>
  </si>
  <si>
    <t>43</t>
  </si>
  <si>
    <t>762810024</t>
  </si>
  <si>
    <t>Záklop stropů z desek OSB tl 18 mm na pero a drážku šroubovaných na trámy</t>
  </si>
  <si>
    <t>-1096719449</t>
  </si>
  <si>
    <t>44</t>
  </si>
  <si>
    <t>762823210</t>
  </si>
  <si>
    <t>Montáž stropního trámu z hoblovaného řeziva průřezové pl do 144 cm2 s výměnami</t>
  </si>
  <si>
    <t>-1868547051</t>
  </si>
  <si>
    <t>"dle výpisu v.č. D.1.2-ST.03</t>
  </si>
  <si>
    <t>45</t>
  </si>
  <si>
    <t>60512130</t>
  </si>
  <si>
    <t>hranol stavební řezivo průřezu do 224cm2 do dl 6m</t>
  </si>
  <si>
    <t>-978449379</t>
  </si>
  <si>
    <t>26*0,08*0,18*1,25</t>
  </si>
  <si>
    <t>46</t>
  </si>
  <si>
    <t>762895000</t>
  </si>
  <si>
    <t>Spojovací prostředky pro montáž záklopu, stropnice a podbíjení</t>
  </si>
  <si>
    <t>733167108</t>
  </si>
  <si>
    <t>0,5</t>
  </si>
  <si>
    <t>12*0,02</t>
  </si>
  <si>
    <t>47</t>
  </si>
  <si>
    <t>998762101</t>
  </si>
  <si>
    <t>Přesun hmot tonážní pro kce tesařské v objektech v do 6 m</t>
  </si>
  <si>
    <t>1924789703</t>
  </si>
  <si>
    <t>48</t>
  </si>
  <si>
    <t>998762181</t>
  </si>
  <si>
    <t>Příplatek k přesunu hmot tonážní 762 prováděný bez použití mechanizace</t>
  </si>
  <si>
    <t>2008597182</t>
  </si>
  <si>
    <t>763</t>
  </si>
  <si>
    <t>Konstrukce suché výstavby</t>
  </si>
  <si>
    <t>49</t>
  </si>
  <si>
    <t>763111466</t>
  </si>
  <si>
    <t>SDK příčka tl 125 mm profil CW+UW 75 desky 2xDFRIH2 12,5 s izolací EI 90 Rw do 61 dB</t>
  </si>
  <si>
    <t>1354226956</t>
  </si>
  <si>
    <t>2,8*2,8</t>
  </si>
  <si>
    <t>(2,4*2+4,7+0,7+0,2)*2,7</t>
  </si>
  <si>
    <t>50</t>
  </si>
  <si>
    <t>763111711</t>
  </si>
  <si>
    <t>SDK příčka dilatace</t>
  </si>
  <si>
    <t>-1863435274</t>
  </si>
  <si>
    <t>2,8*2</t>
  </si>
  <si>
    <t>(2,4*2+4,7+0,7+0,2)*2</t>
  </si>
  <si>
    <t>51</t>
  </si>
  <si>
    <t>763111714</t>
  </si>
  <si>
    <t>SDK příčka zalomení</t>
  </si>
  <si>
    <t>-1642145442</t>
  </si>
  <si>
    <t>52</t>
  </si>
  <si>
    <t>763111717</t>
  </si>
  <si>
    <t>SDK příčka základní penetrační nátěr (oboustranně)</t>
  </si>
  <si>
    <t>1292211579</t>
  </si>
  <si>
    <t>53</t>
  </si>
  <si>
    <t>763111718</t>
  </si>
  <si>
    <t>SDK příčka úprava styku příčky a podhledu separační páskou a akrylátem (oboustranně)</t>
  </si>
  <si>
    <t>-1946088158</t>
  </si>
  <si>
    <t>54</t>
  </si>
  <si>
    <t>763111723</t>
  </si>
  <si>
    <t>SDK příčka Al úhelník k ochraně rohů</t>
  </si>
  <si>
    <t>-972832109</t>
  </si>
  <si>
    <t>55</t>
  </si>
  <si>
    <t>763111724</t>
  </si>
  <si>
    <t>SDK příčka páska k vyztužení různých úhlů</t>
  </si>
  <si>
    <t>-1240326266</t>
  </si>
  <si>
    <t>2,7*2</t>
  </si>
  <si>
    <t>56</t>
  </si>
  <si>
    <t>763111751</t>
  </si>
  <si>
    <t>Příplatek k SDK příčce za plochu do 6 m2 jednotlivě</t>
  </si>
  <si>
    <t>137693972</t>
  </si>
  <si>
    <t>57</t>
  </si>
  <si>
    <t>763111771</t>
  </si>
  <si>
    <t>Příplatek k SDK příčce za rovinnost kvality Q3</t>
  </si>
  <si>
    <t>-111988595</t>
  </si>
  <si>
    <t>58</t>
  </si>
  <si>
    <t>763111772</t>
  </si>
  <si>
    <t>Příplatek k SDK příčce za rovinnost kvality Q4</t>
  </si>
  <si>
    <t>791661867</t>
  </si>
  <si>
    <t>59</t>
  </si>
  <si>
    <t>763132111R</t>
  </si>
  <si>
    <t xml:space="preserve">SDK podhled samonosný ocel. rošt - odolnost EI30DP1 1x deska 15mm+ TI tl. 60mm dle popisu PD </t>
  </si>
  <si>
    <t>1631117386</t>
  </si>
  <si>
    <t>60</t>
  </si>
  <si>
    <t>763131711</t>
  </si>
  <si>
    <t>SDK podhled dilatace</t>
  </si>
  <si>
    <t>2034653694</t>
  </si>
  <si>
    <t>4,7+1,6+4,6+3,9</t>
  </si>
  <si>
    <t>61</t>
  </si>
  <si>
    <t>763131712</t>
  </si>
  <si>
    <t>SDK podhled napojení na jiný druh podhledu</t>
  </si>
  <si>
    <t>1059669627</t>
  </si>
  <si>
    <t>62</t>
  </si>
  <si>
    <t>763131714</t>
  </si>
  <si>
    <t>SDK podhled základní penetrační nátěr</t>
  </si>
  <si>
    <t>723626262</t>
  </si>
  <si>
    <t>63</t>
  </si>
  <si>
    <t>763131715</t>
  </si>
  <si>
    <t>SDK podhled stínová spára</t>
  </si>
  <si>
    <t>-1204350518</t>
  </si>
  <si>
    <t>64</t>
  </si>
  <si>
    <t>763131765</t>
  </si>
  <si>
    <t>Příplatek k SDK podhledu za výšku zavěšení přes 0,5 do 1,0 m</t>
  </si>
  <si>
    <t>1192278694</t>
  </si>
  <si>
    <t>65</t>
  </si>
  <si>
    <t>763131771</t>
  </si>
  <si>
    <t>Příplatek k SDK podhledu za rovinnost kvality Q3</t>
  </si>
  <si>
    <t>-1967296317</t>
  </si>
  <si>
    <t>66</t>
  </si>
  <si>
    <t>763131772</t>
  </si>
  <si>
    <t>Příplatek k SDK podhledu za rovinnost kvality Q4</t>
  </si>
  <si>
    <t>-1999608990</t>
  </si>
  <si>
    <t>67</t>
  </si>
  <si>
    <t>763153411</t>
  </si>
  <si>
    <t>SDK podlaha z desek DFRIEH2 tl 2x12,5 mm</t>
  </si>
  <si>
    <t>-616219542</t>
  </si>
  <si>
    <t xml:space="preserve">12*1,15" ze skladby nové podlahy </t>
  </si>
  <si>
    <t>68</t>
  </si>
  <si>
    <t>998763301</t>
  </si>
  <si>
    <t>Přesun hmot tonážní pro sádrokartonové konstrukce v objektech v do 6 m</t>
  </si>
  <si>
    <t>196136843</t>
  </si>
  <si>
    <t>69</t>
  </si>
  <si>
    <t>998763381</t>
  </si>
  <si>
    <t>Příplatek k přesunu hmot tonážní 763 SDK prováděný bez použití mechanizace</t>
  </si>
  <si>
    <t>256163937</t>
  </si>
  <si>
    <t>766</t>
  </si>
  <si>
    <t>Konstrukce truhlářské</t>
  </si>
  <si>
    <t>70</t>
  </si>
  <si>
    <t>766-R100</t>
  </si>
  <si>
    <t>Dodávka a montáž bezpečnostní folie na prosklené výplně oken a dveří typ SC4 - čirá ochranná fólie tl. 100 um</t>
  </si>
  <si>
    <t>-130170858</t>
  </si>
  <si>
    <t>dle tabulky V1 OS/01-14+03a</t>
  </si>
  <si>
    <t>1,4*2,35*2</t>
  </si>
  <si>
    <t>1,75*0,75</t>
  </si>
  <si>
    <t>1,6*2,35*2</t>
  </si>
  <si>
    <t>2,7*2,35</t>
  </si>
  <si>
    <t>1,5*0,75*2</t>
  </si>
  <si>
    <t>2,2*0,75</t>
  </si>
  <si>
    <t>3,0*0,75</t>
  </si>
  <si>
    <t>3,0*2,35</t>
  </si>
  <si>
    <t>4,5*1,6</t>
  </si>
  <si>
    <t>4,5*2,7</t>
  </si>
  <si>
    <t>0,78*1,4*6</t>
  </si>
  <si>
    <t>1,275*1,3</t>
  </si>
  <si>
    <t>1,825*1,05</t>
  </si>
  <si>
    <t>1,4*2,4*2</t>
  </si>
  <si>
    <t>5,0*1,5</t>
  </si>
  <si>
    <t>71</t>
  </si>
  <si>
    <t>766-R200</t>
  </si>
  <si>
    <t>Dodávka a montáž bezpečnostní uzamykatelná větrací okenní pojistka/3 polohy</t>
  </si>
  <si>
    <t>ks</t>
  </si>
  <si>
    <t>-49382607</t>
  </si>
  <si>
    <t>dle tabulky V1 OS/15</t>
  </si>
  <si>
    <t>72</t>
  </si>
  <si>
    <t>766-R201</t>
  </si>
  <si>
    <t xml:space="preserve">Dodávka a montáž revize oprava a další údržba oken dle stavu stáv. oken </t>
  </si>
  <si>
    <t>-2026085216</t>
  </si>
  <si>
    <t xml:space="preserve">Poznámka k položce:_x000d_
dle popisu TZ :_x000d_
U stávajících oken je navrženo osazení uzamykatelných mechanizmů ve spodní části rámu okna a křídla a tím zamezení otevření výplní v rámci běžného provozu. Stávající výplně budou v rámci stavebních prací seřízeny a bude opraveno rozbité kování. Aretace bude řešena i v rámci střešních oken a to pomocí osazené uzamykací patky na ostění okna zabraňující plnému otevření. _x000d_
Kompletní provedení vč. přesunu hmot a stavebních přípomocí </t>
  </si>
  <si>
    <t xml:space="preserve">1 "dle popisu TZ str 2 </t>
  </si>
  <si>
    <t>73</t>
  </si>
  <si>
    <t>766-R300</t>
  </si>
  <si>
    <t>Dodávka a montáž zakrytí otopných těles dřevěnou konstrukcí vč. trubního vedení dle popis PD ozn T/01</t>
  </si>
  <si>
    <t>270241658</t>
  </si>
  <si>
    <t>74</t>
  </si>
  <si>
    <t>766-R301</t>
  </si>
  <si>
    <t>Dodávka a montáž zakrytí otopných těles dřevěnou konstrukcí vč. trubního vedení dle popis PD ozn T/02</t>
  </si>
  <si>
    <t>1597468762</t>
  </si>
  <si>
    <t>75</t>
  </si>
  <si>
    <t>766-R302</t>
  </si>
  <si>
    <t>Dodávka a montáž zakrytí otopných těles dřevěnou konstrukcí vč. trubního vedení dle popis PD ozn T/03</t>
  </si>
  <si>
    <t>-1558517800</t>
  </si>
  <si>
    <t>76</t>
  </si>
  <si>
    <t>766-R303</t>
  </si>
  <si>
    <t>Dodávka a montáž zakrytí otopných těles dřevěnou konstrukcí vč. trubního vedení dle popis PD ozn T/04</t>
  </si>
  <si>
    <t>-1286151302</t>
  </si>
  <si>
    <t>77</t>
  </si>
  <si>
    <t>766-R304</t>
  </si>
  <si>
    <t>Dodávka a montáž zakrytí otopných těles dřevěnou konstrukcí vč. trubního vedení dle popis PD ozn T/05</t>
  </si>
  <si>
    <t>-1345545108</t>
  </si>
  <si>
    <t>78</t>
  </si>
  <si>
    <t>766-R305</t>
  </si>
  <si>
    <t>Dodávka a montáž zakrytí otopných těles dřevěnou konstrukcí vč. trubního vedení dle popis PD ozn T/06</t>
  </si>
  <si>
    <t>-1680528450</t>
  </si>
  <si>
    <t>79</t>
  </si>
  <si>
    <t>766-R306</t>
  </si>
  <si>
    <t>Dodávka a montáž zakrytí otopných těles dřevěnou konstrukcí vč. trubního vedení dle popis PD ozn T/07</t>
  </si>
  <si>
    <t>-1688822364</t>
  </si>
  <si>
    <t>80</t>
  </si>
  <si>
    <t>766-R307</t>
  </si>
  <si>
    <t>Dodávka a montáž zakrytí otopných těles dřevěnou konstrukcí vč. trubního vedení dle popis PD ozn T/08</t>
  </si>
  <si>
    <t>1132433664</t>
  </si>
  <si>
    <t>81</t>
  </si>
  <si>
    <t>766-R308</t>
  </si>
  <si>
    <t>Dodávka a montáž zakrytí otopných těles dřevěnou konstrukcí vč. trubního vedení dle popis PD ozn T/09</t>
  </si>
  <si>
    <t>1132923753</t>
  </si>
  <si>
    <t>82</t>
  </si>
  <si>
    <t>766-R400</t>
  </si>
  <si>
    <t>Dodávka a montáž výdejního okna 1250x750mm dle popis PD ozn T/Ok1</t>
  </si>
  <si>
    <t>-2018218196</t>
  </si>
  <si>
    <t>83</t>
  </si>
  <si>
    <t>766-R500</t>
  </si>
  <si>
    <t>Dodávka a montáž dveří 900/1970 vč. zárubně, včetně kování, do SDK tl. 125mm dle popis PD ozn L/01 a L/02</t>
  </si>
  <si>
    <t>-1582129961</t>
  </si>
  <si>
    <t>84</t>
  </si>
  <si>
    <t>766-R501</t>
  </si>
  <si>
    <t>Dodávka a montáž úpravy stávajících dveří dle popisu PD včetně kování. vč. zárubní ozn L/03 a P/03</t>
  </si>
  <si>
    <t>-1775976161</t>
  </si>
  <si>
    <t xml:space="preserve">Poznámka k položce:_x000d_
ÚPRAVA STÁVAJÍCÍCH DVEŘÍ_x000d_
- osazení dřevěného otevíratelného_x000d_
okénka s prosklením_x000d_
- bezpečnostní sklo_x000d_
- klasické kování_x000d_
- otvírání ze společných prostor_x000d_
- rozměr: 400 x 400 mm_x000d_
- výplně okének u dveří do m. č._x000d_
101, 103 a 111 opatřit folií_x000d_
jednosměrně průhlednou_x000d_
do stávajících dveří bude osazen zámek s_x000d_
cylindrickou vložkou knoflíkovou pro generální klíč_x000d_
Kompletní provedení vč. přesunu hmot a stavebních přípomocí </t>
  </si>
  <si>
    <t>85</t>
  </si>
  <si>
    <t>766-R502</t>
  </si>
  <si>
    <t>Dodávka a montáž dveří 800/1970 vč. protipožární zárzbně, včetně okénka 400x400 mm, dle popisu PD ozn L/04 a P/04 - požární odolnost EW30 DP3</t>
  </si>
  <si>
    <t>1779869351</t>
  </si>
  <si>
    <t>767</t>
  </si>
  <si>
    <t>Konstrukce zámečnické</t>
  </si>
  <si>
    <t>86</t>
  </si>
  <si>
    <t>767161813</t>
  </si>
  <si>
    <t>Demontáž zábradlí rovného nerozebíratelného hmotnosti 1 m zábradlí do 20 kg do suti</t>
  </si>
  <si>
    <t>-920950093</t>
  </si>
  <si>
    <t xml:space="preserve">"dem zábradlí otvoru ve stropě </t>
  </si>
  <si>
    <t>4,7+2+3</t>
  </si>
  <si>
    <t>87</t>
  </si>
  <si>
    <t>767161813R</t>
  </si>
  <si>
    <t>Demontáž kovových prvků melující otvor ve stropě do suti</t>
  </si>
  <si>
    <t>-493709196</t>
  </si>
  <si>
    <t>3,8+4,7+2+4,5</t>
  </si>
  <si>
    <t>88</t>
  </si>
  <si>
    <t>76716-R</t>
  </si>
  <si>
    <t>Dodávka a montáž ocelových prvků nového stropu vč- kotvení a povrchové úpravy dle v.č. D.1.2.-ST.03</t>
  </si>
  <si>
    <t>kg</t>
  </si>
  <si>
    <t>837756438</t>
  </si>
  <si>
    <t xml:space="preserve">" dle výpisu na výkresu </t>
  </si>
  <si>
    <t>125,12*1,1</t>
  </si>
  <si>
    <t>89</t>
  </si>
  <si>
    <t>767-R100</t>
  </si>
  <si>
    <t>Dodávka a montáž kování dle popisu PD ozn Z/01</t>
  </si>
  <si>
    <t>1194973603</t>
  </si>
  <si>
    <t>" dle výpisu na výkresu V3</t>
  </si>
  <si>
    <t>7+4</t>
  </si>
  <si>
    <t>90</t>
  </si>
  <si>
    <t>767-R101</t>
  </si>
  <si>
    <t>Dodávka a montáž kování dle popisu PD ozn Z/02</t>
  </si>
  <si>
    <t>181082439</t>
  </si>
  <si>
    <t>4+4</t>
  </si>
  <si>
    <t>91</t>
  </si>
  <si>
    <t>767-R102</t>
  </si>
  <si>
    <t>Dodávka a montáž systému generálného klíče dvoustupňového pro celý objekt</t>
  </si>
  <si>
    <t>-1775908279</t>
  </si>
  <si>
    <t>92</t>
  </si>
  <si>
    <t>767-R103</t>
  </si>
  <si>
    <t xml:space="preserve">Úprava zábradlí </t>
  </si>
  <si>
    <t>-1428231761</t>
  </si>
  <si>
    <t>776</t>
  </si>
  <si>
    <t>Podlahy povlakové</t>
  </si>
  <si>
    <t>93</t>
  </si>
  <si>
    <t>776111311</t>
  </si>
  <si>
    <t>Vysátí podkladu povlakových podlah</t>
  </si>
  <si>
    <t>-898312309</t>
  </si>
  <si>
    <t>94</t>
  </si>
  <si>
    <t>776121411</t>
  </si>
  <si>
    <t>Dvousložková penetrace dřevěného podkladu povlakových podlah</t>
  </si>
  <si>
    <t>2047605802</t>
  </si>
  <si>
    <t>95</t>
  </si>
  <si>
    <t>776221111R</t>
  </si>
  <si>
    <t xml:space="preserve">Dodávka a montáž krytiny z homogenního PVC dle popisu PD </t>
  </si>
  <si>
    <t>-1909373216</t>
  </si>
  <si>
    <t>96</t>
  </si>
  <si>
    <t>776421111</t>
  </si>
  <si>
    <t>Montáž obvodových lišt lepením</t>
  </si>
  <si>
    <t>1961397095</t>
  </si>
  <si>
    <t>4+4,5</t>
  </si>
  <si>
    <t>97</t>
  </si>
  <si>
    <t>19416005R</t>
  </si>
  <si>
    <t xml:space="preserve">lišta soklová </t>
  </si>
  <si>
    <t>-690591734</t>
  </si>
  <si>
    <t>8,5*1,02 'Přepočtené koeficientem množství</t>
  </si>
  <si>
    <t>98</t>
  </si>
  <si>
    <t>776421311</t>
  </si>
  <si>
    <t>Montáž přechodových samolepících lišt</t>
  </si>
  <si>
    <t>1218179328</t>
  </si>
  <si>
    <t>4,7+2</t>
  </si>
  <si>
    <t>99</t>
  </si>
  <si>
    <t>59054130</t>
  </si>
  <si>
    <t>profil přechodový nerezový samolepící 35mm</t>
  </si>
  <si>
    <t>-1576936671</t>
  </si>
  <si>
    <t>6,7*1,02 'Přepočtené koeficientem množství</t>
  </si>
  <si>
    <t>100</t>
  </si>
  <si>
    <t>998776101</t>
  </si>
  <si>
    <t>Přesun hmot tonážní pro podlahy povlakové v objektech v do 6 m</t>
  </si>
  <si>
    <t>1396007958</t>
  </si>
  <si>
    <t>101</t>
  </si>
  <si>
    <t>998776181</t>
  </si>
  <si>
    <t>Příplatek k přesunu hmot tonážní 776 prováděný bez použití mechanizace</t>
  </si>
  <si>
    <t>-365845884</t>
  </si>
  <si>
    <t>784</t>
  </si>
  <si>
    <t>Dokončovací práce - malby a tapety</t>
  </si>
  <si>
    <t>102</t>
  </si>
  <si>
    <t>784111001</t>
  </si>
  <si>
    <t>Oprášení (ometení ) podkladu v místnostech v do 3,80 m</t>
  </si>
  <si>
    <t>-303624933</t>
  </si>
  <si>
    <t xml:space="preserve">" výmalba prostor 1NP - v místech dotčených novou výstavbou </t>
  </si>
  <si>
    <t>35*2,7</t>
  </si>
  <si>
    <t>17*2,7</t>
  </si>
  <si>
    <t>23+33+20+21</t>
  </si>
  <si>
    <t>(19,3+23,4+17,8+18,2)*2,6</t>
  </si>
  <si>
    <t>32*2,6</t>
  </si>
  <si>
    <t>15*2,6</t>
  </si>
  <si>
    <t>103</t>
  </si>
  <si>
    <t>784121001</t>
  </si>
  <si>
    <t>Oškrabání malby v místnostech v do 3,80 m</t>
  </si>
  <si>
    <t>971783015</t>
  </si>
  <si>
    <t>104</t>
  </si>
  <si>
    <t>784181121</t>
  </si>
  <si>
    <t>Hloubková jednonásobná bezbarvá penetrace podkladu v místnostech v do 3,80 m</t>
  </si>
  <si>
    <t>-357623851</t>
  </si>
  <si>
    <t>105</t>
  </si>
  <si>
    <t>784211101</t>
  </si>
  <si>
    <t>Dvojnásobné bílé malby ze směsí za mokra výborně oděruvzdorných v místnostech v do 3,80 m</t>
  </si>
  <si>
    <t>908977406</t>
  </si>
  <si>
    <t>02 - Elektroinstalace</t>
  </si>
  <si>
    <t>Ing. Hana Bezstarosti</t>
  </si>
  <si>
    <t xml:space="preserve">    741 - Elektroinstalace - silnoproud</t>
  </si>
  <si>
    <t>M - Práce a dodávky M</t>
  </si>
  <si>
    <t xml:space="preserve">    46-M - Zemní práce při extr.mont.pracích</t>
  </si>
  <si>
    <t>HZS - Hodinové zúčtovací sazby</t>
  </si>
  <si>
    <t>OST - Ostatní</t>
  </si>
  <si>
    <t>973031616</t>
  </si>
  <si>
    <t>Vysekání výklenků nebo kapes ve zdivu z cihel na maltu vápennou nebo vápenocementovou kapes pro špalíky a krabice, velikosti do 100x100x50 mm</t>
  </si>
  <si>
    <t>-552633117</t>
  </si>
  <si>
    <t>974031121</t>
  </si>
  <si>
    <t>Vysekání rýh ve zdivu cihelném na maltu vápennou nebo vápenocementovou do hl. 30 mm a šířky do 30 mm</t>
  </si>
  <si>
    <t>-1081721877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</si>
  <si>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</si>
  <si>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</si>
  <si>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-2110192127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</si>
  <si>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</si>
  <si>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</si>
  <si>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</t>
  </si>
  <si>
    <t>1974812929</t>
  </si>
  <si>
    <t>34571450</t>
  </si>
  <si>
    <t>krabice pod omítku PVC přístrojová kruhová D 70mm</t>
  </si>
  <si>
    <t>2065658260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</si>
  <si>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</si>
  <si>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</si>
  <si>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1985419906</t>
  </si>
  <si>
    <t>34571521</t>
  </si>
  <si>
    <t>krabice pod omítku PVC odbočná kruhová D 70mm s víčkem a svorkovnicí</t>
  </si>
  <si>
    <t>1615384052</t>
  </si>
  <si>
    <t>741122015</t>
  </si>
  <si>
    <t>Montáž kabelů měděných bez ukončení uložených pod omítku plných kulatých (např. CYKY), počtu a průřezu žil 3x1,5 mm2</t>
  </si>
  <si>
    <t>-2076872745</t>
  </si>
  <si>
    <t>34111030</t>
  </si>
  <si>
    <t>kabel instalační jádro Cu plné izolace PVC plášť PVC 450/750V (CYKY) 3x1,5mm2</t>
  </si>
  <si>
    <t>27613487</t>
  </si>
  <si>
    <t>20*1,15 "Přepočtené koeficientem množství</t>
  </si>
  <si>
    <t>741122031</t>
  </si>
  <si>
    <t>Montáž kabelů měděných bez ukončení uložených pod omítku plných kulatých (např. CYKY), počtu a průřezu žil 5x1,5 až 2,5 mm2</t>
  </si>
  <si>
    <t>902841903</t>
  </si>
  <si>
    <t>34111090</t>
  </si>
  <si>
    <t>kabel instalační jádro Cu plné izolace PVC plášť PVC 450/750V (CYKY) 5x1,5mm2</t>
  </si>
  <si>
    <t>1066007076</t>
  </si>
  <si>
    <t>95*1,15 "Přepočtené koeficientem množství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</si>
  <si>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</si>
  <si>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</si>
  <si>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496030676</t>
  </si>
  <si>
    <t>34535003</t>
  </si>
  <si>
    <t>přepínač střídavý kompletní, zápustný, řazení 6, šroubové svorky</t>
  </si>
  <si>
    <t>-281668471</t>
  </si>
  <si>
    <t>34539059</t>
  </si>
  <si>
    <t>rámeček jednonásobný</t>
  </si>
  <si>
    <t>-2043299500</t>
  </si>
  <si>
    <t>34539057</t>
  </si>
  <si>
    <t>kryt zaslepovací, s upevňovacím třmenem</t>
  </si>
  <si>
    <t>1438469135</t>
  </si>
  <si>
    <t>741372021</t>
  </si>
  <si>
    <t>Montáž svítidel s integrovaným zdrojem LED se zapojením vodičů interiérových přisazených nástěnných hranatých nebo kruhových, plochy do 0,09 m2</t>
  </si>
  <si>
    <t>547260553</t>
  </si>
  <si>
    <t>34838100</t>
  </si>
  <si>
    <t>svítidlo dočasné nouzové osvětlení, IP66 1x18W, 1h</t>
  </si>
  <si>
    <t>-731370369</t>
  </si>
  <si>
    <t>Poznámka k položce:_x000d_
N</t>
  </si>
  <si>
    <t>741372154</t>
  </si>
  <si>
    <t>Montáž svítidel s integrovaným zdrojem LED se zapojením vodičů průmyslových přisazených stropních</t>
  </si>
  <si>
    <t>-405015320</t>
  </si>
  <si>
    <t>RMAT0001</t>
  </si>
  <si>
    <t>Přisazené LED svítidlo, nouzové kombinované, 27W, d360mm, stínidlo PC, IK10, IP65, bílá základna, zdroj 27W, 3880lm, 3000K, v nouzovém režimu 150lm</t>
  </si>
  <si>
    <t>-2041863196</t>
  </si>
  <si>
    <t>Poznámka k položce:_x000d_
AN</t>
  </si>
  <si>
    <t>RMAT0002</t>
  </si>
  <si>
    <t>Přisazené LED svítidlo, nouzové kombinované+ senzor, 27W, d360mm, stínidlo PC, IK10, IP65, bílá základna, zdroj 27W, 3880lm, 3000K, v nouzovém režimu 150lm</t>
  </si>
  <si>
    <t>-669946174</t>
  </si>
  <si>
    <t>Poznámka k položce:_x000d_
AN+S</t>
  </si>
  <si>
    <t>RMAT0003</t>
  </si>
  <si>
    <t>Přisazené LED svítidlo, 14W, d280mm, stínidlo PC, IK10, IP65, bílá základna, zdroj 14W, 2000lm, 3000K</t>
  </si>
  <si>
    <t>247894433</t>
  </si>
  <si>
    <t>Poznámka k položce:_x000d_
B</t>
  </si>
  <si>
    <t>RMAT0004</t>
  </si>
  <si>
    <t>Přisazené LED svítidlo, nouzové kombinované, 14W, d280mm, stínidlo PC, IK10, IP65, bílá základna, zdroj 14W, 2000lm, 3000K, v nouzovém režimu 150lm</t>
  </si>
  <si>
    <t>-42364196</t>
  </si>
  <si>
    <t>Poznámka k položce:_x000d_
BN</t>
  </si>
  <si>
    <t>741374841</t>
  </si>
  <si>
    <t>Demontáž svítidel se zachováním funkčnosti interiérových se standardní paticí (E27, T5, GU10) nebo integrovaným zdrojem LED přisazených, ploše stropních do 0,09 m2</t>
  </si>
  <si>
    <t>-891118070</t>
  </si>
  <si>
    <t>741374861</t>
  </si>
  <si>
    <t>Demontáž svítidel se zachováním funkčnosti interiérových se standardní paticí (E27, T5, GU10) nebo integrovaným zdrojem LED zavěšených, ploše do 0,09 m2</t>
  </si>
  <si>
    <t>431326088</t>
  </si>
  <si>
    <t>Práce a dodávky M</t>
  </si>
  <si>
    <t>46-M</t>
  </si>
  <si>
    <t>Zemní práce při extr.mont.pracích</t>
  </si>
  <si>
    <t>460941111</t>
  </si>
  <si>
    <t>Vyplnění rýh vyplnění a omítnutí rýh ve stropech hloubky do 3 cm a šířky do 3 cm</t>
  </si>
  <si>
    <t>2136434632</t>
  </si>
  <si>
    <t>HZS</t>
  </si>
  <si>
    <t>Hodinové zúčtovací sazby</t>
  </si>
  <si>
    <t>HZS2231</t>
  </si>
  <si>
    <t>Hodinové zúčtovací sazby profesí PSV provádění stavebních instalací elektrikář-příprava před stavební činností ( ochrana ponechaných spínačů a svítidel)</t>
  </si>
  <si>
    <t>hod</t>
  </si>
  <si>
    <t>512</t>
  </si>
  <si>
    <t>-1803512329</t>
  </si>
  <si>
    <t>HZS2232</t>
  </si>
  <si>
    <t xml:space="preserve">Hodinové zúčtovací sazby profesí PSV provádění stavebních instalací elektrikář odborný-úprava rozvaděče řaz. 6 (2.n.p.), seřízení světelných senzorů ve svítidlech </t>
  </si>
  <si>
    <t>1999468509</t>
  </si>
  <si>
    <t>HZS4212</t>
  </si>
  <si>
    <t>Hodinové zúčtovací sazby ostatních profesí revizní a kontrolní činnost revizní technik specialista-mimořádná revize</t>
  </si>
  <si>
    <t>-1419794836</t>
  </si>
  <si>
    <t>OST</t>
  </si>
  <si>
    <t>Ostatní</t>
  </si>
  <si>
    <t>OST-01</t>
  </si>
  <si>
    <t xml:space="preserve">Koordinace a zaregulování s ostatními profesemi </t>
  </si>
  <si>
    <t>-1198085883</t>
  </si>
  <si>
    <t>03 - Zařízení pro vytápění stavby</t>
  </si>
  <si>
    <t>Ondřej Zikán</t>
  </si>
  <si>
    <t xml:space="preserve">    733 - Ústřední vytápění - potrubí</t>
  </si>
  <si>
    <t xml:space="preserve">    734 - Ústřední topení, armatury</t>
  </si>
  <si>
    <t xml:space="preserve">    735 - Ústřední vytápění - otopná tělesa</t>
  </si>
  <si>
    <t>733</t>
  </si>
  <si>
    <t>Ústřední vytápění - potrubí</t>
  </si>
  <si>
    <t>733110803</t>
  </si>
  <si>
    <t>Demontáž potrubí ocelového závitového do DN 15</t>
  </si>
  <si>
    <t>1418593097</t>
  </si>
  <si>
    <t>733290801</t>
  </si>
  <si>
    <t>Demontáž potrubí měděného D do 35x1,5 mm</t>
  </si>
  <si>
    <t>163336369</t>
  </si>
  <si>
    <t>733223102</t>
  </si>
  <si>
    <t>Potrubí měděné tvrdé spojované měkkým pájením D 15x1_dodávka a montáž</t>
  </si>
  <si>
    <t>323360146</t>
  </si>
  <si>
    <t>4+12</t>
  </si>
  <si>
    <t>733224222</t>
  </si>
  <si>
    <t>Příplatek k potrubí měděnému za zhotovení přípojky z trubek měděných D 15x1</t>
  </si>
  <si>
    <t>-432955090</t>
  </si>
  <si>
    <t>733291101</t>
  </si>
  <si>
    <t>Zkouška těsnosti potrubí měděné do D 35x1,5</t>
  </si>
  <si>
    <t>1649790011</t>
  </si>
  <si>
    <t>733291902.R</t>
  </si>
  <si>
    <t>Propojení potrubí měděného na stávající potrubí D 15x1 mm - přechodový spoj ocel / Cu 15x1</t>
  </si>
  <si>
    <t>759278490</t>
  </si>
  <si>
    <t>733291101.R</t>
  </si>
  <si>
    <t>Topná, provozní a dilatační zkouška</t>
  </si>
  <si>
    <t>-832500994</t>
  </si>
  <si>
    <t>998733101</t>
  </si>
  <si>
    <t>Přesun hmot tonážní pro rozvody potrubí v objektech v do 6 m</t>
  </si>
  <si>
    <t>638717067</t>
  </si>
  <si>
    <t>998733193</t>
  </si>
  <si>
    <t>Příplatek k přesunu hmot 733 za zvětšený přesun do 500 m</t>
  </si>
  <si>
    <t>-584889508</t>
  </si>
  <si>
    <t>734</t>
  </si>
  <si>
    <t>Ústřední topení, armatury</t>
  </si>
  <si>
    <t>734200821</t>
  </si>
  <si>
    <t>Demontáž armatury závitové se dvěma závity do G 1/2</t>
  </si>
  <si>
    <t>1163026870</t>
  </si>
  <si>
    <t>734209113</t>
  </si>
  <si>
    <t>Montáž armatury závitové s dvěma závity G 1/2</t>
  </si>
  <si>
    <t>1606472770</t>
  </si>
  <si>
    <t>734221552</t>
  </si>
  <si>
    <t>Ventil závitový termostatický přímý dvouregulační G 1/2 PN 16 do 110°C bez hlavice ovládání</t>
  </si>
  <si>
    <t>-567341069</t>
  </si>
  <si>
    <t>734221684</t>
  </si>
  <si>
    <t>Termostatická hlavice kapalinová PN 10 do 110°C pro veřejné prostory</t>
  </si>
  <si>
    <t>424131087</t>
  </si>
  <si>
    <t>734261233</t>
  </si>
  <si>
    <t>Šroubení topenářské přímé G 1/2 PN 16 do 120°C svorné Cu 15x1</t>
  </si>
  <si>
    <t>183150093</t>
  </si>
  <si>
    <t>734261717</t>
  </si>
  <si>
    <t>Šroubení regulační radiátorové přímé G 1/2 s vypouštěním</t>
  </si>
  <si>
    <t>113571009</t>
  </si>
  <si>
    <t>998734101</t>
  </si>
  <si>
    <t>Přesun hmot tonážní pro armatury v objektech v do 6 m</t>
  </si>
  <si>
    <t>2137458353</t>
  </si>
  <si>
    <t>998734193</t>
  </si>
  <si>
    <t>Příplatek k přesunu hmot tonážní 734 za zvětšený přesun do 500 m</t>
  </si>
  <si>
    <t>-1207544524</t>
  </si>
  <si>
    <t>735</t>
  </si>
  <si>
    <t>Ústřední vytápění - otopná tělesa</t>
  </si>
  <si>
    <t>735000912</t>
  </si>
  <si>
    <t>Vyregulování ventilu nebo kohoutu dvojregulačního s termostatickým ovládáním</t>
  </si>
  <si>
    <t>-1368129626</t>
  </si>
  <si>
    <t>735152580</t>
  </si>
  <si>
    <t>Otopné těleso panelové VK dvoudeskové 2 přídavné přestupní plochy výška/délka 600/1400 mm</t>
  </si>
  <si>
    <t>-1421132825</t>
  </si>
  <si>
    <t>735164232.R</t>
  </si>
  <si>
    <t>těleso otopné, trubkové, koupelnové se středovým připojením a zvětšenou výhřevbou plochou, typ KLM - 090075 - 00M</t>
  </si>
  <si>
    <t>-938498131</t>
  </si>
  <si>
    <t>735164252.R</t>
  </si>
  <si>
    <t>těleso otopné, trubkové, koupelnové se středovým připojením a zvětšenou výhřevbou plochou, typ KLM - 122060 - 00M</t>
  </si>
  <si>
    <t>855115908</t>
  </si>
  <si>
    <t>735494811</t>
  </si>
  <si>
    <t>Vypuštění vody z otopných těles</t>
  </si>
  <si>
    <t>-128560901</t>
  </si>
  <si>
    <t>735151821</t>
  </si>
  <si>
    <t>Demontáž otopného tělesa panelového dvouřadého dl do 1500 mm</t>
  </si>
  <si>
    <t>-661004308</t>
  </si>
  <si>
    <t>735161811</t>
  </si>
  <si>
    <t>Demontáž otopného tělesa trubkového výšky do 1500 mm</t>
  </si>
  <si>
    <t>1747782678</t>
  </si>
  <si>
    <t>735291800</t>
  </si>
  <si>
    <t>Demontáž konzoly nebo držáku otopných těles, registrů nebo konvektorů do odpadu</t>
  </si>
  <si>
    <t>-2128256756</t>
  </si>
  <si>
    <t>735191905</t>
  </si>
  <si>
    <t>Odvzdušnění otopných těles</t>
  </si>
  <si>
    <t>-1320246493</t>
  </si>
  <si>
    <t>735191910</t>
  </si>
  <si>
    <t>Napuštění vody do otopných těles</t>
  </si>
  <si>
    <t>1250006256</t>
  </si>
  <si>
    <t>998735101</t>
  </si>
  <si>
    <t>Přesun hmot tonážní pro otopná tělesa v objektech v do 6 m</t>
  </si>
  <si>
    <t>-1586213874</t>
  </si>
  <si>
    <t>998735193</t>
  </si>
  <si>
    <t>Příplatek k přesunu hmot tonážní 735 za zvětšený přesun do 500 m</t>
  </si>
  <si>
    <t>1517023405</t>
  </si>
  <si>
    <t>-163869163</t>
  </si>
  <si>
    <t>VRN - Vedlejší rozpočtové náklady</t>
  </si>
  <si>
    <t>OBCHODNÍ PROJEKT HRADEC KRÁLOVÉ v.o.s.</t>
  </si>
  <si>
    <t>010001000</t>
  </si>
  <si>
    <t>Průzkumné, geodetické a projektové práce</t>
  </si>
  <si>
    <t>Kč</t>
  </si>
  <si>
    <t>1024</t>
  </si>
  <si>
    <t>540488814</t>
  </si>
  <si>
    <t>Poznámka k položce:_x000d_
Zaměření a vytýčení stávajících inženýrských sítí v místě stavby z hlediska jejich ochrany při provádění stavby a ochrana stávajících vedení a zařízení před poškozením</t>
  </si>
  <si>
    <t>013294000R</t>
  </si>
  <si>
    <t>Dílenské dokumentace</t>
  </si>
  <si>
    <t>2038123825</t>
  </si>
  <si>
    <t xml:space="preserve">Poznámka k položce:_x000d_
1 "všechny jednotlivé dílenské dokumentace dle PD a potřebné pro realizaci díla </t>
  </si>
  <si>
    <t xml:space="preserve">1 "všechny jednotlivé dílenské dokumentace dle PD a potřebné pro realizaci díla </t>
  </si>
  <si>
    <t>020001000</t>
  </si>
  <si>
    <t>Příprava staveniště</t>
  </si>
  <si>
    <t>-739845208</t>
  </si>
  <si>
    <t>030001000.1</t>
  </si>
  <si>
    <t>Zařízení staveniště</t>
  </si>
  <si>
    <t>44521580</t>
  </si>
  <si>
    <t xml:space="preserve">Poznámka k položce:_x000d_
Součástí předmětu plnění je mj. stanovení přechodné úpravy provozu, zajištění žádosti o zvláštní užívání komunikace, provedení přechodného dopravního značení po dobu stavby, zabezpečení staveniště např. _x000d_
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dokumentace._x000d_
_x000d_
Náklady spojené s vybudováním, provozem zařízení staveniště_x000d_
</t>
  </si>
  <si>
    <t>032002000</t>
  </si>
  <si>
    <t>Vybavení staveniště</t>
  </si>
  <si>
    <t>-354471614</t>
  </si>
  <si>
    <t>Poznámka k položce:_x000d_
zdvihací a manipulační technika dle zvyklostí zhotovitele</t>
  </si>
  <si>
    <t>032103000</t>
  </si>
  <si>
    <t>Náklady na stavební buňky</t>
  </si>
  <si>
    <t>-418633527</t>
  </si>
  <si>
    <t>033002000</t>
  </si>
  <si>
    <t>Připojení staveniště na inženýrské sítě</t>
  </si>
  <si>
    <t>-1731397704</t>
  </si>
  <si>
    <t>034002000</t>
  </si>
  <si>
    <t>Zabezpečení staveniště</t>
  </si>
  <si>
    <t>472138352</t>
  </si>
  <si>
    <t>034103000</t>
  </si>
  <si>
    <t>Oplocení staveniště</t>
  </si>
  <si>
    <t>-182660669</t>
  </si>
  <si>
    <t>034203000</t>
  </si>
  <si>
    <t>Opatření na ochranu pozemků sousedních se staveništěm</t>
  </si>
  <si>
    <t>235642321</t>
  </si>
  <si>
    <t>039002000</t>
  </si>
  <si>
    <t>Zrušení zařízení staveniště</t>
  </si>
  <si>
    <t>-1316249027</t>
  </si>
  <si>
    <t>039203000</t>
  </si>
  <si>
    <t>Úprava terénu a ploch po zrušení zařízení staveniště</t>
  </si>
  <si>
    <t>558456020</t>
  </si>
  <si>
    <t>044002000</t>
  </si>
  <si>
    <t>Revize</t>
  </si>
  <si>
    <t>-1453603765</t>
  </si>
  <si>
    <t>045002000</t>
  </si>
  <si>
    <t>Kompletační a koordinační činnost</t>
  </si>
  <si>
    <t>686220582</t>
  </si>
  <si>
    <t>049002000</t>
  </si>
  <si>
    <t>Ostatní inženýrská činnost</t>
  </si>
  <si>
    <t>-1474917490</t>
  </si>
  <si>
    <t>070001000</t>
  </si>
  <si>
    <t>Provozní vlivy</t>
  </si>
  <si>
    <t>-1655285278</t>
  </si>
  <si>
    <t xml:space="preserve">Poznámka k položce:_x000d_
Náklady na opatření proti poškození cizího majetku a vnitřních prostor stavby, součinnost s vlastníky stavbou dotčených prostor _x000d_
</t>
  </si>
  <si>
    <t>090001000</t>
  </si>
  <si>
    <t>Ostatní náklady</t>
  </si>
  <si>
    <t>-1550744601</t>
  </si>
  <si>
    <t xml:space="preserve">Poznámka k položce:_x000d_
Náklady spojené s dodávkou energie, opatření na dodržování technologických předpisů ochrana sousedních pozemků </t>
  </si>
  <si>
    <t>013254000</t>
  </si>
  <si>
    <t>Dokumentace skutečného provedení stavby</t>
  </si>
  <si>
    <t>CS ÚRS 2023 01</t>
  </si>
  <si>
    <t>1881192648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</si>
</sst>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214.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28112023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ÚSP pro mládež, Domečky Rychnov nad Kněžnou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p.Rychnov nad Kněžnou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28. 11. 2023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KHK HK, Pivovarské nám. 1245, HK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úpravy'!J30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úpravy'!P131</f>
        <v>0</v>
      </c>
      <c r="AV95" s="128">
        <f>'01 - Stavební úpravy'!J33</f>
        <v>0</v>
      </c>
      <c r="AW95" s="128">
        <f>'01 - Stavební úpravy'!J34</f>
        <v>0</v>
      </c>
      <c r="AX95" s="128">
        <f>'01 - Stavební úpravy'!J35</f>
        <v>0</v>
      </c>
      <c r="AY95" s="128">
        <f>'01 - Stavební úpravy'!J36</f>
        <v>0</v>
      </c>
      <c r="AZ95" s="128">
        <f>'01 - Stavební úpravy'!F33</f>
        <v>0</v>
      </c>
      <c r="BA95" s="128">
        <f>'01 - Stavební úpravy'!F34</f>
        <v>0</v>
      </c>
      <c r="BB95" s="128">
        <f>'01 - Stavební úpravy'!F35</f>
        <v>0</v>
      </c>
      <c r="BC95" s="128">
        <f>'01 - Stavební úpravy'!F36</f>
        <v>0</v>
      </c>
      <c r="BD95" s="130">
        <f>'01 - Stavební úpravy'!F37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80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Elektroinstalace'!J30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Elektroinstalace'!P125</f>
        <v>0</v>
      </c>
      <c r="AV96" s="128">
        <f>'02 - Elektroinstalace'!J33</f>
        <v>0</v>
      </c>
      <c r="AW96" s="128">
        <f>'02 - Elektroinstalace'!J34</f>
        <v>0</v>
      </c>
      <c r="AX96" s="128">
        <f>'02 - Elektroinstalace'!J35</f>
        <v>0</v>
      </c>
      <c r="AY96" s="128">
        <f>'02 - Elektroinstalace'!J36</f>
        <v>0</v>
      </c>
      <c r="AZ96" s="128">
        <f>'02 - Elektroinstalace'!F33</f>
        <v>0</v>
      </c>
      <c r="BA96" s="128">
        <f>'02 - Elektroinstalace'!F34</f>
        <v>0</v>
      </c>
      <c r="BB96" s="128">
        <f>'02 - Elektroinstalace'!F35</f>
        <v>0</v>
      </c>
      <c r="BC96" s="128">
        <f>'02 - Elektroinstalace'!F36</f>
        <v>0</v>
      </c>
      <c r="BD96" s="130">
        <f>'02 - Elektroinstalace'!F37</f>
        <v>0</v>
      </c>
      <c r="BE96" s="7"/>
      <c r="BT96" s="131" t="s">
        <v>84</v>
      </c>
      <c r="BV96" s="131" t="s">
        <v>78</v>
      </c>
      <c r="BW96" s="131" t="s">
        <v>88</v>
      </c>
      <c r="BX96" s="131" t="s">
        <v>5</v>
      </c>
      <c r="CL96" s="131" t="s">
        <v>1</v>
      </c>
      <c r="CM96" s="131" t="s">
        <v>84</v>
      </c>
    </row>
    <row r="97" s="7" customFormat="1" ht="16.5" customHeight="1">
      <c r="A97" s="119" t="s">
        <v>80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Zařízení pro vytápěn...'!J30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Zařízení pro vytápěn...'!P121</f>
        <v>0</v>
      </c>
      <c r="AV97" s="128">
        <f>'03 - Zařízení pro vytápěn...'!J33</f>
        <v>0</v>
      </c>
      <c r="AW97" s="128">
        <f>'03 - Zařízení pro vytápěn...'!J34</f>
        <v>0</v>
      </c>
      <c r="AX97" s="128">
        <f>'03 - Zařízení pro vytápěn...'!J35</f>
        <v>0</v>
      </c>
      <c r="AY97" s="128">
        <f>'03 - Zařízení pro vytápěn...'!J36</f>
        <v>0</v>
      </c>
      <c r="AZ97" s="128">
        <f>'03 - Zařízení pro vytápěn...'!F33</f>
        <v>0</v>
      </c>
      <c r="BA97" s="128">
        <f>'03 - Zařízení pro vytápěn...'!F34</f>
        <v>0</v>
      </c>
      <c r="BB97" s="128">
        <f>'03 - Zařízení pro vytápěn...'!F35</f>
        <v>0</v>
      </c>
      <c r="BC97" s="128">
        <f>'03 - Zařízení pro vytápěn...'!F36</f>
        <v>0</v>
      </c>
      <c r="BD97" s="130">
        <f>'03 - Zařízení pro vytápěn...'!F37</f>
        <v>0</v>
      </c>
      <c r="BE97" s="7"/>
      <c r="BT97" s="131" t="s">
        <v>84</v>
      </c>
      <c r="BV97" s="131" t="s">
        <v>78</v>
      </c>
      <c r="BW97" s="131" t="s">
        <v>91</v>
      </c>
      <c r="BX97" s="131" t="s">
        <v>5</v>
      </c>
      <c r="CL97" s="131" t="s">
        <v>1</v>
      </c>
      <c r="CM97" s="131" t="s">
        <v>92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'VRN - Vedlejší rozpočtové...'!J30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32">
        <v>0</v>
      </c>
      <c r="AT98" s="133">
        <f>ROUND(SUM(AV98:AW98),2)</f>
        <v>0</v>
      </c>
      <c r="AU98" s="134">
        <f>'VRN - Vedlejší rozpočtové...'!P117</f>
        <v>0</v>
      </c>
      <c r="AV98" s="133">
        <f>'VRN - Vedlejší rozpočtové...'!J33</f>
        <v>0</v>
      </c>
      <c r="AW98" s="133">
        <f>'VRN - Vedlejší rozpočtové...'!J34</f>
        <v>0</v>
      </c>
      <c r="AX98" s="133">
        <f>'VRN - Vedlejší rozpočtové...'!J35</f>
        <v>0</v>
      </c>
      <c r="AY98" s="133">
        <f>'VRN - Vedlejší rozpočtové...'!J36</f>
        <v>0</v>
      </c>
      <c r="AZ98" s="133">
        <f>'VRN - Vedlejší rozpočtové...'!F33</f>
        <v>0</v>
      </c>
      <c r="BA98" s="133">
        <f>'VRN - Vedlejší rozpočtové...'!F34</f>
        <v>0</v>
      </c>
      <c r="BB98" s="133">
        <f>'VRN - Vedlejší rozpočtové...'!F35</f>
        <v>0</v>
      </c>
      <c r="BC98" s="133">
        <f>'VRN - Vedlejší rozpočtové...'!F36</f>
        <v>0</v>
      </c>
      <c r="BD98" s="135">
        <f>'VRN - Vedlejší rozpočtové...'!F37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84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+H/Wg/VVmcgXbMx4SU16UBSW7UM1uFOWXhVkjZhRJMzIOBelv7xvokx72Sn351UWtMtAswh6/hiz9shJSqHG/g==" hashValue="aKF06HXYWDJrv6cf79IARhiPu85NZ1yjnHgPQSGNyjL3PqRXpztSNdzUrULUjm6nI6BJAzWpxP5GJ4V0d2hNB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úpravy'!C2" display="/"/>
    <hyperlink ref="A96" location="'02 - Elektroinstalace'!C2" display="/"/>
    <hyperlink ref="A97" location="'03 - Zařízení pro vytápěn...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ÚSP pro mládež, Domečky Rychnov nad Kněžnou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ROUND((SUM(BE131:BE402)),  2)</f>
        <v>0</v>
      </c>
      <c r="G33" s="38"/>
      <c r="H33" s="38"/>
      <c r="I33" s="155">
        <v>0.20999999999999999</v>
      </c>
      <c r="J33" s="154">
        <f>ROUND(((SUM(BE131:BE402))*I33),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ROUND((SUM(BF131:BF402)),  2)</f>
        <v>0</v>
      </c>
      <c r="G34" s="38"/>
      <c r="H34" s="38"/>
      <c r="I34" s="155">
        <v>0.14999999999999999</v>
      </c>
      <c r="J34" s="154">
        <f>ROUND(((SUM(BF131:BF402))*I34),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ROUND((SUM(BG131:BG402)),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ROUND((SUM(BH131:BH402)),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ROUND((SUM(BI131:BI402)),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ÚSP pro mládež, Domečky Rychnov nad Kněžnou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p.Rychnov nad Kněžnou</v>
      </c>
      <c r="G89" s="40"/>
      <c r="H89" s="40"/>
      <c r="I89" s="32" t="s">
        <v>22</v>
      </c>
      <c r="J89" s="79" t="str">
        <f>IF(J12="","",J12)</f>
        <v>28. 11. 2023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KHK HK, Pivovarské nám. 1245, HK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J138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J176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J214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J221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110</v>
      </c>
      <c r="E103" s="182"/>
      <c r="F103" s="182"/>
      <c r="G103" s="182"/>
      <c r="H103" s="182"/>
      <c r="I103" s="182"/>
      <c r="J103" s="183">
        <f>J223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J224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112</v>
      </c>
      <c r="E105" s="188"/>
      <c r="F105" s="188"/>
      <c r="G105" s="188"/>
      <c r="H105" s="188"/>
      <c r="I105" s="188"/>
      <c r="J105" s="189">
        <f>J231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113</v>
      </c>
      <c r="E106" s="188"/>
      <c r="F106" s="188"/>
      <c r="G106" s="188"/>
      <c r="H106" s="188"/>
      <c r="I106" s="188"/>
      <c r="J106" s="189">
        <f>J235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114</v>
      </c>
      <c r="E107" s="188"/>
      <c r="F107" s="188"/>
      <c r="G107" s="188"/>
      <c r="H107" s="188"/>
      <c r="I107" s="188"/>
      <c r="J107" s="189">
        <f>J251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115</v>
      </c>
      <c r="E108" s="188"/>
      <c r="F108" s="188"/>
      <c r="G108" s="188"/>
      <c r="H108" s="188"/>
      <c r="I108" s="188"/>
      <c r="J108" s="189">
        <f>J288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116</v>
      </c>
      <c r="E109" s="188"/>
      <c r="F109" s="188"/>
      <c r="G109" s="188"/>
      <c r="H109" s="188"/>
      <c r="I109" s="188"/>
      <c r="J109" s="189">
        <f>J342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117</v>
      </c>
      <c r="E110" s="188"/>
      <c r="F110" s="188"/>
      <c r="G110" s="188"/>
      <c r="H110" s="188"/>
      <c r="I110" s="188"/>
      <c r="J110" s="189">
        <f>J368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118</v>
      </c>
      <c r="E111" s="188"/>
      <c r="F111" s="188"/>
      <c r="G111" s="188"/>
      <c r="H111" s="188"/>
      <c r="I111" s="188"/>
      <c r="J111" s="189">
        <f>J386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119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4" t="str">
        <f>E7</f>
        <v>ÚSP pro mládež, Domečky Rychnov nad Kněžnou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97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01 - Stavební úpravy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p.Rychnov nad Kněžnou</v>
      </c>
      <c r="G125" s="40"/>
      <c r="H125" s="40"/>
      <c r="I125" s="32" t="s">
        <v>22</v>
      </c>
      <c r="J125" s="79" t="str">
        <f>IF(J12="","",J12)</f>
        <v>28. 11. 2023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 xml:space="preserve">KHK HK, Pivovarské nám. 1245, HK </v>
      </c>
      <c r="G127" s="40"/>
      <c r="H127" s="40"/>
      <c r="I127" s="32" t="s">
        <v>30</v>
      </c>
      <c r="J127" s="36" t="str">
        <f>E21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120</v>
      </c>
      <c r="D130" s="194" t="s">
        <v>61</v>
      </c>
      <c r="E130" s="194" t="s">
        <v>57</v>
      </c>
      <c r="F130" s="194" t="s">
        <v>58</v>
      </c>
      <c r="G130" s="194" t="s">
        <v>121</v>
      </c>
      <c r="H130" s="194" t="s">
        <v>122</v>
      </c>
      <c r="I130" s="194" t="s">
        <v>123</v>
      </c>
      <c r="J130" s="194" t="s">
        <v>101</v>
      </c>
      <c r="K130" s="195" t="s">
        <v>124</v>
      </c>
      <c r="L130" s="196"/>
      <c r="M130" s="100" t="s">
        <v>1</v>
      </c>
      <c r="N130" s="101" t="s">
        <v>40</v>
      </c>
      <c r="O130" s="101" t="s">
        <v>125</v>
      </c>
      <c r="P130" s="101" t="s">
        <v>126</v>
      </c>
      <c r="Q130" s="101" t="s">
        <v>127</v>
      </c>
      <c r="R130" s="101" t="s">
        <v>128</v>
      </c>
      <c r="S130" s="101" t="s">
        <v>129</v>
      </c>
      <c r="T130" s="102" t="s">
        <v>130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131</v>
      </c>
      <c r="D131" s="40"/>
      <c r="E131" s="40"/>
      <c r="F131" s="40"/>
      <c r="G131" s="40"/>
      <c r="H131" s="40"/>
      <c r="I131" s="40"/>
      <c r="J131" s="197">
        <f>BK131</f>
        <v>0</v>
      </c>
      <c r="K131" s="40"/>
      <c r="L131" s="44"/>
      <c r="M131" s="103"/>
      <c r="N131" s="198"/>
      <c r="O131" s="104"/>
      <c r="P131" s="199">
        <f>P132+P223</f>
        <v>0</v>
      </c>
      <c r="Q131" s="104"/>
      <c r="R131" s="199">
        <f>R132+R223</f>
        <v>10.346304</v>
      </c>
      <c r="S131" s="104"/>
      <c r="T131" s="200">
        <f>T132+T223</f>
        <v>8.0127641999999994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103</v>
      </c>
      <c r="BK131" s="201">
        <f>BK132+BK223</f>
        <v>0</v>
      </c>
    </row>
    <row r="132" s="12" customFormat="1" ht="25.92" customHeight="1">
      <c r="A132" s="12"/>
      <c r="B132" s="202"/>
      <c r="C132" s="203"/>
      <c r="D132" s="204" t="s">
        <v>75</v>
      </c>
      <c r="E132" s="205" t="s">
        <v>132</v>
      </c>
      <c r="F132" s="205" t="s">
        <v>133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P133+P138+P176+P214+P221</f>
        <v>0</v>
      </c>
      <c r="Q132" s="210"/>
      <c r="R132" s="211">
        <f>R133+R138+R176+R214+R221</f>
        <v>5.9588536000000003</v>
      </c>
      <c r="S132" s="210"/>
      <c r="T132" s="212">
        <f>T133+T138+T176+T214+T221</f>
        <v>2.5749599999999999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84</v>
      </c>
      <c r="AT132" s="214" t="s">
        <v>75</v>
      </c>
      <c r="AU132" s="214" t="s">
        <v>76</v>
      </c>
      <c r="AY132" s="213" t="s">
        <v>134</v>
      </c>
      <c r="BK132" s="215">
        <f>BK133+BK138+BK176+BK214+BK221</f>
        <v>0</v>
      </c>
    </row>
    <row r="133" s="12" customFormat="1" ht="22.8" customHeight="1">
      <c r="A133" s="12"/>
      <c r="B133" s="202"/>
      <c r="C133" s="203"/>
      <c r="D133" s="204" t="s">
        <v>75</v>
      </c>
      <c r="E133" s="216" t="s">
        <v>135</v>
      </c>
      <c r="F133" s="216" t="s">
        <v>136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SUM(P134:P137)</f>
        <v>0</v>
      </c>
      <c r="Q133" s="210"/>
      <c r="R133" s="211">
        <f>SUM(R134:R137)</f>
        <v>1.0475416</v>
      </c>
      <c r="S133" s="210"/>
      <c r="T133" s="212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84</v>
      </c>
      <c r="AT133" s="214" t="s">
        <v>75</v>
      </c>
      <c r="AU133" s="214" t="s">
        <v>84</v>
      </c>
      <c r="AY133" s="213" t="s">
        <v>134</v>
      </c>
      <c r="BK133" s="215">
        <f>SUM(BK134:BK137)</f>
        <v>0</v>
      </c>
    </row>
    <row r="134" s="2" customFormat="1" ht="21.75" customHeight="1">
      <c r="A134" s="38"/>
      <c r="B134" s="39"/>
      <c r="C134" s="218" t="s">
        <v>84</v>
      </c>
      <c r="D134" s="218" t="s">
        <v>137</v>
      </c>
      <c r="E134" s="219" t="s">
        <v>138</v>
      </c>
      <c r="F134" s="220" t="s">
        <v>139</v>
      </c>
      <c r="G134" s="221" t="s">
        <v>140</v>
      </c>
      <c r="H134" s="222">
        <v>3.9199999999999999</v>
      </c>
      <c r="I134" s="223"/>
      <c r="J134" s="224">
        <f>ROUND(I134*H134,2)</f>
        <v>0</v>
      </c>
      <c r="K134" s="220" t="s">
        <v>141</v>
      </c>
      <c r="L134" s="44"/>
      <c r="M134" s="225" t="s">
        <v>1</v>
      </c>
      <c r="N134" s="226" t="s">
        <v>42</v>
      </c>
      <c r="O134" s="91"/>
      <c r="P134" s="227">
        <f>O134*H134</f>
        <v>0</v>
      </c>
      <c r="Q134" s="227">
        <v>0.26723000000000002</v>
      </c>
      <c r="R134" s="227">
        <f>Q134*H134</f>
        <v>1.0475416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142</v>
      </c>
      <c r="AT134" s="229" t="s">
        <v>137</v>
      </c>
      <c r="AU134" s="229" t="s">
        <v>92</v>
      </c>
      <c r="AY134" s="17" t="s">
        <v>134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92</v>
      </c>
      <c r="BK134" s="230">
        <f>ROUND(I134*H134,2)</f>
        <v>0</v>
      </c>
      <c r="BL134" s="17" t="s">
        <v>142</v>
      </c>
      <c r="BM134" s="229" t="s">
        <v>143</v>
      </c>
    </row>
    <row r="135" s="13" customFormat="1">
      <c r="A135" s="13"/>
      <c r="B135" s="231"/>
      <c r="C135" s="232"/>
      <c r="D135" s="233" t="s">
        <v>144</v>
      </c>
      <c r="E135" s="234" t="s">
        <v>1</v>
      </c>
      <c r="F135" s="235" t="s">
        <v>145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144</v>
      </c>
      <c r="AU135" s="241" t="s">
        <v>92</v>
      </c>
      <c r="AV135" s="13" t="s">
        <v>84</v>
      </c>
      <c r="AW135" s="13" t="s">
        <v>32</v>
      </c>
      <c r="AX135" s="13" t="s">
        <v>76</v>
      </c>
      <c r="AY135" s="241" t="s">
        <v>134</v>
      </c>
    </row>
    <row r="136" s="14" customFormat="1">
      <c r="A136" s="14"/>
      <c r="B136" s="242"/>
      <c r="C136" s="243"/>
      <c r="D136" s="233" t="s">
        <v>144</v>
      </c>
      <c r="E136" s="244" t="s">
        <v>1</v>
      </c>
      <c r="F136" s="245" t="s">
        <v>146</v>
      </c>
      <c r="G136" s="243"/>
      <c r="H136" s="246">
        <v>3.9199999999999999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144</v>
      </c>
      <c r="AU136" s="252" t="s">
        <v>92</v>
      </c>
      <c r="AV136" s="14" t="s">
        <v>92</v>
      </c>
      <c r="AW136" s="14" t="s">
        <v>32</v>
      </c>
      <c r="AX136" s="14" t="s">
        <v>76</v>
      </c>
      <c r="AY136" s="252" t="s">
        <v>134</v>
      </c>
    </row>
    <row r="137" s="15" customFormat="1">
      <c r="A137" s="15"/>
      <c r="B137" s="253"/>
      <c r="C137" s="254"/>
      <c r="D137" s="233" t="s">
        <v>144</v>
      </c>
      <c r="E137" s="255" t="s">
        <v>1</v>
      </c>
      <c r="F137" s="256" t="s">
        <v>147</v>
      </c>
      <c r="G137" s="254"/>
      <c r="H137" s="257">
        <v>3.9199999999999999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144</v>
      </c>
      <c r="AU137" s="263" t="s">
        <v>92</v>
      </c>
      <c r="AV137" s="15" t="s">
        <v>142</v>
      </c>
      <c r="AW137" s="15" t="s">
        <v>32</v>
      </c>
      <c r="AX137" s="15" t="s">
        <v>84</v>
      </c>
      <c r="AY137" s="263" t="s">
        <v>134</v>
      </c>
    </row>
    <row r="138" s="12" customFormat="1" ht="22.8" customHeight="1">
      <c r="A138" s="12"/>
      <c r="B138" s="202"/>
      <c r="C138" s="203"/>
      <c r="D138" s="204" t="s">
        <v>75</v>
      </c>
      <c r="E138" s="216" t="s">
        <v>148</v>
      </c>
      <c r="F138" s="216" t="s">
        <v>149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SUM(P139:P175)</f>
        <v>0</v>
      </c>
      <c r="Q138" s="210"/>
      <c r="R138" s="211">
        <f>SUM(R139:R175)</f>
        <v>4.8670360000000006</v>
      </c>
      <c r="S138" s="210"/>
      <c r="T138" s="212">
        <f>SUM(T139:T175)</f>
        <v>0.59999999999999998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84</v>
      </c>
      <c r="AT138" s="214" t="s">
        <v>75</v>
      </c>
      <c r="AU138" s="214" t="s">
        <v>84</v>
      </c>
      <c r="AY138" s="213" t="s">
        <v>134</v>
      </c>
      <c r="BK138" s="215">
        <f>SUM(BK139:BK175)</f>
        <v>0</v>
      </c>
    </row>
    <row r="139" s="2" customFormat="1" ht="24.15" customHeight="1">
      <c r="A139" s="38"/>
      <c r="B139" s="39"/>
      <c r="C139" s="218" t="s">
        <v>92</v>
      </c>
      <c r="D139" s="218" t="s">
        <v>137</v>
      </c>
      <c r="E139" s="219" t="s">
        <v>150</v>
      </c>
      <c r="F139" s="220" t="s">
        <v>151</v>
      </c>
      <c r="G139" s="221" t="s">
        <v>152</v>
      </c>
      <c r="H139" s="222">
        <v>10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42</v>
      </c>
      <c r="O139" s="91"/>
      <c r="P139" s="227">
        <f>O139*H139</f>
        <v>0</v>
      </c>
      <c r="Q139" s="227">
        <v>0.041500000000000002</v>
      </c>
      <c r="R139" s="227">
        <f>Q139*H139</f>
        <v>0.41500000000000004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142</v>
      </c>
      <c r="AT139" s="229" t="s">
        <v>137</v>
      </c>
      <c r="AU139" s="229" t="s">
        <v>92</v>
      </c>
      <c r="AY139" s="17" t="s">
        <v>134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92</v>
      </c>
      <c r="BK139" s="230">
        <f>ROUND(I139*H139,2)</f>
        <v>0</v>
      </c>
      <c r="BL139" s="17" t="s">
        <v>142</v>
      </c>
      <c r="BM139" s="229" t="s">
        <v>153</v>
      </c>
    </row>
    <row r="140" s="14" customFormat="1">
      <c r="A140" s="14"/>
      <c r="B140" s="242"/>
      <c r="C140" s="243"/>
      <c r="D140" s="233" t="s">
        <v>144</v>
      </c>
      <c r="E140" s="244" t="s">
        <v>1</v>
      </c>
      <c r="F140" s="245" t="s">
        <v>154</v>
      </c>
      <c r="G140" s="243"/>
      <c r="H140" s="246">
        <v>10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144</v>
      </c>
      <c r="AU140" s="252" t="s">
        <v>92</v>
      </c>
      <c r="AV140" s="14" t="s">
        <v>92</v>
      </c>
      <c r="AW140" s="14" t="s">
        <v>32</v>
      </c>
      <c r="AX140" s="14" t="s">
        <v>84</v>
      </c>
      <c r="AY140" s="252" t="s">
        <v>134</v>
      </c>
    </row>
    <row r="141" s="2" customFormat="1" ht="24.15" customHeight="1">
      <c r="A141" s="38"/>
      <c r="B141" s="39"/>
      <c r="C141" s="218" t="s">
        <v>135</v>
      </c>
      <c r="D141" s="218" t="s">
        <v>137</v>
      </c>
      <c r="E141" s="219" t="s">
        <v>155</v>
      </c>
      <c r="F141" s="220" t="s">
        <v>156</v>
      </c>
      <c r="G141" s="221" t="s">
        <v>140</v>
      </c>
      <c r="H141" s="222">
        <v>19.600000000000001</v>
      </c>
      <c r="I141" s="223"/>
      <c r="J141" s="224">
        <f>ROUND(I141*H141,2)</f>
        <v>0</v>
      </c>
      <c r="K141" s="220" t="s">
        <v>141</v>
      </c>
      <c r="L141" s="44"/>
      <c r="M141" s="225" t="s">
        <v>1</v>
      </c>
      <c r="N141" s="226" t="s">
        <v>42</v>
      </c>
      <c r="O141" s="91"/>
      <c r="P141" s="227">
        <f>O141*H141</f>
        <v>0</v>
      </c>
      <c r="Q141" s="227">
        <v>0.020480000000000002</v>
      </c>
      <c r="R141" s="227">
        <f>Q141*H141</f>
        <v>0.40140800000000004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142</v>
      </c>
      <c r="AT141" s="229" t="s">
        <v>137</v>
      </c>
      <c r="AU141" s="229" t="s">
        <v>92</v>
      </c>
      <c r="AY141" s="17" t="s">
        <v>134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92</v>
      </c>
      <c r="BK141" s="230">
        <f>ROUND(I141*H141,2)</f>
        <v>0</v>
      </c>
      <c r="BL141" s="17" t="s">
        <v>142</v>
      </c>
      <c r="BM141" s="229" t="s">
        <v>157</v>
      </c>
    </row>
    <row r="142" s="2" customFormat="1" ht="21.75" customHeight="1">
      <c r="A142" s="38"/>
      <c r="B142" s="39"/>
      <c r="C142" s="218" t="s">
        <v>142</v>
      </c>
      <c r="D142" s="218" t="s">
        <v>137</v>
      </c>
      <c r="E142" s="219" t="s">
        <v>158</v>
      </c>
      <c r="F142" s="220" t="s">
        <v>159</v>
      </c>
      <c r="G142" s="221" t="s">
        <v>140</v>
      </c>
      <c r="H142" s="222">
        <v>19.600000000000001</v>
      </c>
      <c r="I142" s="223"/>
      <c r="J142" s="224">
        <f>ROUND(I142*H142,2)</f>
        <v>0</v>
      </c>
      <c r="K142" s="220" t="s">
        <v>141</v>
      </c>
      <c r="L142" s="44"/>
      <c r="M142" s="225" t="s">
        <v>1</v>
      </c>
      <c r="N142" s="226" t="s">
        <v>42</v>
      </c>
      <c r="O142" s="91"/>
      <c r="P142" s="227">
        <f>O142*H142</f>
        <v>0</v>
      </c>
      <c r="Q142" s="227">
        <v>0.056000000000000001</v>
      </c>
      <c r="R142" s="227">
        <f>Q142*H142</f>
        <v>1.0976000000000001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142</v>
      </c>
      <c r="AT142" s="229" t="s">
        <v>137</v>
      </c>
      <c r="AU142" s="229" t="s">
        <v>92</v>
      </c>
      <c r="AY142" s="17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92</v>
      </c>
      <c r="BK142" s="230">
        <f>ROUND(I142*H142,2)</f>
        <v>0</v>
      </c>
      <c r="BL142" s="17" t="s">
        <v>142</v>
      </c>
      <c r="BM142" s="229" t="s">
        <v>160</v>
      </c>
    </row>
    <row r="143" s="2" customFormat="1" ht="24.15" customHeight="1">
      <c r="A143" s="38"/>
      <c r="B143" s="39"/>
      <c r="C143" s="218" t="s">
        <v>161</v>
      </c>
      <c r="D143" s="218" t="s">
        <v>137</v>
      </c>
      <c r="E143" s="219" t="s">
        <v>162</v>
      </c>
      <c r="F143" s="220" t="s">
        <v>163</v>
      </c>
      <c r="G143" s="221" t="s">
        <v>152</v>
      </c>
      <c r="H143" s="222">
        <v>10</v>
      </c>
      <c r="I143" s="223"/>
      <c r="J143" s="224">
        <f>ROUND(I143*H143,2)</f>
        <v>0</v>
      </c>
      <c r="K143" s="220" t="s">
        <v>141</v>
      </c>
      <c r="L143" s="44"/>
      <c r="M143" s="225" t="s">
        <v>1</v>
      </c>
      <c r="N143" s="226" t="s">
        <v>42</v>
      </c>
      <c r="O143" s="91"/>
      <c r="P143" s="227">
        <f>O143*H143</f>
        <v>0</v>
      </c>
      <c r="Q143" s="227">
        <v>0.041500000000000002</v>
      </c>
      <c r="R143" s="227">
        <f>Q143*H143</f>
        <v>0.41500000000000004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142</v>
      </c>
      <c r="AT143" s="229" t="s">
        <v>137</v>
      </c>
      <c r="AU143" s="229" t="s">
        <v>92</v>
      </c>
      <c r="AY143" s="17" t="s">
        <v>134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92</v>
      </c>
      <c r="BK143" s="230">
        <f>ROUND(I143*H143,2)</f>
        <v>0</v>
      </c>
      <c r="BL143" s="17" t="s">
        <v>142</v>
      </c>
      <c r="BM143" s="229" t="s">
        <v>164</v>
      </c>
    </row>
    <row r="144" s="14" customFormat="1">
      <c r="A144" s="14"/>
      <c r="B144" s="242"/>
      <c r="C144" s="243"/>
      <c r="D144" s="233" t="s">
        <v>144</v>
      </c>
      <c r="E144" s="244" t="s">
        <v>1</v>
      </c>
      <c r="F144" s="245" t="s">
        <v>154</v>
      </c>
      <c r="G144" s="243"/>
      <c r="H144" s="246">
        <v>10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144</v>
      </c>
      <c r="AU144" s="252" t="s">
        <v>92</v>
      </c>
      <c r="AV144" s="14" t="s">
        <v>92</v>
      </c>
      <c r="AW144" s="14" t="s">
        <v>32</v>
      </c>
      <c r="AX144" s="14" t="s">
        <v>84</v>
      </c>
      <c r="AY144" s="252" t="s">
        <v>134</v>
      </c>
    </row>
    <row r="145" s="2" customFormat="1" ht="24.15" customHeight="1">
      <c r="A145" s="38"/>
      <c r="B145" s="39"/>
      <c r="C145" s="218" t="s">
        <v>148</v>
      </c>
      <c r="D145" s="218" t="s">
        <v>137</v>
      </c>
      <c r="E145" s="219" t="s">
        <v>165</v>
      </c>
      <c r="F145" s="220" t="s">
        <v>166</v>
      </c>
      <c r="G145" s="221" t="s">
        <v>140</v>
      </c>
      <c r="H145" s="222">
        <v>19.600000000000001</v>
      </c>
      <c r="I145" s="223"/>
      <c r="J145" s="224">
        <f>ROUND(I145*H145,2)</f>
        <v>0</v>
      </c>
      <c r="K145" s="220" t="s">
        <v>141</v>
      </c>
      <c r="L145" s="44"/>
      <c r="M145" s="225" t="s">
        <v>1</v>
      </c>
      <c r="N145" s="226" t="s">
        <v>42</v>
      </c>
      <c r="O145" s="91"/>
      <c r="P145" s="227">
        <f>O145*H145</f>
        <v>0</v>
      </c>
      <c r="Q145" s="227">
        <v>0.033579999999999999</v>
      </c>
      <c r="R145" s="227">
        <f>Q145*H145</f>
        <v>0.65816799999999998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142</v>
      </c>
      <c r="AT145" s="229" t="s">
        <v>137</v>
      </c>
      <c r="AU145" s="229" t="s">
        <v>92</v>
      </c>
      <c r="AY145" s="17" t="s">
        <v>134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92</v>
      </c>
      <c r="BK145" s="230">
        <f>ROUND(I145*H145,2)</f>
        <v>0</v>
      </c>
      <c r="BL145" s="17" t="s">
        <v>142</v>
      </c>
      <c r="BM145" s="229" t="s">
        <v>167</v>
      </c>
    </row>
    <row r="146" s="2" customFormat="1" ht="16.5" customHeight="1">
      <c r="A146" s="38"/>
      <c r="B146" s="39"/>
      <c r="C146" s="218" t="s">
        <v>168</v>
      </c>
      <c r="D146" s="218" t="s">
        <v>137</v>
      </c>
      <c r="E146" s="219" t="s">
        <v>169</v>
      </c>
      <c r="F146" s="220" t="s">
        <v>170</v>
      </c>
      <c r="G146" s="221" t="s">
        <v>140</v>
      </c>
      <c r="H146" s="222">
        <v>300</v>
      </c>
      <c r="I146" s="223"/>
      <c r="J146" s="224">
        <f>ROUND(I146*H146,2)</f>
        <v>0</v>
      </c>
      <c r="K146" s="220" t="s">
        <v>141</v>
      </c>
      <c r="L146" s="44"/>
      <c r="M146" s="225" t="s">
        <v>1</v>
      </c>
      <c r="N146" s="226" t="s">
        <v>42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142</v>
      </c>
      <c r="AT146" s="229" t="s">
        <v>137</v>
      </c>
      <c r="AU146" s="229" t="s">
        <v>92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92</v>
      </c>
      <c r="BK146" s="230">
        <f>ROUND(I146*H146,2)</f>
        <v>0</v>
      </c>
      <c r="BL146" s="17" t="s">
        <v>142</v>
      </c>
      <c r="BM146" s="229" t="s">
        <v>171</v>
      </c>
    </row>
    <row r="147" s="14" customFormat="1">
      <c r="A147" s="14"/>
      <c r="B147" s="242"/>
      <c r="C147" s="243"/>
      <c r="D147" s="233" t="s">
        <v>144</v>
      </c>
      <c r="E147" s="244" t="s">
        <v>1</v>
      </c>
      <c r="F147" s="245" t="s">
        <v>172</v>
      </c>
      <c r="G147" s="243"/>
      <c r="H147" s="246">
        <v>300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144</v>
      </c>
      <c r="AU147" s="252" t="s">
        <v>92</v>
      </c>
      <c r="AV147" s="14" t="s">
        <v>92</v>
      </c>
      <c r="AW147" s="14" t="s">
        <v>32</v>
      </c>
      <c r="AX147" s="14" t="s">
        <v>76</v>
      </c>
      <c r="AY147" s="252" t="s">
        <v>134</v>
      </c>
    </row>
    <row r="148" s="15" customFormat="1">
      <c r="A148" s="15"/>
      <c r="B148" s="253"/>
      <c r="C148" s="254"/>
      <c r="D148" s="233" t="s">
        <v>144</v>
      </c>
      <c r="E148" s="255" t="s">
        <v>1</v>
      </c>
      <c r="F148" s="256" t="s">
        <v>147</v>
      </c>
      <c r="G148" s="254"/>
      <c r="H148" s="257">
        <v>300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3" t="s">
        <v>144</v>
      </c>
      <c r="AU148" s="263" t="s">
        <v>92</v>
      </c>
      <c r="AV148" s="15" t="s">
        <v>142</v>
      </c>
      <c r="AW148" s="15" t="s">
        <v>32</v>
      </c>
      <c r="AX148" s="15" t="s">
        <v>84</v>
      </c>
      <c r="AY148" s="263" t="s">
        <v>134</v>
      </c>
    </row>
    <row r="149" s="2" customFormat="1" ht="24.15" customHeight="1">
      <c r="A149" s="38"/>
      <c r="B149" s="39"/>
      <c r="C149" s="218" t="s">
        <v>173</v>
      </c>
      <c r="D149" s="218" t="s">
        <v>137</v>
      </c>
      <c r="E149" s="219" t="s">
        <v>174</v>
      </c>
      <c r="F149" s="220" t="s">
        <v>175</v>
      </c>
      <c r="G149" s="221" t="s">
        <v>140</v>
      </c>
      <c r="H149" s="222">
        <v>400</v>
      </c>
      <c r="I149" s="223"/>
      <c r="J149" s="224">
        <f>ROUND(I149*H149,2)</f>
        <v>0</v>
      </c>
      <c r="K149" s="220" t="s">
        <v>141</v>
      </c>
      <c r="L149" s="44"/>
      <c r="M149" s="225" t="s">
        <v>1</v>
      </c>
      <c r="N149" s="226" t="s">
        <v>42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142</v>
      </c>
      <c r="AT149" s="229" t="s">
        <v>137</v>
      </c>
      <c r="AU149" s="229" t="s">
        <v>92</v>
      </c>
      <c r="AY149" s="17" t="s">
        <v>134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92</v>
      </c>
      <c r="BK149" s="230">
        <f>ROUND(I149*H149,2)</f>
        <v>0</v>
      </c>
      <c r="BL149" s="17" t="s">
        <v>142</v>
      </c>
      <c r="BM149" s="229" t="s">
        <v>176</v>
      </c>
    </row>
    <row r="150" s="14" customFormat="1">
      <c r="A150" s="14"/>
      <c r="B150" s="242"/>
      <c r="C150" s="243"/>
      <c r="D150" s="233" t="s">
        <v>144</v>
      </c>
      <c r="E150" s="244" t="s">
        <v>1</v>
      </c>
      <c r="F150" s="245" t="s">
        <v>177</v>
      </c>
      <c r="G150" s="243"/>
      <c r="H150" s="246">
        <v>400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144</v>
      </c>
      <c r="AU150" s="252" t="s">
        <v>92</v>
      </c>
      <c r="AV150" s="14" t="s">
        <v>92</v>
      </c>
      <c r="AW150" s="14" t="s">
        <v>32</v>
      </c>
      <c r="AX150" s="14" t="s">
        <v>76</v>
      </c>
      <c r="AY150" s="252" t="s">
        <v>134</v>
      </c>
    </row>
    <row r="151" s="15" customFormat="1">
      <c r="A151" s="15"/>
      <c r="B151" s="253"/>
      <c r="C151" s="254"/>
      <c r="D151" s="233" t="s">
        <v>144</v>
      </c>
      <c r="E151" s="255" t="s">
        <v>1</v>
      </c>
      <c r="F151" s="256" t="s">
        <v>147</v>
      </c>
      <c r="G151" s="254"/>
      <c r="H151" s="257">
        <v>400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144</v>
      </c>
      <c r="AU151" s="263" t="s">
        <v>92</v>
      </c>
      <c r="AV151" s="15" t="s">
        <v>142</v>
      </c>
      <c r="AW151" s="15" t="s">
        <v>32</v>
      </c>
      <c r="AX151" s="15" t="s">
        <v>84</v>
      </c>
      <c r="AY151" s="263" t="s">
        <v>134</v>
      </c>
    </row>
    <row r="152" s="2" customFormat="1" ht="24.15" customHeight="1">
      <c r="A152" s="38"/>
      <c r="B152" s="39"/>
      <c r="C152" s="218" t="s">
        <v>178</v>
      </c>
      <c r="D152" s="218" t="s">
        <v>137</v>
      </c>
      <c r="E152" s="219" t="s">
        <v>179</v>
      </c>
      <c r="F152" s="220" t="s">
        <v>180</v>
      </c>
      <c r="G152" s="221" t="s">
        <v>181</v>
      </c>
      <c r="H152" s="222">
        <v>39.200000000000003</v>
      </c>
      <c r="I152" s="223"/>
      <c r="J152" s="224">
        <f>ROUND(I152*H152,2)</f>
        <v>0</v>
      </c>
      <c r="K152" s="220" t="s">
        <v>141</v>
      </c>
      <c r="L152" s="44"/>
      <c r="M152" s="225" t="s">
        <v>1</v>
      </c>
      <c r="N152" s="226" t="s">
        <v>42</v>
      </c>
      <c r="O152" s="91"/>
      <c r="P152" s="227">
        <f>O152*H152</f>
        <v>0</v>
      </c>
      <c r="Q152" s="227">
        <v>0.0015</v>
      </c>
      <c r="R152" s="227">
        <f>Q152*H152</f>
        <v>0.058800000000000005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142</v>
      </c>
      <c r="AT152" s="229" t="s">
        <v>137</v>
      </c>
      <c r="AU152" s="229" t="s">
        <v>92</v>
      </c>
      <c r="AY152" s="17" t="s">
        <v>134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92</v>
      </c>
      <c r="BK152" s="230">
        <f>ROUND(I152*H152,2)</f>
        <v>0</v>
      </c>
      <c r="BL152" s="17" t="s">
        <v>142</v>
      </c>
      <c r="BM152" s="229" t="s">
        <v>182</v>
      </c>
    </row>
    <row r="153" s="13" customFormat="1">
      <c r="A153" s="13"/>
      <c r="B153" s="231"/>
      <c r="C153" s="232"/>
      <c r="D153" s="233" t="s">
        <v>144</v>
      </c>
      <c r="E153" s="234" t="s">
        <v>1</v>
      </c>
      <c r="F153" s="235" t="s">
        <v>183</v>
      </c>
      <c r="G153" s="232"/>
      <c r="H153" s="234" t="s">
        <v>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144</v>
      </c>
      <c r="AU153" s="241" t="s">
        <v>92</v>
      </c>
      <c r="AV153" s="13" t="s">
        <v>84</v>
      </c>
      <c r="AW153" s="13" t="s">
        <v>32</v>
      </c>
      <c r="AX153" s="13" t="s">
        <v>76</v>
      </c>
      <c r="AY153" s="241" t="s">
        <v>134</v>
      </c>
    </row>
    <row r="154" s="14" customFormat="1">
      <c r="A154" s="14"/>
      <c r="B154" s="242"/>
      <c r="C154" s="243"/>
      <c r="D154" s="233" t="s">
        <v>144</v>
      </c>
      <c r="E154" s="244" t="s">
        <v>1</v>
      </c>
      <c r="F154" s="245" t="s">
        <v>184</v>
      </c>
      <c r="G154" s="243"/>
      <c r="H154" s="246">
        <v>39.200000000000003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144</v>
      </c>
      <c r="AU154" s="252" t="s">
        <v>92</v>
      </c>
      <c r="AV154" s="14" t="s">
        <v>92</v>
      </c>
      <c r="AW154" s="14" t="s">
        <v>32</v>
      </c>
      <c r="AX154" s="14" t="s">
        <v>76</v>
      </c>
      <c r="AY154" s="252" t="s">
        <v>134</v>
      </c>
    </row>
    <row r="155" s="15" customFormat="1">
      <c r="A155" s="15"/>
      <c r="B155" s="253"/>
      <c r="C155" s="254"/>
      <c r="D155" s="233" t="s">
        <v>144</v>
      </c>
      <c r="E155" s="255" t="s">
        <v>1</v>
      </c>
      <c r="F155" s="256" t="s">
        <v>147</v>
      </c>
      <c r="G155" s="254"/>
      <c r="H155" s="257">
        <v>39.200000000000003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144</v>
      </c>
      <c r="AU155" s="263" t="s">
        <v>92</v>
      </c>
      <c r="AV155" s="15" t="s">
        <v>142</v>
      </c>
      <c r="AW155" s="15" t="s">
        <v>32</v>
      </c>
      <c r="AX155" s="15" t="s">
        <v>84</v>
      </c>
      <c r="AY155" s="263" t="s">
        <v>134</v>
      </c>
    </row>
    <row r="156" s="2" customFormat="1" ht="24.15" customHeight="1">
      <c r="A156" s="38"/>
      <c r="B156" s="39"/>
      <c r="C156" s="218" t="s">
        <v>185</v>
      </c>
      <c r="D156" s="218" t="s">
        <v>137</v>
      </c>
      <c r="E156" s="219" t="s">
        <v>186</v>
      </c>
      <c r="F156" s="220" t="s">
        <v>187</v>
      </c>
      <c r="G156" s="221" t="s">
        <v>140</v>
      </c>
      <c r="H156" s="222">
        <v>300</v>
      </c>
      <c r="I156" s="223"/>
      <c r="J156" s="224">
        <f>ROUND(I156*H156,2)</f>
        <v>0</v>
      </c>
      <c r="K156" s="220" t="s">
        <v>141</v>
      </c>
      <c r="L156" s="44"/>
      <c r="M156" s="225" t="s">
        <v>1</v>
      </c>
      <c r="N156" s="226" t="s">
        <v>42</v>
      </c>
      <c r="O156" s="91"/>
      <c r="P156" s="227">
        <f>O156*H156</f>
        <v>0</v>
      </c>
      <c r="Q156" s="227">
        <v>0.00022000000000000001</v>
      </c>
      <c r="R156" s="227">
        <f>Q156*H156</f>
        <v>0.066000000000000003</v>
      </c>
      <c r="S156" s="227">
        <v>0.002</v>
      </c>
      <c r="T156" s="228">
        <f>S156*H156</f>
        <v>0.59999999999999998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142</v>
      </c>
      <c r="AT156" s="229" t="s">
        <v>137</v>
      </c>
      <c r="AU156" s="229" t="s">
        <v>92</v>
      </c>
      <c r="AY156" s="17" t="s">
        <v>134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92</v>
      </c>
      <c r="BK156" s="230">
        <f>ROUND(I156*H156,2)</f>
        <v>0</v>
      </c>
      <c r="BL156" s="17" t="s">
        <v>142</v>
      </c>
      <c r="BM156" s="229" t="s">
        <v>188</v>
      </c>
    </row>
    <row r="157" s="14" customFormat="1">
      <c r="A157" s="14"/>
      <c r="B157" s="242"/>
      <c r="C157" s="243"/>
      <c r="D157" s="233" t="s">
        <v>144</v>
      </c>
      <c r="E157" s="244" t="s">
        <v>1</v>
      </c>
      <c r="F157" s="245" t="s">
        <v>172</v>
      </c>
      <c r="G157" s="243"/>
      <c r="H157" s="246">
        <v>300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144</v>
      </c>
      <c r="AU157" s="252" t="s">
        <v>92</v>
      </c>
      <c r="AV157" s="14" t="s">
        <v>92</v>
      </c>
      <c r="AW157" s="14" t="s">
        <v>32</v>
      </c>
      <c r="AX157" s="14" t="s">
        <v>76</v>
      </c>
      <c r="AY157" s="252" t="s">
        <v>134</v>
      </c>
    </row>
    <row r="158" s="15" customFormat="1">
      <c r="A158" s="15"/>
      <c r="B158" s="253"/>
      <c r="C158" s="254"/>
      <c r="D158" s="233" t="s">
        <v>144</v>
      </c>
      <c r="E158" s="255" t="s">
        <v>1</v>
      </c>
      <c r="F158" s="256" t="s">
        <v>147</v>
      </c>
      <c r="G158" s="254"/>
      <c r="H158" s="257">
        <v>300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3" t="s">
        <v>144</v>
      </c>
      <c r="AU158" s="263" t="s">
        <v>92</v>
      </c>
      <c r="AV158" s="15" t="s">
        <v>142</v>
      </c>
      <c r="AW158" s="15" t="s">
        <v>32</v>
      </c>
      <c r="AX158" s="15" t="s">
        <v>84</v>
      </c>
      <c r="AY158" s="263" t="s">
        <v>134</v>
      </c>
    </row>
    <row r="159" s="2" customFormat="1" ht="24.15" customHeight="1">
      <c r="A159" s="38"/>
      <c r="B159" s="39"/>
      <c r="C159" s="218" t="s">
        <v>189</v>
      </c>
      <c r="D159" s="218" t="s">
        <v>137</v>
      </c>
      <c r="E159" s="219" t="s">
        <v>190</v>
      </c>
      <c r="F159" s="220" t="s">
        <v>191</v>
      </c>
      <c r="G159" s="221" t="s">
        <v>192</v>
      </c>
      <c r="H159" s="222">
        <v>0.59999999999999998</v>
      </c>
      <c r="I159" s="223"/>
      <c r="J159" s="224">
        <f>ROUND(I159*H159,2)</f>
        <v>0</v>
      </c>
      <c r="K159" s="220" t="s">
        <v>141</v>
      </c>
      <c r="L159" s="44"/>
      <c r="M159" s="225" t="s">
        <v>1</v>
      </c>
      <c r="N159" s="226" t="s">
        <v>42</v>
      </c>
      <c r="O159" s="91"/>
      <c r="P159" s="227">
        <f>O159*H159</f>
        <v>0</v>
      </c>
      <c r="Q159" s="227">
        <v>2.3010199999999998</v>
      </c>
      <c r="R159" s="227">
        <f>Q159*H159</f>
        <v>1.380612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142</v>
      </c>
      <c r="AT159" s="229" t="s">
        <v>137</v>
      </c>
      <c r="AU159" s="229" t="s">
        <v>92</v>
      </c>
      <c r="AY159" s="17" t="s">
        <v>134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92</v>
      </c>
      <c r="BK159" s="230">
        <f>ROUND(I159*H159,2)</f>
        <v>0</v>
      </c>
      <c r="BL159" s="17" t="s">
        <v>142</v>
      </c>
      <c r="BM159" s="229" t="s">
        <v>193</v>
      </c>
    </row>
    <row r="160" s="14" customFormat="1">
      <c r="A160" s="14"/>
      <c r="B160" s="242"/>
      <c r="C160" s="243"/>
      <c r="D160" s="233" t="s">
        <v>144</v>
      </c>
      <c r="E160" s="244" t="s">
        <v>1</v>
      </c>
      <c r="F160" s="245" t="s">
        <v>194</v>
      </c>
      <c r="G160" s="243"/>
      <c r="H160" s="246">
        <v>0.59999999999999998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144</v>
      </c>
      <c r="AU160" s="252" t="s">
        <v>92</v>
      </c>
      <c r="AV160" s="14" t="s">
        <v>92</v>
      </c>
      <c r="AW160" s="14" t="s">
        <v>32</v>
      </c>
      <c r="AX160" s="14" t="s">
        <v>84</v>
      </c>
      <c r="AY160" s="252" t="s">
        <v>134</v>
      </c>
    </row>
    <row r="161" s="2" customFormat="1" ht="24.15" customHeight="1">
      <c r="A161" s="38"/>
      <c r="B161" s="39"/>
      <c r="C161" s="218" t="s">
        <v>195</v>
      </c>
      <c r="D161" s="218" t="s">
        <v>137</v>
      </c>
      <c r="E161" s="219" t="s">
        <v>196</v>
      </c>
      <c r="F161" s="220" t="s">
        <v>197</v>
      </c>
      <c r="G161" s="221" t="s">
        <v>140</v>
      </c>
      <c r="H161" s="222">
        <v>4</v>
      </c>
      <c r="I161" s="223"/>
      <c r="J161" s="224">
        <f>ROUND(I161*H161,2)</f>
        <v>0</v>
      </c>
      <c r="K161" s="220" t="s">
        <v>141</v>
      </c>
      <c r="L161" s="44"/>
      <c r="M161" s="225" t="s">
        <v>1</v>
      </c>
      <c r="N161" s="226" t="s">
        <v>42</v>
      </c>
      <c r="O161" s="91"/>
      <c r="P161" s="227">
        <f>O161*H161</f>
        <v>0</v>
      </c>
      <c r="Q161" s="227">
        <v>0.093359999999999999</v>
      </c>
      <c r="R161" s="227">
        <f>Q161*H161</f>
        <v>0.37343999999999999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142</v>
      </c>
      <c r="AT161" s="229" t="s">
        <v>137</v>
      </c>
      <c r="AU161" s="229" t="s">
        <v>92</v>
      </c>
      <c r="AY161" s="17" t="s">
        <v>134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92</v>
      </c>
      <c r="BK161" s="230">
        <f>ROUND(I161*H161,2)</f>
        <v>0</v>
      </c>
      <c r="BL161" s="17" t="s">
        <v>142</v>
      </c>
      <c r="BM161" s="229" t="s">
        <v>198</v>
      </c>
    </row>
    <row r="162" s="14" customFormat="1">
      <c r="A162" s="14"/>
      <c r="B162" s="242"/>
      <c r="C162" s="243"/>
      <c r="D162" s="233" t="s">
        <v>144</v>
      </c>
      <c r="E162" s="244" t="s">
        <v>1</v>
      </c>
      <c r="F162" s="245" t="s">
        <v>199</v>
      </c>
      <c r="G162" s="243"/>
      <c r="H162" s="246">
        <v>4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144</v>
      </c>
      <c r="AU162" s="252" t="s">
        <v>92</v>
      </c>
      <c r="AV162" s="14" t="s">
        <v>92</v>
      </c>
      <c r="AW162" s="14" t="s">
        <v>32</v>
      </c>
      <c r="AX162" s="14" t="s">
        <v>84</v>
      </c>
      <c r="AY162" s="252" t="s">
        <v>134</v>
      </c>
    </row>
    <row r="163" s="2" customFormat="1" ht="24.15" customHeight="1">
      <c r="A163" s="38"/>
      <c r="B163" s="39"/>
      <c r="C163" s="218" t="s">
        <v>200</v>
      </c>
      <c r="D163" s="218" t="s">
        <v>137</v>
      </c>
      <c r="E163" s="219" t="s">
        <v>201</v>
      </c>
      <c r="F163" s="220" t="s">
        <v>202</v>
      </c>
      <c r="G163" s="221" t="s">
        <v>152</v>
      </c>
      <c r="H163" s="222">
        <v>8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42</v>
      </c>
      <c r="O163" s="91"/>
      <c r="P163" s="227">
        <f>O163*H163</f>
        <v>0</v>
      </c>
      <c r="Q163" s="227">
        <v>4.0000000000000003E-05</v>
      </c>
      <c r="R163" s="227">
        <f>Q163*H163</f>
        <v>0.00032000000000000003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142</v>
      </c>
      <c r="AT163" s="229" t="s">
        <v>137</v>
      </c>
      <c r="AU163" s="229" t="s">
        <v>92</v>
      </c>
      <c r="AY163" s="17" t="s">
        <v>134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92</v>
      </c>
      <c r="BK163" s="230">
        <f>ROUND(I163*H163,2)</f>
        <v>0</v>
      </c>
      <c r="BL163" s="17" t="s">
        <v>142</v>
      </c>
      <c r="BM163" s="229" t="s">
        <v>203</v>
      </c>
    </row>
    <row r="164" s="2" customFormat="1">
      <c r="A164" s="38"/>
      <c r="B164" s="39"/>
      <c r="C164" s="40"/>
      <c r="D164" s="233" t="s">
        <v>204</v>
      </c>
      <c r="E164" s="40"/>
      <c r="F164" s="264" t="s">
        <v>205</v>
      </c>
      <c r="G164" s="40"/>
      <c r="H164" s="40"/>
      <c r="I164" s="265"/>
      <c r="J164" s="40"/>
      <c r="K164" s="40"/>
      <c r="L164" s="44"/>
      <c r="M164" s="266"/>
      <c r="N164" s="26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204</v>
      </c>
      <c r="AU164" s="17" t="s">
        <v>92</v>
      </c>
    </row>
    <row r="165" s="14" customFormat="1">
      <c r="A165" s="14"/>
      <c r="B165" s="242"/>
      <c r="C165" s="243"/>
      <c r="D165" s="233" t="s">
        <v>144</v>
      </c>
      <c r="E165" s="244" t="s">
        <v>1</v>
      </c>
      <c r="F165" s="245" t="s">
        <v>173</v>
      </c>
      <c r="G165" s="243"/>
      <c r="H165" s="246">
        <v>8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144</v>
      </c>
      <c r="AU165" s="252" t="s">
        <v>92</v>
      </c>
      <c r="AV165" s="14" t="s">
        <v>92</v>
      </c>
      <c r="AW165" s="14" t="s">
        <v>32</v>
      </c>
      <c r="AX165" s="14" t="s">
        <v>84</v>
      </c>
      <c r="AY165" s="252" t="s">
        <v>134</v>
      </c>
    </row>
    <row r="166" s="2" customFormat="1" ht="24.15" customHeight="1">
      <c r="A166" s="38"/>
      <c r="B166" s="39"/>
      <c r="C166" s="218" t="s">
        <v>206</v>
      </c>
      <c r="D166" s="218" t="s">
        <v>137</v>
      </c>
      <c r="E166" s="219" t="s">
        <v>207</v>
      </c>
      <c r="F166" s="220" t="s">
        <v>208</v>
      </c>
      <c r="G166" s="221" t="s">
        <v>152</v>
      </c>
      <c r="H166" s="222">
        <v>4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42</v>
      </c>
      <c r="O166" s="91"/>
      <c r="P166" s="227">
        <f>O166*H166</f>
        <v>0</v>
      </c>
      <c r="Q166" s="227">
        <v>4.0000000000000003E-05</v>
      </c>
      <c r="R166" s="227">
        <f>Q166*H166</f>
        <v>0.00016000000000000001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142</v>
      </c>
      <c r="AT166" s="229" t="s">
        <v>137</v>
      </c>
      <c r="AU166" s="229" t="s">
        <v>92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92</v>
      </c>
      <c r="BK166" s="230">
        <f>ROUND(I166*H166,2)</f>
        <v>0</v>
      </c>
      <c r="BL166" s="17" t="s">
        <v>142</v>
      </c>
      <c r="BM166" s="229" t="s">
        <v>209</v>
      </c>
    </row>
    <row r="167" s="2" customFormat="1">
      <c r="A167" s="38"/>
      <c r="B167" s="39"/>
      <c r="C167" s="40"/>
      <c r="D167" s="233" t="s">
        <v>204</v>
      </c>
      <c r="E167" s="40"/>
      <c r="F167" s="264" t="s">
        <v>205</v>
      </c>
      <c r="G167" s="40"/>
      <c r="H167" s="40"/>
      <c r="I167" s="265"/>
      <c r="J167" s="40"/>
      <c r="K167" s="40"/>
      <c r="L167" s="44"/>
      <c r="M167" s="266"/>
      <c r="N167" s="26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204</v>
      </c>
      <c r="AU167" s="17" t="s">
        <v>92</v>
      </c>
    </row>
    <row r="168" s="14" customFormat="1">
      <c r="A168" s="14"/>
      <c r="B168" s="242"/>
      <c r="C168" s="243"/>
      <c r="D168" s="233" t="s">
        <v>144</v>
      </c>
      <c r="E168" s="244" t="s">
        <v>1</v>
      </c>
      <c r="F168" s="245" t="s">
        <v>142</v>
      </c>
      <c r="G168" s="243"/>
      <c r="H168" s="246">
        <v>4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144</v>
      </c>
      <c r="AU168" s="252" t="s">
        <v>92</v>
      </c>
      <c r="AV168" s="14" t="s">
        <v>92</v>
      </c>
      <c r="AW168" s="14" t="s">
        <v>32</v>
      </c>
      <c r="AX168" s="14" t="s">
        <v>84</v>
      </c>
      <c r="AY168" s="252" t="s">
        <v>134</v>
      </c>
    </row>
    <row r="169" s="2" customFormat="1" ht="24.15" customHeight="1">
      <c r="A169" s="38"/>
      <c r="B169" s="39"/>
      <c r="C169" s="218" t="s">
        <v>8</v>
      </c>
      <c r="D169" s="218" t="s">
        <v>137</v>
      </c>
      <c r="E169" s="219" t="s">
        <v>210</v>
      </c>
      <c r="F169" s="220" t="s">
        <v>211</v>
      </c>
      <c r="G169" s="221" t="s">
        <v>181</v>
      </c>
      <c r="H169" s="222">
        <v>13.199999999999999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42</v>
      </c>
      <c r="O169" s="91"/>
      <c r="P169" s="227">
        <f>O169*H169</f>
        <v>0</v>
      </c>
      <c r="Q169" s="227">
        <v>4.0000000000000003E-05</v>
      </c>
      <c r="R169" s="227">
        <f>Q169*H169</f>
        <v>0.00052800000000000004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142</v>
      </c>
      <c r="AT169" s="229" t="s">
        <v>137</v>
      </c>
      <c r="AU169" s="229" t="s">
        <v>92</v>
      </c>
      <c r="AY169" s="17" t="s">
        <v>134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92</v>
      </c>
      <c r="BK169" s="230">
        <f>ROUND(I169*H169,2)</f>
        <v>0</v>
      </c>
      <c r="BL169" s="17" t="s">
        <v>142</v>
      </c>
      <c r="BM169" s="229" t="s">
        <v>212</v>
      </c>
    </row>
    <row r="170" s="2" customFormat="1">
      <c r="A170" s="38"/>
      <c r="B170" s="39"/>
      <c r="C170" s="40"/>
      <c r="D170" s="233" t="s">
        <v>204</v>
      </c>
      <c r="E170" s="40"/>
      <c r="F170" s="264" t="s">
        <v>205</v>
      </c>
      <c r="G170" s="40"/>
      <c r="H170" s="40"/>
      <c r="I170" s="265"/>
      <c r="J170" s="40"/>
      <c r="K170" s="40"/>
      <c r="L170" s="44"/>
      <c r="M170" s="266"/>
      <c r="N170" s="26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204</v>
      </c>
      <c r="AU170" s="17" t="s">
        <v>92</v>
      </c>
    </row>
    <row r="171" s="13" customFormat="1">
      <c r="A171" s="13"/>
      <c r="B171" s="231"/>
      <c r="C171" s="232"/>
      <c r="D171" s="233" t="s">
        <v>144</v>
      </c>
      <c r="E171" s="234" t="s">
        <v>1</v>
      </c>
      <c r="F171" s="235" t="s">
        <v>213</v>
      </c>
      <c r="G171" s="232"/>
      <c r="H171" s="234" t="s">
        <v>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144</v>
      </c>
      <c r="AU171" s="241" t="s">
        <v>92</v>
      </c>
      <c r="AV171" s="13" t="s">
        <v>84</v>
      </c>
      <c r="AW171" s="13" t="s">
        <v>32</v>
      </c>
      <c r="AX171" s="13" t="s">
        <v>76</v>
      </c>
      <c r="AY171" s="241" t="s">
        <v>134</v>
      </c>
    </row>
    <row r="172" s="14" customFormat="1">
      <c r="A172" s="14"/>
      <c r="B172" s="242"/>
      <c r="C172" s="243"/>
      <c r="D172" s="233" t="s">
        <v>144</v>
      </c>
      <c r="E172" s="244" t="s">
        <v>1</v>
      </c>
      <c r="F172" s="245" t="s">
        <v>214</v>
      </c>
      <c r="G172" s="243"/>
      <c r="H172" s="246">
        <v>2.7999999999999998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144</v>
      </c>
      <c r="AU172" s="252" t="s">
        <v>92</v>
      </c>
      <c r="AV172" s="14" t="s">
        <v>92</v>
      </c>
      <c r="AW172" s="14" t="s">
        <v>32</v>
      </c>
      <c r="AX172" s="14" t="s">
        <v>76</v>
      </c>
      <c r="AY172" s="252" t="s">
        <v>134</v>
      </c>
    </row>
    <row r="173" s="13" customFormat="1">
      <c r="A173" s="13"/>
      <c r="B173" s="231"/>
      <c r="C173" s="232"/>
      <c r="D173" s="233" t="s">
        <v>144</v>
      </c>
      <c r="E173" s="234" t="s">
        <v>1</v>
      </c>
      <c r="F173" s="235" t="s">
        <v>215</v>
      </c>
      <c r="G173" s="232"/>
      <c r="H173" s="234" t="s">
        <v>1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144</v>
      </c>
      <c r="AU173" s="241" t="s">
        <v>92</v>
      </c>
      <c r="AV173" s="13" t="s">
        <v>84</v>
      </c>
      <c r="AW173" s="13" t="s">
        <v>32</v>
      </c>
      <c r="AX173" s="13" t="s">
        <v>76</v>
      </c>
      <c r="AY173" s="241" t="s">
        <v>134</v>
      </c>
    </row>
    <row r="174" s="14" customFormat="1">
      <c r="A174" s="14"/>
      <c r="B174" s="242"/>
      <c r="C174" s="243"/>
      <c r="D174" s="233" t="s">
        <v>144</v>
      </c>
      <c r="E174" s="244" t="s">
        <v>1</v>
      </c>
      <c r="F174" s="245" t="s">
        <v>216</v>
      </c>
      <c r="G174" s="243"/>
      <c r="H174" s="246">
        <v>10.4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144</v>
      </c>
      <c r="AU174" s="252" t="s">
        <v>92</v>
      </c>
      <c r="AV174" s="14" t="s">
        <v>92</v>
      </c>
      <c r="AW174" s="14" t="s">
        <v>32</v>
      </c>
      <c r="AX174" s="14" t="s">
        <v>76</v>
      </c>
      <c r="AY174" s="252" t="s">
        <v>134</v>
      </c>
    </row>
    <row r="175" s="15" customFormat="1">
      <c r="A175" s="15"/>
      <c r="B175" s="253"/>
      <c r="C175" s="254"/>
      <c r="D175" s="233" t="s">
        <v>144</v>
      </c>
      <c r="E175" s="255" t="s">
        <v>1</v>
      </c>
      <c r="F175" s="256" t="s">
        <v>147</v>
      </c>
      <c r="G175" s="254"/>
      <c r="H175" s="257">
        <v>13.199999999999999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144</v>
      </c>
      <c r="AU175" s="263" t="s">
        <v>92</v>
      </c>
      <c r="AV175" s="15" t="s">
        <v>142</v>
      </c>
      <c r="AW175" s="15" t="s">
        <v>32</v>
      </c>
      <c r="AX175" s="15" t="s">
        <v>84</v>
      </c>
      <c r="AY175" s="263" t="s">
        <v>134</v>
      </c>
    </row>
    <row r="176" s="12" customFormat="1" ht="22.8" customHeight="1">
      <c r="A176" s="12"/>
      <c r="B176" s="202"/>
      <c r="C176" s="203"/>
      <c r="D176" s="204" t="s">
        <v>75</v>
      </c>
      <c r="E176" s="216" t="s">
        <v>178</v>
      </c>
      <c r="F176" s="216" t="s">
        <v>217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SUM(P177:P213)</f>
        <v>0</v>
      </c>
      <c r="Q176" s="210"/>
      <c r="R176" s="211">
        <f>SUM(R177:R213)</f>
        <v>0.044276000000000003</v>
      </c>
      <c r="S176" s="210"/>
      <c r="T176" s="212">
        <f>SUM(T177:T213)</f>
        <v>1.9749600000000001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84</v>
      </c>
      <c r="AT176" s="214" t="s">
        <v>75</v>
      </c>
      <c r="AU176" s="214" t="s">
        <v>84</v>
      </c>
      <c r="AY176" s="213" t="s">
        <v>134</v>
      </c>
      <c r="BK176" s="215">
        <f>SUM(BK177:BK213)</f>
        <v>0</v>
      </c>
    </row>
    <row r="177" s="2" customFormat="1" ht="24.15" customHeight="1">
      <c r="A177" s="38"/>
      <c r="B177" s="39"/>
      <c r="C177" s="218" t="s">
        <v>218</v>
      </c>
      <c r="D177" s="218" t="s">
        <v>137</v>
      </c>
      <c r="E177" s="219" t="s">
        <v>219</v>
      </c>
      <c r="F177" s="220" t="s">
        <v>220</v>
      </c>
      <c r="G177" s="221" t="s">
        <v>152</v>
      </c>
      <c r="H177" s="222">
        <v>1</v>
      </c>
      <c r="I177" s="223"/>
      <c r="J177" s="224">
        <f>ROUND(I177*H177,2)</f>
        <v>0</v>
      </c>
      <c r="K177" s="220" t="s">
        <v>141</v>
      </c>
      <c r="L177" s="44"/>
      <c r="M177" s="225" t="s">
        <v>1</v>
      </c>
      <c r="N177" s="226" t="s">
        <v>42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142</v>
      </c>
      <c r="AT177" s="229" t="s">
        <v>137</v>
      </c>
      <c r="AU177" s="229" t="s">
        <v>92</v>
      </c>
      <c r="AY177" s="17" t="s">
        <v>134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92</v>
      </c>
      <c r="BK177" s="230">
        <f>ROUND(I177*H177,2)</f>
        <v>0</v>
      </c>
      <c r="BL177" s="17" t="s">
        <v>142</v>
      </c>
      <c r="BM177" s="229" t="s">
        <v>221</v>
      </c>
    </row>
    <row r="178" s="2" customFormat="1" ht="33" customHeight="1">
      <c r="A178" s="38"/>
      <c r="B178" s="39"/>
      <c r="C178" s="218" t="s">
        <v>222</v>
      </c>
      <c r="D178" s="218" t="s">
        <v>137</v>
      </c>
      <c r="E178" s="219" t="s">
        <v>223</v>
      </c>
      <c r="F178" s="220" t="s">
        <v>224</v>
      </c>
      <c r="G178" s="221" t="s">
        <v>152</v>
      </c>
      <c r="H178" s="222">
        <v>60</v>
      </c>
      <c r="I178" s="223"/>
      <c r="J178" s="224">
        <f>ROUND(I178*H178,2)</f>
        <v>0</v>
      </c>
      <c r="K178" s="220" t="s">
        <v>141</v>
      </c>
      <c r="L178" s="44"/>
      <c r="M178" s="225" t="s">
        <v>1</v>
      </c>
      <c r="N178" s="226" t="s">
        <v>42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142</v>
      </c>
      <c r="AT178" s="229" t="s">
        <v>137</v>
      </c>
      <c r="AU178" s="229" t="s">
        <v>92</v>
      </c>
      <c r="AY178" s="17" t="s">
        <v>134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92</v>
      </c>
      <c r="BK178" s="230">
        <f>ROUND(I178*H178,2)</f>
        <v>0</v>
      </c>
      <c r="BL178" s="17" t="s">
        <v>142</v>
      </c>
      <c r="BM178" s="229" t="s">
        <v>225</v>
      </c>
    </row>
    <row r="179" s="2" customFormat="1" ht="24.15" customHeight="1">
      <c r="A179" s="38"/>
      <c r="B179" s="39"/>
      <c r="C179" s="218" t="s">
        <v>226</v>
      </c>
      <c r="D179" s="218" t="s">
        <v>137</v>
      </c>
      <c r="E179" s="219" t="s">
        <v>227</v>
      </c>
      <c r="F179" s="220" t="s">
        <v>228</v>
      </c>
      <c r="G179" s="221" t="s">
        <v>152</v>
      </c>
      <c r="H179" s="222">
        <v>1</v>
      </c>
      <c r="I179" s="223"/>
      <c r="J179" s="224">
        <f>ROUND(I179*H179,2)</f>
        <v>0</v>
      </c>
      <c r="K179" s="220" t="s">
        <v>141</v>
      </c>
      <c r="L179" s="44"/>
      <c r="M179" s="225" t="s">
        <v>1</v>
      </c>
      <c r="N179" s="226" t="s">
        <v>42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142</v>
      </c>
      <c r="AT179" s="229" t="s">
        <v>137</v>
      </c>
      <c r="AU179" s="229" t="s">
        <v>92</v>
      </c>
      <c r="AY179" s="17" t="s">
        <v>134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92</v>
      </c>
      <c r="BK179" s="230">
        <f>ROUND(I179*H179,2)</f>
        <v>0</v>
      </c>
      <c r="BL179" s="17" t="s">
        <v>142</v>
      </c>
      <c r="BM179" s="229" t="s">
        <v>229</v>
      </c>
    </row>
    <row r="180" s="2" customFormat="1" ht="33" customHeight="1">
      <c r="A180" s="38"/>
      <c r="B180" s="39"/>
      <c r="C180" s="218" t="s">
        <v>230</v>
      </c>
      <c r="D180" s="218" t="s">
        <v>137</v>
      </c>
      <c r="E180" s="219" t="s">
        <v>231</v>
      </c>
      <c r="F180" s="220" t="s">
        <v>232</v>
      </c>
      <c r="G180" s="221" t="s">
        <v>140</v>
      </c>
      <c r="H180" s="222">
        <v>150</v>
      </c>
      <c r="I180" s="223"/>
      <c r="J180" s="224">
        <f>ROUND(I180*H180,2)</f>
        <v>0</v>
      </c>
      <c r="K180" s="220" t="s">
        <v>141</v>
      </c>
      <c r="L180" s="44"/>
      <c r="M180" s="225" t="s">
        <v>1</v>
      </c>
      <c r="N180" s="226" t="s">
        <v>42</v>
      </c>
      <c r="O180" s="91"/>
      <c r="P180" s="227">
        <f>O180*H180</f>
        <v>0</v>
      </c>
      <c r="Q180" s="227">
        <v>0.00012999999999999999</v>
      </c>
      <c r="R180" s="227">
        <f>Q180*H180</f>
        <v>0.0195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142</v>
      </c>
      <c r="AT180" s="229" t="s">
        <v>137</v>
      </c>
      <c r="AU180" s="229" t="s">
        <v>92</v>
      </c>
      <c r="AY180" s="17" t="s">
        <v>134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92</v>
      </c>
      <c r="BK180" s="230">
        <f>ROUND(I180*H180,2)</f>
        <v>0</v>
      </c>
      <c r="BL180" s="17" t="s">
        <v>142</v>
      </c>
      <c r="BM180" s="229" t="s">
        <v>233</v>
      </c>
    </row>
    <row r="181" s="2" customFormat="1" ht="24.15" customHeight="1">
      <c r="A181" s="38"/>
      <c r="B181" s="39"/>
      <c r="C181" s="218" t="s">
        <v>234</v>
      </c>
      <c r="D181" s="218" t="s">
        <v>137</v>
      </c>
      <c r="E181" s="219" t="s">
        <v>235</v>
      </c>
      <c r="F181" s="220" t="s">
        <v>236</v>
      </c>
      <c r="G181" s="221" t="s">
        <v>140</v>
      </c>
      <c r="H181" s="222">
        <v>300</v>
      </c>
      <c r="I181" s="223"/>
      <c r="J181" s="224">
        <f>ROUND(I181*H181,2)</f>
        <v>0</v>
      </c>
      <c r="K181" s="220" t="s">
        <v>141</v>
      </c>
      <c r="L181" s="44"/>
      <c r="M181" s="225" t="s">
        <v>1</v>
      </c>
      <c r="N181" s="226" t="s">
        <v>42</v>
      </c>
      <c r="O181" s="91"/>
      <c r="P181" s="227">
        <f>O181*H181</f>
        <v>0</v>
      </c>
      <c r="Q181" s="227">
        <v>4.0000000000000003E-05</v>
      </c>
      <c r="R181" s="227">
        <f>Q181*H181</f>
        <v>0.012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142</v>
      </c>
      <c r="AT181" s="229" t="s">
        <v>137</v>
      </c>
      <c r="AU181" s="229" t="s">
        <v>92</v>
      </c>
      <c r="AY181" s="17" t="s">
        <v>134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92</v>
      </c>
      <c r="BK181" s="230">
        <f>ROUND(I181*H181,2)</f>
        <v>0</v>
      </c>
      <c r="BL181" s="17" t="s">
        <v>142</v>
      </c>
      <c r="BM181" s="229" t="s">
        <v>237</v>
      </c>
    </row>
    <row r="182" s="14" customFormat="1">
      <c r="A182" s="14"/>
      <c r="B182" s="242"/>
      <c r="C182" s="243"/>
      <c r="D182" s="233" t="s">
        <v>144</v>
      </c>
      <c r="E182" s="244" t="s">
        <v>1</v>
      </c>
      <c r="F182" s="245" t="s">
        <v>238</v>
      </c>
      <c r="G182" s="243"/>
      <c r="H182" s="246">
        <v>300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144</v>
      </c>
      <c r="AU182" s="252" t="s">
        <v>92</v>
      </c>
      <c r="AV182" s="14" t="s">
        <v>92</v>
      </c>
      <c r="AW182" s="14" t="s">
        <v>32</v>
      </c>
      <c r="AX182" s="14" t="s">
        <v>84</v>
      </c>
      <c r="AY182" s="252" t="s">
        <v>134</v>
      </c>
    </row>
    <row r="183" s="2" customFormat="1" ht="24.15" customHeight="1">
      <c r="A183" s="38"/>
      <c r="B183" s="39"/>
      <c r="C183" s="218" t="s">
        <v>7</v>
      </c>
      <c r="D183" s="218" t="s">
        <v>137</v>
      </c>
      <c r="E183" s="219" t="s">
        <v>239</v>
      </c>
      <c r="F183" s="220" t="s">
        <v>240</v>
      </c>
      <c r="G183" s="221" t="s">
        <v>152</v>
      </c>
      <c r="H183" s="222">
        <v>28</v>
      </c>
      <c r="I183" s="223"/>
      <c r="J183" s="224">
        <f>ROUND(I183*H183,2)</f>
        <v>0</v>
      </c>
      <c r="K183" s="220" t="s">
        <v>141</v>
      </c>
      <c r="L183" s="44"/>
      <c r="M183" s="225" t="s">
        <v>1</v>
      </c>
      <c r="N183" s="226" t="s">
        <v>42</v>
      </c>
      <c r="O183" s="91"/>
      <c r="P183" s="227">
        <f>O183*H183</f>
        <v>0</v>
      </c>
      <c r="Q183" s="227">
        <v>4.0000000000000003E-05</v>
      </c>
      <c r="R183" s="227">
        <f>Q183*H183</f>
        <v>0.0011200000000000001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142</v>
      </c>
      <c r="AT183" s="229" t="s">
        <v>137</v>
      </c>
      <c r="AU183" s="229" t="s">
        <v>92</v>
      </c>
      <c r="AY183" s="17" t="s">
        <v>134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92</v>
      </c>
      <c r="BK183" s="230">
        <f>ROUND(I183*H183,2)</f>
        <v>0</v>
      </c>
      <c r="BL183" s="17" t="s">
        <v>142</v>
      </c>
      <c r="BM183" s="229" t="s">
        <v>241</v>
      </c>
    </row>
    <row r="184" s="14" customFormat="1">
      <c r="A184" s="14"/>
      <c r="B184" s="242"/>
      <c r="C184" s="243"/>
      <c r="D184" s="233" t="s">
        <v>144</v>
      </c>
      <c r="E184" s="244" t="s">
        <v>1</v>
      </c>
      <c r="F184" s="245" t="s">
        <v>242</v>
      </c>
      <c r="G184" s="243"/>
      <c r="H184" s="246">
        <v>28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144</v>
      </c>
      <c r="AU184" s="252" t="s">
        <v>92</v>
      </c>
      <c r="AV184" s="14" t="s">
        <v>92</v>
      </c>
      <c r="AW184" s="14" t="s">
        <v>32</v>
      </c>
      <c r="AX184" s="14" t="s">
        <v>84</v>
      </c>
      <c r="AY184" s="252" t="s">
        <v>134</v>
      </c>
    </row>
    <row r="185" s="2" customFormat="1" ht="33" customHeight="1">
      <c r="A185" s="38"/>
      <c r="B185" s="39"/>
      <c r="C185" s="218" t="s">
        <v>243</v>
      </c>
      <c r="D185" s="218" t="s">
        <v>137</v>
      </c>
      <c r="E185" s="219" t="s">
        <v>244</v>
      </c>
      <c r="F185" s="220" t="s">
        <v>245</v>
      </c>
      <c r="G185" s="221" t="s">
        <v>152</v>
      </c>
      <c r="H185" s="222">
        <v>8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42</v>
      </c>
      <c r="O185" s="91"/>
      <c r="P185" s="227">
        <f>O185*H185</f>
        <v>0</v>
      </c>
      <c r="Q185" s="227">
        <v>4.0000000000000003E-05</v>
      </c>
      <c r="R185" s="227">
        <f>Q185*H185</f>
        <v>0.00032000000000000003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142</v>
      </c>
      <c r="AT185" s="229" t="s">
        <v>137</v>
      </c>
      <c r="AU185" s="229" t="s">
        <v>92</v>
      </c>
      <c r="AY185" s="17" t="s">
        <v>134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92</v>
      </c>
      <c r="BK185" s="230">
        <f>ROUND(I185*H185,2)</f>
        <v>0</v>
      </c>
      <c r="BL185" s="17" t="s">
        <v>142</v>
      </c>
      <c r="BM185" s="229" t="s">
        <v>246</v>
      </c>
    </row>
    <row r="186" s="2" customFormat="1">
      <c r="A186" s="38"/>
      <c r="B186" s="39"/>
      <c r="C186" s="40"/>
      <c r="D186" s="233" t="s">
        <v>204</v>
      </c>
      <c r="E186" s="40"/>
      <c r="F186" s="264" t="s">
        <v>247</v>
      </c>
      <c r="G186" s="40"/>
      <c r="H186" s="40"/>
      <c r="I186" s="265"/>
      <c r="J186" s="40"/>
      <c r="K186" s="40"/>
      <c r="L186" s="44"/>
      <c r="M186" s="266"/>
      <c r="N186" s="26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204</v>
      </c>
      <c r="AU186" s="17" t="s">
        <v>92</v>
      </c>
    </row>
    <row r="187" s="14" customFormat="1">
      <c r="A187" s="14"/>
      <c r="B187" s="242"/>
      <c r="C187" s="243"/>
      <c r="D187" s="233" t="s">
        <v>144</v>
      </c>
      <c r="E187" s="244" t="s">
        <v>1</v>
      </c>
      <c r="F187" s="245" t="s">
        <v>248</v>
      </c>
      <c r="G187" s="243"/>
      <c r="H187" s="246">
        <v>8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144</v>
      </c>
      <c r="AU187" s="252" t="s">
        <v>92</v>
      </c>
      <c r="AV187" s="14" t="s">
        <v>92</v>
      </c>
      <c r="AW187" s="14" t="s">
        <v>32</v>
      </c>
      <c r="AX187" s="14" t="s">
        <v>84</v>
      </c>
      <c r="AY187" s="252" t="s">
        <v>134</v>
      </c>
    </row>
    <row r="188" s="2" customFormat="1" ht="21.75" customHeight="1">
      <c r="A188" s="38"/>
      <c r="B188" s="39"/>
      <c r="C188" s="218" t="s">
        <v>249</v>
      </c>
      <c r="D188" s="218" t="s">
        <v>137</v>
      </c>
      <c r="E188" s="219" t="s">
        <v>250</v>
      </c>
      <c r="F188" s="220" t="s">
        <v>251</v>
      </c>
      <c r="G188" s="221" t="s">
        <v>152</v>
      </c>
      <c r="H188" s="222">
        <v>28</v>
      </c>
      <c r="I188" s="223"/>
      <c r="J188" s="224">
        <f>ROUND(I188*H188,2)</f>
        <v>0</v>
      </c>
      <c r="K188" s="220" t="s">
        <v>141</v>
      </c>
      <c r="L188" s="44"/>
      <c r="M188" s="225" t="s">
        <v>1</v>
      </c>
      <c r="N188" s="226" t="s">
        <v>42</v>
      </c>
      <c r="O188" s="91"/>
      <c r="P188" s="227">
        <f>O188*H188</f>
        <v>0</v>
      </c>
      <c r="Q188" s="227">
        <v>0.00017000000000000001</v>
      </c>
      <c r="R188" s="227">
        <f>Q188*H188</f>
        <v>0.0047600000000000003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142</v>
      </c>
      <c r="AT188" s="229" t="s">
        <v>137</v>
      </c>
      <c r="AU188" s="229" t="s">
        <v>92</v>
      </c>
      <c r="AY188" s="17" t="s">
        <v>134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92</v>
      </c>
      <c r="BK188" s="230">
        <f>ROUND(I188*H188,2)</f>
        <v>0</v>
      </c>
      <c r="BL188" s="17" t="s">
        <v>142</v>
      </c>
      <c r="BM188" s="229" t="s">
        <v>252</v>
      </c>
    </row>
    <row r="189" s="14" customFormat="1">
      <c r="A189" s="14"/>
      <c r="B189" s="242"/>
      <c r="C189" s="243"/>
      <c r="D189" s="233" t="s">
        <v>144</v>
      </c>
      <c r="E189" s="244" t="s">
        <v>1</v>
      </c>
      <c r="F189" s="245" t="s">
        <v>242</v>
      </c>
      <c r="G189" s="243"/>
      <c r="H189" s="246">
        <v>28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144</v>
      </c>
      <c r="AU189" s="252" t="s">
        <v>92</v>
      </c>
      <c r="AV189" s="14" t="s">
        <v>92</v>
      </c>
      <c r="AW189" s="14" t="s">
        <v>32</v>
      </c>
      <c r="AX189" s="14" t="s">
        <v>84</v>
      </c>
      <c r="AY189" s="252" t="s">
        <v>134</v>
      </c>
    </row>
    <row r="190" s="2" customFormat="1" ht="21.75" customHeight="1">
      <c r="A190" s="38"/>
      <c r="B190" s="39"/>
      <c r="C190" s="218" t="s">
        <v>253</v>
      </c>
      <c r="D190" s="218" t="s">
        <v>137</v>
      </c>
      <c r="E190" s="219" t="s">
        <v>254</v>
      </c>
      <c r="F190" s="220" t="s">
        <v>255</v>
      </c>
      <c r="G190" s="221" t="s">
        <v>152</v>
      </c>
      <c r="H190" s="222">
        <v>8</v>
      </c>
      <c r="I190" s="223"/>
      <c r="J190" s="224">
        <f>ROUND(I190*H190,2)</f>
        <v>0</v>
      </c>
      <c r="K190" s="220" t="s">
        <v>1</v>
      </c>
      <c r="L190" s="44"/>
      <c r="M190" s="225" t="s">
        <v>1</v>
      </c>
      <c r="N190" s="226" t="s">
        <v>42</v>
      </c>
      <c r="O190" s="91"/>
      <c r="P190" s="227">
        <f>O190*H190</f>
        <v>0</v>
      </c>
      <c r="Q190" s="227">
        <v>0.00067000000000000002</v>
      </c>
      <c r="R190" s="227">
        <f>Q190*H190</f>
        <v>0.0053600000000000002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142</v>
      </c>
      <c r="AT190" s="229" t="s">
        <v>137</v>
      </c>
      <c r="AU190" s="229" t="s">
        <v>92</v>
      </c>
      <c r="AY190" s="17" t="s">
        <v>134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92</v>
      </c>
      <c r="BK190" s="230">
        <f>ROUND(I190*H190,2)</f>
        <v>0</v>
      </c>
      <c r="BL190" s="17" t="s">
        <v>142</v>
      </c>
      <c r="BM190" s="229" t="s">
        <v>256</v>
      </c>
    </row>
    <row r="191" s="2" customFormat="1">
      <c r="A191" s="38"/>
      <c r="B191" s="39"/>
      <c r="C191" s="40"/>
      <c r="D191" s="233" t="s">
        <v>204</v>
      </c>
      <c r="E191" s="40"/>
      <c r="F191" s="264" t="s">
        <v>247</v>
      </c>
      <c r="G191" s="40"/>
      <c r="H191" s="40"/>
      <c r="I191" s="265"/>
      <c r="J191" s="40"/>
      <c r="K191" s="40"/>
      <c r="L191" s="44"/>
      <c r="M191" s="266"/>
      <c r="N191" s="26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204</v>
      </c>
      <c r="AU191" s="17" t="s">
        <v>92</v>
      </c>
    </row>
    <row r="192" s="14" customFormat="1">
      <c r="A192" s="14"/>
      <c r="B192" s="242"/>
      <c r="C192" s="243"/>
      <c r="D192" s="233" t="s">
        <v>144</v>
      </c>
      <c r="E192" s="244" t="s">
        <v>1</v>
      </c>
      <c r="F192" s="245" t="s">
        <v>248</v>
      </c>
      <c r="G192" s="243"/>
      <c r="H192" s="246">
        <v>8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144</v>
      </c>
      <c r="AU192" s="252" t="s">
        <v>92</v>
      </c>
      <c r="AV192" s="14" t="s">
        <v>92</v>
      </c>
      <c r="AW192" s="14" t="s">
        <v>32</v>
      </c>
      <c r="AX192" s="14" t="s">
        <v>84</v>
      </c>
      <c r="AY192" s="252" t="s">
        <v>134</v>
      </c>
    </row>
    <row r="193" s="2" customFormat="1" ht="24.15" customHeight="1">
      <c r="A193" s="38"/>
      <c r="B193" s="39"/>
      <c r="C193" s="218" t="s">
        <v>257</v>
      </c>
      <c r="D193" s="218" t="s">
        <v>137</v>
      </c>
      <c r="E193" s="219" t="s">
        <v>258</v>
      </c>
      <c r="F193" s="220" t="s">
        <v>259</v>
      </c>
      <c r="G193" s="221" t="s">
        <v>140</v>
      </c>
      <c r="H193" s="222">
        <v>3.9199999999999999</v>
      </c>
      <c r="I193" s="223"/>
      <c r="J193" s="224">
        <f>ROUND(I193*H193,2)</f>
        <v>0</v>
      </c>
      <c r="K193" s="220" t="s">
        <v>141</v>
      </c>
      <c r="L193" s="44"/>
      <c r="M193" s="225" t="s">
        <v>1</v>
      </c>
      <c r="N193" s="226" t="s">
        <v>42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0.055</v>
      </c>
      <c r="T193" s="228">
        <f>S193*H193</f>
        <v>0.21559999999999999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142</v>
      </c>
      <c r="AT193" s="229" t="s">
        <v>137</v>
      </c>
      <c r="AU193" s="229" t="s">
        <v>92</v>
      </c>
      <c r="AY193" s="17" t="s">
        <v>134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92</v>
      </c>
      <c r="BK193" s="230">
        <f>ROUND(I193*H193,2)</f>
        <v>0</v>
      </c>
      <c r="BL193" s="17" t="s">
        <v>142</v>
      </c>
      <c r="BM193" s="229" t="s">
        <v>260</v>
      </c>
    </row>
    <row r="194" s="13" customFormat="1">
      <c r="A194" s="13"/>
      <c r="B194" s="231"/>
      <c r="C194" s="232"/>
      <c r="D194" s="233" t="s">
        <v>144</v>
      </c>
      <c r="E194" s="234" t="s">
        <v>1</v>
      </c>
      <c r="F194" s="235" t="s">
        <v>261</v>
      </c>
      <c r="G194" s="232"/>
      <c r="H194" s="234" t="s">
        <v>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144</v>
      </c>
      <c r="AU194" s="241" t="s">
        <v>92</v>
      </c>
      <c r="AV194" s="13" t="s">
        <v>84</v>
      </c>
      <c r="AW194" s="13" t="s">
        <v>32</v>
      </c>
      <c r="AX194" s="13" t="s">
        <v>76</v>
      </c>
      <c r="AY194" s="241" t="s">
        <v>134</v>
      </c>
    </row>
    <row r="195" s="14" customFormat="1">
      <c r="A195" s="14"/>
      <c r="B195" s="242"/>
      <c r="C195" s="243"/>
      <c r="D195" s="233" t="s">
        <v>144</v>
      </c>
      <c r="E195" s="244" t="s">
        <v>1</v>
      </c>
      <c r="F195" s="245" t="s">
        <v>146</v>
      </c>
      <c r="G195" s="243"/>
      <c r="H195" s="246">
        <v>3.9199999999999999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144</v>
      </c>
      <c r="AU195" s="252" t="s">
        <v>92</v>
      </c>
      <c r="AV195" s="14" t="s">
        <v>92</v>
      </c>
      <c r="AW195" s="14" t="s">
        <v>32</v>
      </c>
      <c r="AX195" s="14" t="s">
        <v>84</v>
      </c>
      <c r="AY195" s="252" t="s">
        <v>134</v>
      </c>
    </row>
    <row r="196" s="2" customFormat="1" ht="21.75" customHeight="1">
      <c r="A196" s="38"/>
      <c r="B196" s="39"/>
      <c r="C196" s="218" t="s">
        <v>262</v>
      </c>
      <c r="D196" s="218" t="s">
        <v>137</v>
      </c>
      <c r="E196" s="219" t="s">
        <v>263</v>
      </c>
      <c r="F196" s="220" t="s">
        <v>264</v>
      </c>
      <c r="G196" s="221" t="s">
        <v>140</v>
      </c>
      <c r="H196" s="222">
        <v>6.4000000000000004</v>
      </c>
      <c r="I196" s="223"/>
      <c r="J196" s="224">
        <f>ROUND(I196*H196,2)</f>
        <v>0</v>
      </c>
      <c r="K196" s="220" t="s">
        <v>141</v>
      </c>
      <c r="L196" s="44"/>
      <c r="M196" s="225" t="s">
        <v>1</v>
      </c>
      <c r="N196" s="226" t="s">
        <v>42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0.075999999999999998</v>
      </c>
      <c r="T196" s="228">
        <f>S196*H196</f>
        <v>0.4864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142</v>
      </c>
      <c r="AT196" s="229" t="s">
        <v>137</v>
      </c>
      <c r="AU196" s="229" t="s">
        <v>92</v>
      </c>
      <c r="AY196" s="17" t="s">
        <v>134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92</v>
      </c>
      <c r="BK196" s="230">
        <f>ROUND(I196*H196,2)</f>
        <v>0</v>
      </c>
      <c r="BL196" s="17" t="s">
        <v>142</v>
      </c>
      <c r="BM196" s="229" t="s">
        <v>265</v>
      </c>
    </row>
    <row r="197" s="13" customFormat="1">
      <c r="A197" s="13"/>
      <c r="B197" s="231"/>
      <c r="C197" s="232"/>
      <c r="D197" s="233" t="s">
        <v>144</v>
      </c>
      <c r="E197" s="234" t="s">
        <v>1</v>
      </c>
      <c r="F197" s="235" t="s">
        <v>266</v>
      </c>
      <c r="G197" s="232"/>
      <c r="H197" s="234" t="s">
        <v>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144</v>
      </c>
      <c r="AU197" s="241" t="s">
        <v>92</v>
      </c>
      <c r="AV197" s="13" t="s">
        <v>84</v>
      </c>
      <c r="AW197" s="13" t="s">
        <v>32</v>
      </c>
      <c r="AX197" s="13" t="s">
        <v>76</v>
      </c>
      <c r="AY197" s="241" t="s">
        <v>134</v>
      </c>
    </row>
    <row r="198" s="14" customFormat="1">
      <c r="A198" s="14"/>
      <c r="B198" s="242"/>
      <c r="C198" s="243"/>
      <c r="D198" s="233" t="s">
        <v>144</v>
      </c>
      <c r="E198" s="244" t="s">
        <v>1</v>
      </c>
      <c r="F198" s="245" t="s">
        <v>267</v>
      </c>
      <c r="G198" s="243"/>
      <c r="H198" s="246">
        <v>6.4000000000000004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144</v>
      </c>
      <c r="AU198" s="252" t="s">
        <v>92</v>
      </c>
      <c r="AV198" s="14" t="s">
        <v>92</v>
      </c>
      <c r="AW198" s="14" t="s">
        <v>32</v>
      </c>
      <c r="AX198" s="14" t="s">
        <v>76</v>
      </c>
      <c r="AY198" s="252" t="s">
        <v>134</v>
      </c>
    </row>
    <row r="199" s="15" customFormat="1">
      <c r="A199" s="15"/>
      <c r="B199" s="253"/>
      <c r="C199" s="254"/>
      <c r="D199" s="233" t="s">
        <v>144</v>
      </c>
      <c r="E199" s="255" t="s">
        <v>1</v>
      </c>
      <c r="F199" s="256" t="s">
        <v>147</v>
      </c>
      <c r="G199" s="254"/>
      <c r="H199" s="257">
        <v>6.4000000000000004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144</v>
      </c>
      <c r="AU199" s="263" t="s">
        <v>92</v>
      </c>
      <c r="AV199" s="15" t="s">
        <v>142</v>
      </c>
      <c r="AW199" s="15" t="s">
        <v>32</v>
      </c>
      <c r="AX199" s="15" t="s">
        <v>84</v>
      </c>
      <c r="AY199" s="263" t="s">
        <v>134</v>
      </c>
    </row>
    <row r="200" s="2" customFormat="1" ht="24.15" customHeight="1">
      <c r="A200" s="38"/>
      <c r="B200" s="39"/>
      <c r="C200" s="218" t="s">
        <v>268</v>
      </c>
      <c r="D200" s="218" t="s">
        <v>137</v>
      </c>
      <c r="E200" s="219" t="s">
        <v>269</v>
      </c>
      <c r="F200" s="220" t="s">
        <v>270</v>
      </c>
      <c r="G200" s="221" t="s">
        <v>181</v>
      </c>
      <c r="H200" s="222">
        <v>1.6000000000000001</v>
      </c>
      <c r="I200" s="223"/>
      <c r="J200" s="224">
        <f>ROUND(I200*H200,2)</f>
        <v>0</v>
      </c>
      <c r="K200" s="220" t="s">
        <v>141</v>
      </c>
      <c r="L200" s="44"/>
      <c r="M200" s="225" t="s">
        <v>1</v>
      </c>
      <c r="N200" s="226" t="s">
        <v>42</v>
      </c>
      <c r="O200" s="91"/>
      <c r="P200" s="227">
        <f>O200*H200</f>
        <v>0</v>
      </c>
      <c r="Q200" s="227">
        <v>0.00076000000000000004</v>
      </c>
      <c r="R200" s="227">
        <f>Q200*H200</f>
        <v>0.0012160000000000001</v>
      </c>
      <c r="S200" s="227">
        <v>0.0020999999999999999</v>
      </c>
      <c r="T200" s="228">
        <f>S200*H200</f>
        <v>0.0033600000000000001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142</v>
      </c>
      <c r="AT200" s="229" t="s">
        <v>137</v>
      </c>
      <c r="AU200" s="229" t="s">
        <v>92</v>
      </c>
      <c r="AY200" s="17" t="s">
        <v>134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92</v>
      </c>
      <c r="BK200" s="230">
        <f>ROUND(I200*H200,2)</f>
        <v>0</v>
      </c>
      <c r="BL200" s="17" t="s">
        <v>142</v>
      </c>
      <c r="BM200" s="229" t="s">
        <v>271</v>
      </c>
    </row>
    <row r="201" s="13" customFormat="1">
      <c r="A201" s="13"/>
      <c r="B201" s="231"/>
      <c r="C201" s="232"/>
      <c r="D201" s="233" t="s">
        <v>144</v>
      </c>
      <c r="E201" s="234" t="s">
        <v>1</v>
      </c>
      <c r="F201" s="235" t="s">
        <v>272</v>
      </c>
      <c r="G201" s="232"/>
      <c r="H201" s="234" t="s">
        <v>1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144</v>
      </c>
      <c r="AU201" s="241" t="s">
        <v>92</v>
      </c>
      <c r="AV201" s="13" t="s">
        <v>84</v>
      </c>
      <c r="AW201" s="13" t="s">
        <v>32</v>
      </c>
      <c r="AX201" s="13" t="s">
        <v>76</v>
      </c>
      <c r="AY201" s="241" t="s">
        <v>134</v>
      </c>
    </row>
    <row r="202" s="14" customFormat="1">
      <c r="A202" s="14"/>
      <c r="B202" s="242"/>
      <c r="C202" s="243"/>
      <c r="D202" s="233" t="s">
        <v>144</v>
      </c>
      <c r="E202" s="244" t="s">
        <v>1</v>
      </c>
      <c r="F202" s="245" t="s">
        <v>273</v>
      </c>
      <c r="G202" s="243"/>
      <c r="H202" s="246">
        <v>1.6000000000000001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144</v>
      </c>
      <c r="AU202" s="252" t="s">
        <v>92</v>
      </c>
      <c r="AV202" s="14" t="s">
        <v>92</v>
      </c>
      <c r="AW202" s="14" t="s">
        <v>32</v>
      </c>
      <c r="AX202" s="14" t="s">
        <v>76</v>
      </c>
      <c r="AY202" s="252" t="s">
        <v>134</v>
      </c>
    </row>
    <row r="203" s="15" customFormat="1">
      <c r="A203" s="15"/>
      <c r="B203" s="253"/>
      <c r="C203" s="254"/>
      <c r="D203" s="233" t="s">
        <v>144</v>
      </c>
      <c r="E203" s="255" t="s">
        <v>1</v>
      </c>
      <c r="F203" s="256" t="s">
        <v>147</v>
      </c>
      <c r="G203" s="254"/>
      <c r="H203" s="257">
        <v>1.6000000000000001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144</v>
      </c>
      <c r="AU203" s="263" t="s">
        <v>92</v>
      </c>
      <c r="AV203" s="15" t="s">
        <v>142</v>
      </c>
      <c r="AW203" s="15" t="s">
        <v>32</v>
      </c>
      <c r="AX203" s="15" t="s">
        <v>84</v>
      </c>
      <c r="AY203" s="263" t="s">
        <v>134</v>
      </c>
    </row>
    <row r="204" s="2" customFormat="1" ht="37.8" customHeight="1">
      <c r="A204" s="38"/>
      <c r="B204" s="39"/>
      <c r="C204" s="218" t="s">
        <v>274</v>
      </c>
      <c r="D204" s="218" t="s">
        <v>137</v>
      </c>
      <c r="E204" s="219" t="s">
        <v>275</v>
      </c>
      <c r="F204" s="220" t="s">
        <v>276</v>
      </c>
      <c r="G204" s="221" t="s">
        <v>140</v>
      </c>
      <c r="H204" s="222">
        <v>19.600000000000001</v>
      </c>
      <c r="I204" s="223"/>
      <c r="J204" s="224">
        <f>ROUND(I204*H204,2)</f>
        <v>0</v>
      </c>
      <c r="K204" s="220" t="s">
        <v>141</v>
      </c>
      <c r="L204" s="44"/>
      <c r="M204" s="225" t="s">
        <v>1</v>
      </c>
      <c r="N204" s="226" t="s">
        <v>42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0.045999999999999999</v>
      </c>
      <c r="T204" s="228">
        <f>S204*H204</f>
        <v>0.90160000000000007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142</v>
      </c>
      <c r="AT204" s="229" t="s">
        <v>137</v>
      </c>
      <c r="AU204" s="229" t="s">
        <v>92</v>
      </c>
      <c r="AY204" s="17" t="s">
        <v>134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92</v>
      </c>
      <c r="BK204" s="230">
        <f>ROUND(I204*H204,2)</f>
        <v>0</v>
      </c>
      <c r="BL204" s="17" t="s">
        <v>142</v>
      </c>
      <c r="BM204" s="229" t="s">
        <v>277</v>
      </c>
    </row>
    <row r="205" s="13" customFormat="1">
      <c r="A205" s="13"/>
      <c r="B205" s="231"/>
      <c r="C205" s="232"/>
      <c r="D205" s="233" t="s">
        <v>144</v>
      </c>
      <c r="E205" s="234" t="s">
        <v>1</v>
      </c>
      <c r="F205" s="235" t="s">
        <v>261</v>
      </c>
      <c r="G205" s="232"/>
      <c r="H205" s="234" t="s">
        <v>1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144</v>
      </c>
      <c r="AU205" s="241" t="s">
        <v>92</v>
      </c>
      <c r="AV205" s="13" t="s">
        <v>84</v>
      </c>
      <c r="AW205" s="13" t="s">
        <v>32</v>
      </c>
      <c r="AX205" s="13" t="s">
        <v>76</v>
      </c>
      <c r="AY205" s="241" t="s">
        <v>134</v>
      </c>
    </row>
    <row r="206" s="14" customFormat="1">
      <c r="A206" s="14"/>
      <c r="B206" s="242"/>
      <c r="C206" s="243"/>
      <c r="D206" s="233" t="s">
        <v>144</v>
      </c>
      <c r="E206" s="244" t="s">
        <v>1</v>
      </c>
      <c r="F206" s="245" t="s">
        <v>278</v>
      </c>
      <c r="G206" s="243"/>
      <c r="H206" s="246">
        <v>19.600000000000001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144</v>
      </c>
      <c r="AU206" s="252" t="s">
        <v>92</v>
      </c>
      <c r="AV206" s="14" t="s">
        <v>92</v>
      </c>
      <c r="AW206" s="14" t="s">
        <v>32</v>
      </c>
      <c r="AX206" s="14" t="s">
        <v>84</v>
      </c>
      <c r="AY206" s="252" t="s">
        <v>134</v>
      </c>
    </row>
    <row r="207" s="2" customFormat="1" ht="21.75" customHeight="1">
      <c r="A207" s="38"/>
      <c r="B207" s="39"/>
      <c r="C207" s="218" t="s">
        <v>279</v>
      </c>
      <c r="D207" s="218" t="s">
        <v>137</v>
      </c>
      <c r="E207" s="219" t="s">
        <v>280</v>
      </c>
      <c r="F207" s="220" t="s">
        <v>281</v>
      </c>
      <c r="G207" s="221" t="s">
        <v>282</v>
      </c>
      <c r="H207" s="222">
        <v>8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42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0.045999999999999999</v>
      </c>
      <c r="T207" s="228">
        <f>S207*H207</f>
        <v>0.36799999999999999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142</v>
      </c>
      <c r="AT207" s="229" t="s">
        <v>137</v>
      </c>
      <c r="AU207" s="229" t="s">
        <v>92</v>
      </c>
      <c r="AY207" s="17" t="s">
        <v>134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92</v>
      </c>
      <c r="BK207" s="230">
        <f>ROUND(I207*H207,2)</f>
        <v>0</v>
      </c>
      <c r="BL207" s="17" t="s">
        <v>142</v>
      </c>
      <c r="BM207" s="229" t="s">
        <v>283</v>
      </c>
    </row>
    <row r="208" s="14" customFormat="1">
      <c r="A208" s="14"/>
      <c r="B208" s="242"/>
      <c r="C208" s="243"/>
      <c r="D208" s="233" t="s">
        <v>144</v>
      </c>
      <c r="E208" s="244" t="s">
        <v>1</v>
      </c>
      <c r="F208" s="245" t="s">
        <v>173</v>
      </c>
      <c r="G208" s="243"/>
      <c r="H208" s="246">
        <v>8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144</v>
      </c>
      <c r="AU208" s="252" t="s">
        <v>92</v>
      </c>
      <c r="AV208" s="14" t="s">
        <v>92</v>
      </c>
      <c r="AW208" s="14" t="s">
        <v>32</v>
      </c>
      <c r="AX208" s="14" t="s">
        <v>84</v>
      </c>
      <c r="AY208" s="252" t="s">
        <v>134</v>
      </c>
    </row>
    <row r="209" s="2" customFormat="1" ht="16.5" customHeight="1">
      <c r="A209" s="38"/>
      <c r="B209" s="39"/>
      <c r="C209" s="218" t="s">
        <v>284</v>
      </c>
      <c r="D209" s="218" t="s">
        <v>137</v>
      </c>
      <c r="E209" s="219" t="s">
        <v>285</v>
      </c>
      <c r="F209" s="220" t="s">
        <v>286</v>
      </c>
      <c r="G209" s="221" t="s">
        <v>140</v>
      </c>
      <c r="H209" s="222">
        <v>62.100000000000001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42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142</v>
      </c>
      <c r="AT209" s="229" t="s">
        <v>137</v>
      </c>
      <c r="AU209" s="229" t="s">
        <v>92</v>
      </c>
      <c r="AY209" s="17" t="s">
        <v>134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92</v>
      </c>
      <c r="BK209" s="230">
        <f>ROUND(I209*H209,2)</f>
        <v>0</v>
      </c>
      <c r="BL209" s="17" t="s">
        <v>142</v>
      </c>
      <c r="BM209" s="229" t="s">
        <v>287</v>
      </c>
    </row>
    <row r="210" s="2" customFormat="1">
      <c r="A210" s="38"/>
      <c r="B210" s="39"/>
      <c r="C210" s="40"/>
      <c r="D210" s="233" t="s">
        <v>204</v>
      </c>
      <c r="E210" s="40"/>
      <c r="F210" s="264" t="s">
        <v>288</v>
      </c>
      <c r="G210" s="40"/>
      <c r="H210" s="40"/>
      <c r="I210" s="265"/>
      <c r="J210" s="40"/>
      <c r="K210" s="40"/>
      <c r="L210" s="44"/>
      <c r="M210" s="266"/>
      <c r="N210" s="26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204</v>
      </c>
      <c r="AU210" s="17" t="s">
        <v>92</v>
      </c>
    </row>
    <row r="211" s="14" customFormat="1">
      <c r="A211" s="14"/>
      <c r="B211" s="242"/>
      <c r="C211" s="243"/>
      <c r="D211" s="233" t="s">
        <v>144</v>
      </c>
      <c r="E211" s="244" t="s">
        <v>1</v>
      </c>
      <c r="F211" s="245" t="s">
        <v>289</v>
      </c>
      <c r="G211" s="243"/>
      <c r="H211" s="246">
        <v>27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144</v>
      </c>
      <c r="AU211" s="252" t="s">
        <v>92</v>
      </c>
      <c r="AV211" s="14" t="s">
        <v>92</v>
      </c>
      <c r="AW211" s="14" t="s">
        <v>32</v>
      </c>
      <c r="AX211" s="14" t="s">
        <v>76</v>
      </c>
      <c r="AY211" s="252" t="s">
        <v>134</v>
      </c>
    </row>
    <row r="212" s="14" customFormat="1">
      <c r="A212" s="14"/>
      <c r="B212" s="242"/>
      <c r="C212" s="243"/>
      <c r="D212" s="233" t="s">
        <v>144</v>
      </c>
      <c r="E212" s="244" t="s">
        <v>1</v>
      </c>
      <c r="F212" s="245" t="s">
        <v>290</v>
      </c>
      <c r="G212" s="243"/>
      <c r="H212" s="246">
        <v>35.100000000000001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144</v>
      </c>
      <c r="AU212" s="252" t="s">
        <v>92</v>
      </c>
      <c r="AV212" s="14" t="s">
        <v>92</v>
      </c>
      <c r="AW212" s="14" t="s">
        <v>32</v>
      </c>
      <c r="AX212" s="14" t="s">
        <v>76</v>
      </c>
      <c r="AY212" s="252" t="s">
        <v>134</v>
      </c>
    </row>
    <row r="213" s="15" customFormat="1">
      <c r="A213" s="15"/>
      <c r="B213" s="253"/>
      <c r="C213" s="254"/>
      <c r="D213" s="233" t="s">
        <v>144</v>
      </c>
      <c r="E213" s="255" t="s">
        <v>1</v>
      </c>
      <c r="F213" s="256" t="s">
        <v>147</v>
      </c>
      <c r="G213" s="254"/>
      <c r="H213" s="257">
        <v>62.100000000000001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3" t="s">
        <v>144</v>
      </c>
      <c r="AU213" s="263" t="s">
        <v>92</v>
      </c>
      <c r="AV213" s="15" t="s">
        <v>142</v>
      </c>
      <c r="AW213" s="15" t="s">
        <v>32</v>
      </c>
      <c r="AX213" s="15" t="s">
        <v>84</v>
      </c>
      <c r="AY213" s="263" t="s">
        <v>134</v>
      </c>
    </row>
    <row r="214" s="12" customFormat="1" ht="22.8" customHeight="1">
      <c r="A214" s="12"/>
      <c r="B214" s="202"/>
      <c r="C214" s="203"/>
      <c r="D214" s="204" t="s">
        <v>75</v>
      </c>
      <c r="E214" s="216" t="s">
        <v>291</v>
      </c>
      <c r="F214" s="216" t="s">
        <v>292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SUM(P215:P220)</f>
        <v>0</v>
      </c>
      <c r="Q214" s="210"/>
      <c r="R214" s="211">
        <f>SUM(R215:R220)</f>
        <v>0</v>
      </c>
      <c r="S214" s="210"/>
      <c r="T214" s="212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84</v>
      </c>
      <c r="AT214" s="214" t="s">
        <v>75</v>
      </c>
      <c r="AU214" s="214" t="s">
        <v>84</v>
      </c>
      <c r="AY214" s="213" t="s">
        <v>134</v>
      </c>
      <c r="BK214" s="215">
        <f>SUM(BK215:BK220)</f>
        <v>0</v>
      </c>
    </row>
    <row r="215" s="2" customFormat="1" ht="16.5" customHeight="1">
      <c r="A215" s="38"/>
      <c r="B215" s="39"/>
      <c r="C215" s="218" t="s">
        <v>293</v>
      </c>
      <c r="D215" s="218" t="s">
        <v>137</v>
      </c>
      <c r="E215" s="219" t="s">
        <v>294</v>
      </c>
      <c r="F215" s="220" t="s">
        <v>295</v>
      </c>
      <c r="G215" s="221" t="s">
        <v>296</v>
      </c>
      <c r="H215" s="222">
        <v>8.0129999999999999</v>
      </c>
      <c r="I215" s="223"/>
      <c r="J215" s="224">
        <f>ROUND(I215*H215,2)</f>
        <v>0</v>
      </c>
      <c r="K215" s="220" t="s">
        <v>141</v>
      </c>
      <c r="L215" s="44"/>
      <c r="M215" s="225" t="s">
        <v>1</v>
      </c>
      <c r="N215" s="226" t="s">
        <v>42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142</v>
      </c>
      <c r="AT215" s="229" t="s">
        <v>137</v>
      </c>
      <c r="AU215" s="229" t="s">
        <v>92</v>
      </c>
      <c r="AY215" s="17" t="s">
        <v>134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92</v>
      </c>
      <c r="BK215" s="230">
        <f>ROUND(I215*H215,2)</f>
        <v>0</v>
      </c>
      <c r="BL215" s="17" t="s">
        <v>142</v>
      </c>
      <c r="BM215" s="229" t="s">
        <v>297</v>
      </c>
    </row>
    <row r="216" s="2" customFormat="1" ht="24.15" customHeight="1">
      <c r="A216" s="38"/>
      <c r="B216" s="39"/>
      <c r="C216" s="218" t="s">
        <v>298</v>
      </c>
      <c r="D216" s="218" t="s">
        <v>137</v>
      </c>
      <c r="E216" s="219" t="s">
        <v>299</v>
      </c>
      <c r="F216" s="220" t="s">
        <v>300</v>
      </c>
      <c r="G216" s="221" t="s">
        <v>296</v>
      </c>
      <c r="H216" s="222">
        <v>8.0129999999999999</v>
      </c>
      <c r="I216" s="223"/>
      <c r="J216" s="224">
        <f>ROUND(I216*H216,2)</f>
        <v>0</v>
      </c>
      <c r="K216" s="220" t="s">
        <v>141</v>
      </c>
      <c r="L216" s="44"/>
      <c r="M216" s="225" t="s">
        <v>1</v>
      </c>
      <c r="N216" s="226" t="s">
        <v>42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142</v>
      </c>
      <c r="AT216" s="229" t="s">
        <v>137</v>
      </c>
      <c r="AU216" s="229" t="s">
        <v>92</v>
      </c>
      <c r="AY216" s="17" t="s">
        <v>134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92</v>
      </c>
      <c r="BK216" s="230">
        <f>ROUND(I216*H216,2)</f>
        <v>0</v>
      </c>
      <c r="BL216" s="17" t="s">
        <v>142</v>
      </c>
      <c r="BM216" s="229" t="s">
        <v>301</v>
      </c>
    </row>
    <row r="217" s="2" customFormat="1" ht="24.15" customHeight="1">
      <c r="A217" s="38"/>
      <c r="B217" s="39"/>
      <c r="C217" s="218" t="s">
        <v>302</v>
      </c>
      <c r="D217" s="218" t="s">
        <v>137</v>
      </c>
      <c r="E217" s="219" t="s">
        <v>303</v>
      </c>
      <c r="F217" s="220" t="s">
        <v>304</v>
      </c>
      <c r="G217" s="221" t="s">
        <v>296</v>
      </c>
      <c r="H217" s="222">
        <v>8.0129999999999999</v>
      </c>
      <c r="I217" s="223"/>
      <c r="J217" s="224">
        <f>ROUND(I217*H217,2)</f>
        <v>0</v>
      </c>
      <c r="K217" s="220" t="s">
        <v>141</v>
      </c>
      <c r="L217" s="44"/>
      <c r="M217" s="225" t="s">
        <v>1</v>
      </c>
      <c r="N217" s="226" t="s">
        <v>42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142</v>
      </c>
      <c r="AT217" s="229" t="s">
        <v>137</v>
      </c>
      <c r="AU217" s="229" t="s">
        <v>92</v>
      </c>
      <c r="AY217" s="17" t="s">
        <v>134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92</v>
      </c>
      <c r="BK217" s="230">
        <f>ROUND(I217*H217,2)</f>
        <v>0</v>
      </c>
      <c r="BL217" s="17" t="s">
        <v>142</v>
      </c>
      <c r="BM217" s="229" t="s">
        <v>305</v>
      </c>
    </row>
    <row r="218" s="2" customFormat="1" ht="24.15" customHeight="1">
      <c r="A218" s="38"/>
      <c r="B218" s="39"/>
      <c r="C218" s="218" t="s">
        <v>306</v>
      </c>
      <c r="D218" s="218" t="s">
        <v>137</v>
      </c>
      <c r="E218" s="219" t="s">
        <v>307</v>
      </c>
      <c r="F218" s="220" t="s">
        <v>308</v>
      </c>
      <c r="G218" s="221" t="s">
        <v>296</v>
      </c>
      <c r="H218" s="222">
        <v>160.25999999999999</v>
      </c>
      <c r="I218" s="223"/>
      <c r="J218" s="224">
        <f>ROUND(I218*H218,2)</f>
        <v>0</v>
      </c>
      <c r="K218" s="220" t="s">
        <v>141</v>
      </c>
      <c r="L218" s="44"/>
      <c r="M218" s="225" t="s">
        <v>1</v>
      </c>
      <c r="N218" s="226" t="s">
        <v>42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142</v>
      </c>
      <c r="AT218" s="229" t="s">
        <v>137</v>
      </c>
      <c r="AU218" s="229" t="s">
        <v>92</v>
      </c>
      <c r="AY218" s="17" t="s">
        <v>134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92</v>
      </c>
      <c r="BK218" s="230">
        <f>ROUND(I218*H218,2)</f>
        <v>0</v>
      </c>
      <c r="BL218" s="17" t="s">
        <v>142</v>
      </c>
      <c r="BM218" s="229" t="s">
        <v>309</v>
      </c>
    </row>
    <row r="219" s="14" customFormat="1">
      <c r="A219" s="14"/>
      <c r="B219" s="242"/>
      <c r="C219" s="243"/>
      <c r="D219" s="233" t="s">
        <v>144</v>
      </c>
      <c r="E219" s="243"/>
      <c r="F219" s="245" t="s">
        <v>310</v>
      </c>
      <c r="G219" s="243"/>
      <c r="H219" s="246">
        <v>160.25999999999999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144</v>
      </c>
      <c r="AU219" s="252" t="s">
        <v>92</v>
      </c>
      <c r="AV219" s="14" t="s">
        <v>92</v>
      </c>
      <c r="AW219" s="14" t="s">
        <v>4</v>
      </c>
      <c r="AX219" s="14" t="s">
        <v>84</v>
      </c>
      <c r="AY219" s="252" t="s">
        <v>134</v>
      </c>
    </row>
    <row r="220" s="2" customFormat="1" ht="33" customHeight="1">
      <c r="A220" s="38"/>
      <c r="B220" s="39"/>
      <c r="C220" s="218" t="s">
        <v>311</v>
      </c>
      <c r="D220" s="218" t="s">
        <v>137</v>
      </c>
      <c r="E220" s="219" t="s">
        <v>312</v>
      </c>
      <c r="F220" s="220" t="s">
        <v>313</v>
      </c>
      <c r="G220" s="221" t="s">
        <v>296</v>
      </c>
      <c r="H220" s="222">
        <v>8.0129999999999999</v>
      </c>
      <c r="I220" s="223"/>
      <c r="J220" s="224">
        <f>ROUND(I220*H220,2)</f>
        <v>0</v>
      </c>
      <c r="K220" s="220" t="s">
        <v>141</v>
      </c>
      <c r="L220" s="44"/>
      <c r="M220" s="225" t="s">
        <v>1</v>
      </c>
      <c r="N220" s="226" t="s">
        <v>42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142</v>
      </c>
      <c r="AT220" s="229" t="s">
        <v>137</v>
      </c>
      <c r="AU220" s="229" t="s">
        <v>92</v>
      </c>
      <c r="AY220" s="17" t="s">
        <v>134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92</v>
      </c>
      <c r="BK220" s="230">
        <f>ROUND(I220*H220,2)</f>
        <v>0</v>
      </c>
      <c r="BL220" s="17" t="s">
        <v>142</v>
      </c>
      <c r="BM220" s="229" t="s">
        <v>314</v>
      </c>
    </row>
    <row r="221" s="12" customFormat="1" ht="22.8" customHeight="1">
      <c r="A221" s="12"/>
      <c r="B221" s="202"/>
      <c r="C221" s="203"/>
      <c r="D221" s="204" t="s">
        <v>75</v>
      </c>
      <c r="E221" s="216" t="s">
        <v>315</v>
      </c>
      <c r="F221" s="216" t="s">
        <v>316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P222</f>
        <v>0</v>
      </c>
      <c r="Q221" s="210"/>
      <c r="R221" s="211">
        <f>R222</f>
        <v>0</v>
      </c>
      <c r="S221" s="210"/>
      <c r="T221" s="21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84</v>
      </c>
      <c r="AT221" s="214" t="s">
        <v>75</v>
      </c>
      <c r="AU221" s="214" t="s">
        <v>84</v>
      </c>
      <c r="AY221" s="213" t="s">
        <v>134</v>
      </c>
      <c r="BK221" s="215">
        <f>BK222</f>
        <v>0</v>
      </c>
    </row>
    <row r="222" s="2" customFormat="1" ht="16.5" customHeight="1">
      <c r="A222" s="38"/>
      <c r="B222" s="39"/>
      <c r="C222" s="218" t="s">
        <v>317</v>
      </c>
      <c r="D222" s="218" t="s">
        <v>137</v>
      </c>
      <c r="E222" s="219" t="s">
        <v>318</v>
      </c>
      <c r="F222" s="220" t="s">
        <v>319</v>
      </c>
      <c r="G222" s="221" t="s">
        <v>296</v>
      </c>
      <c r="H222" s="222">
        <v>5.9589999999999996</v>
      </c>
      <c r="I222" s="223"/>
      <c r="J222" s="224">
        <f>ROUND(I222*H222,2)</f>
        <v>0</v>
      </c>
      <c r="K222" s="220" t="s">
        <v>141</v>
      </c>
      <c r="L222" s="44"/>
      <c r="M222" s="225" t="s">
        <v>1</v>
      </c>
      <c r="N222" s="226" t="s">
        <v>42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142</v>
      </c>
      <c r="AT222" s="229" t="s">
        <v>137</v>
      </c>
      <c r="AU222" s="229" t="s">
        <v>92</v>
      </c>
      <c r="AY222" s="17" t="s">
        <v>134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92</v>
      </c>
      <c r="BK222" s="230">
        <f>ROUND(I222*H222,2)</f>
        <v>0</v>
      </c>
      <c r="BL222" s="17" t="s">
        <v>142</v>
      </c>
      <c r="BM222" s="229" t="s">
        <v>320</v>
      </c>
    </row>
    <row r="223" s="12" customFormat="1" ht="25.92" customHeight="1">
      <c r="A223" s="12"/>
      <c r="B223" s="202"/>
      <c r="C223" s="203"/>
      <c r="D223" s="204" t="s">
        <v>75</v>
      </c>
      <c r="E223" s="205" t="s">
        <v>321</v>
      </c>
      <c r="F223" s="205" t="s">
        <v>322</v>
      </c>
      <c r="G223" s="203"/>
      <c r="H223" s="203"/>
      <c r="I223" s="206"/>
      <c r="J223" s="207">
        <f>BK223</f>
        <v>0</v>
      </c>
      <c r="K223" s="203"/>
      <c r="L223" s="208"/>
      <c r="M223" s="209"/>
      <c r="N223" s="210"/>
      <c r="O223" s="210"/>
      <c r="P223" s="211">
        <f>P224+P231+P235+P251+P288+P342+P368+P386</f>
        <v>0</v>
      </c>
      <c r="Q223" s="210"/>
      <c r="R223" s="211">
        <f>R224+R231+R235+R251+R288+R342+R368+R386</f>
        <v>4.3874504000000005</v>
      </c>
      <c r="S223" s="210"/>
      <c r="T223" s="212">
        <f>T224+T231+T235+T251+T288+T342+T368+T386</f>
        <v>5.4378042000000004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92</v>
      </c>
      <c r="AT223" s="214" t="s">
        <v>75</v>
      </c>
      <c r="AU223" s="214" t="s">
        <v>76</v>
      </c>
      <c r="AY223" s="213" t="s">
        <v>134</v>
      </c>
      <c r="BK223" s="215">
        <f>BK224+BK231+BK235+BK251+BK288+BK342+BK368+BK386</f>
        <v>0</v>
      </c>
    </row>
    <row r="224" s="12" customFormat="1" ht="22.8" customHeight="1">
      <c r="A224" s="12"/>
      <c r="B224" s="202"/>
      <c r="C224" s="203"/>
      <c r="D224" s="204" t="s">
        <v>75</v>
      </c>
      <c r="E224" s="216" t="s">
        <v>323</v>
      </c>
      <c r="F224" s="216" t="s">
        <v>324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SUM(P225:P230)</f>
        <v>0</v>
      </c>
      <c r="Q224" s="210"/>
      <c r="R224" s="211">
        <f>SUM(R225:R230)</f>
        <v>0.039599999999999996</v>
      </c>
      <c r="S224" s="210"/>
      <c r="T224" s="212">
        <f>SUM(T225:T230)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92</v>
      </c>
      <c r="AT224" s="214" t="s">
        <v>75</v>
      </c>
      <c r="AU224" s="214" t="s">
        <v>84</v>
      </c>
      <c r="AY224" s="213" t="s">
        <v>134</v>
      </c>
      <c r="BK224" s="215">
        <f>SUM(BK225:BK230)</f>
        <v>0</v>
      </c>
    </row>
    <row r="225" s="2" customFormat="1" ht="24.15" customHeight="1">
      <c r="A225" s="38"/>
      <c r="B225" s="39"/>
      <c r="C225" s="218" t="s">
        <v>325</v>
      </c>
      <c r="D225" s="218" t="s">
        <v>137</v>
      </c>
      <c r="E225" s="219" t="s">
        <v>326</v>
      </c>
      <c r="F225" s="220" t="s">
        <v>327</v>
      </c>
      <c r="G225" s="221" t="s">
        <v>140</v>
      </c>
      <c r="H225" s="222">
        <v>12</v>
      </c>
      <c r="I225" s="223"/>
      <c r="J225" s="224">
        <f>ROUND(I225*H225,2)</f>
        <v>0</v>
      </c>
      <c r="K225" s="220" t="s">
        <v>141</v>
      </c>
      <c r="L225" s="44"/>
      <c r="M225" s="225" t="s">
        <v>1</v>
      </c>
      <c r="N225" s="226" t="s">
        <v>42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218</v>
      </c>
      <c r="AT225" s="229" t="s">
        <v>137</v>
      </c>
      <c r="AU225" s="229" t="s">
        <v>92</v>
      </c>
      <c r="AY225" s="17" t="s">
        <v>134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92</v>
      </c>
      <c r="BK225" s="230">
        <f>ROUND(I225*H225,2)</f>
        <v>0</v>
      </c>
      <c r="BL225" s="17" t="s">
        <v>218</v>
      </c>
      <c r="BM225" s="229" t="s">
        <v>328</v>
      </c>
    </row>
    <row r="226" s="14" customFormat="1">
      <c r="A226" s="14"/>
      <c r="B226" s="242"/>
      <c r="C226" s="243"/>
      <c r="D226" s="233" t="s">
        <v>144</v>
      </c>
      <c r="E226" s="244" t="s">
        <v>1</v>
      </c>
      <c r="F226" s="245" t="s">
        <v>329</v>
      </c>
      <c r="G226" s="243"/>
      <c r="H226" s="246">
        <v>12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144</v>
      </c>
      <c r="AU226" s="252" t="s">
        <v>92</v>
      </c>
      <c r="AV226" s="14" t="s">
        <v>92</v>
      </c>
      <c r="AW226" s="14" t="s">
        <v>32</v>
      </c>
      <c r="AX226" s="14" t="s">
        <v>84</v>
      </c>
      <c r="AY226" s="252" t="s">
        <v>134</v>
      </c>
    </row>
    <row r="227" s="2" customFormat="1" ht="24.15" customHeight="1">
      <c r="A227" s="38"/>
      <c r="B227" s="39"/>
      <c r="C227" s="268" t="s">
        <v>330</v>
      </c>
      <c r="D227" s="268" t="s">
        <v>331</v>
      </c>
      <c r="E227" s="269" t="s">
        <v>332</v>
      </c>
      <c r="F227" s="270" t="s">
        <v>333</v>
      </c>
      <c r="G227" s="271" t="s">
        <v>140</v>
      </c>
      <c r="H227" s="272">
        <v>13.199999999999999</v>
      </c>
      <c r="I227" s="273"/>
      <c r="J227" s="274">
        <f>ROUND(I227*H227,2)</f>
        <v>0</v>
      </c>
      <c r="K227" s="270" t="s">
        <v>141</v>
      </c>
      <c r="L227" s="275"/>
      <c r="M227" s="276" t="s">
        <v>1</v>
      </c>
      <c r="N227" s="277" t="s">
        <v>42</v>
      </c>
      <c r="O227" s="91"/>
      <c r="P227" s="227">
        <f>O227*H227</f>
        <v>0</v>
      </c>
      <c r="Q227" s="227">
        <v>0.0030000000000000001</v>
      </c>
      <c r="R227" s="227">
        <f>Q227*H227</f>
        <v>0.039599999999999996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298</v>
      </c>
      <c r="AT227" s="229" t="s">
        <v>331</v>
      </c>
      <c r="AU227" s="229" t="s">
        <v>92</v>
      </c>
      <c r="AY227" s="17" t="s">
        <v>134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92</v>
      </c>
      <c r="BK227" s="230">
        <f>ROUND(I227*H227,2)</f>
        <v>0</v>
      </c>
      <c r="BL227" s="17" t="s">
        <v>218</v>
      </c>
      <c r="BM227" s="229" t="s">
        <v>334</v>
      </c>
    </row>
    <row r="228" s="14" customFormat="1">
      <c r="A228" s="14"/>
      <c r="B228" s="242"/>
      <c r="C228" s="243"/>
      <c r="D228" s="233" t="s">
        <v>144</v>
      </c>
      <c r="E228" s="243"/>
      <c r="F228" s="245" t="s">
        <v>335</v>
      </c>
      <c r="G228" s="243"/>
      <c r="H228" s="246">
        <v>13.199999999999999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144</v>
      </c>
      <c r="AU228" s="252" t="s">
        <v>92</v>
      </c>
      <c r="AV228" s="14" t="s">
        <v>92</v>
      </c>
      <c r="AW228" s="14" t="s">
        <v>4</v>
      </c>
      <c r="AX228" s="14" t="s">
        <v>84</v>
      </c>
      <c r="AY228" s="252" t="s">
        <v>134</v>
      </c>
    </row>
    <row r="229" s="2" customFormat="1" ht="24.15" customHeight="1">
      <c r="A229" s="38"/>
      <c r="B229" s="39"/>
      <c r="C229" s="218" t="s">
        <v>336</v>
      </c>
      <c r="D229" s="218" t="s">
        <v>137</v>
      </c>
      <c r="E229" s="219" t="s">
        <v>337</v>
      </c>
      <c r="F229" s="220" t="s">
        <v>338</v>
      </c>
      <c r="G229" s="221" t="s">
        <v>296</v>
      </c>
      <c r="H229" s="222">
        <v>0.040000000000000001</v>
      </c>
      <c r="I229" s="223"/>
      <c r="J229" s="224">
        <f>ROUND(I229*H229,2)</f>
        <v>0</v>
      </c>
      <c r="K229" s="220" t="s">
        <v>141</v>
      </c>
      <c r="L229" s="44"/>
      <c r="M229" s="225" t="s">
        <v>1</v>
      </c>
      <c r="N229" s="226" t="s">
        <v>42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218</v>
      </c>
      <c r="AT229" s="229" t="s">
        <v>137</v>
      </c>
      <c r="AU229" s="229" t="s">
        <v>92</v>
      </c>
      <c r="AY229" s="17" t="s">
        <v>134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92</v>
      </c>
      <c r="BK229" s="230">
        <f>ROUND(I229*H229,2)</f>
        <v>0</v>
      </c>
      <c r="BL229" s="17" t="s">
        <v>218</v>
      </c>
      <c r="BM229" s="229" t="s">
        <v>339</v>
      </c>
    </row>
    <row r="230" s="2" customFormat="1" ht="24.15" customHeight="1">
      <c r="A230" s="38"/>
      <c r="B230" s="39"/>
      <c r="C230" s="218" t="s">
        <v>340</v>
      </c>
      <c r="D230" s="218" t="s">
        <v>137</v>
      </c>
      <c r="E230" s="219" t="s">
        <v>341</v>
      </c>
      <c r="F230" s="220" t="s">
        <v>342</v>
      </c>
      <c r="G230" s="221" t="s">
        <v>296</v>
      </c>
      <c r="H230" s="222">
        <v>0.040000000000000001</v>
      </c>
      <c r="I230" s="223"/>
      <c r="J230" s="224">
        <f>ROUND(I230*H230,2)</f>
        <v>0</v>
      </c>
      <c r="K230" s="220" t="s">
        <v>141</v>
      </c>
      <c r="L230" s="44"/>
      <c r="M230" s="225" t="s">
        <v>1</v>
      </c>
      <c r="N230" s="226" t="s">
        <v>42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218</v>
      </c>
      <c r="AT230" s="229" t="s">
        <v>137</v>
      </c>
      <c r="AU230" s="229" t="s">
        <v>92</v>
      </c>
      <c r="AY230" s="17" t="s">
        <v>134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92</v>
      </c>
      <c r="BK230" s="230">
        <f>ROUND(I230*H230,2)</f>
        <v>0</v>
      </c>
      <c r="BL230" s="17" t="s">
        <v>218</v>
      </c>
      <c r="BM230" s="229" t="s">
        <v>343</v>
      </c>
    </row>
    <row r="231" s="12" customFormat="1" ht="22.8" customHeight="1">
      <c r="A231" s="12"/>
      <c r="B231" s="202"/>
      <c r="C231" s="203"/>
      <c r="D231" s="204" t="s">
        <v>75</v>
      </c>
      <c r="E231" s="216" t="s">
        <v>344</v>
      </c>
      <c r="F231" s="216" t="s">
        <v>345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SUM(P232:P234)</f>
        <v>0</v>
      </c>
      <c r="Q231" s="210"/>
      <c r="R231" s="211">
        <f>SUM(R232:R234)</f>
        <v>0</v>
      </c>
      <c r="S231" s="210"/>
      <c r="T231" s="212">
        <f>SUM(T232:T234)</f>
        <v>0.016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92</v>
      </c>
      <c r="AT231" s="214" t="s">
        <v>75</v>
      </c>
      <c r="AU231" s="214" t="s">
        <v>84</v>
      </c>
      <c r="AY231" s="213" t="s">
        <v>134</v>
      </c>
      <c r="BK231" s="215">
        <f>SUM(BK232:BK234)</f>
        <v>0</v>
      </c>
    </row>
    <row r="232" s="2" customFormat="1" ht="21.75" customHeight="1">
      <c r="A232" s="38"/>
      <c r="B232" s="39"/>
      <c r="C232" s="218" t="s">
        <v>346</v>
      </c>
      <c r="D232" s="218" t="s">
        <v>137</v>
      </c>
      <c r="E232" s="219" t="s">
        <v>347</v>
      </c>
      <c r="F232" s="220" t="s">
        <v>348</v>
      </c>
      <c r="G232" s="221" t="s">
        <v>349</v>
      </c>
      <c r="H232" s="222">
        <v>1</v>
      </c>
      <c r="I232" s="223"/>
      <c r="J232" s="224">
        <f>ROUND(I232*H232,2)</f>
        <v>0</v>
      </c>
      <c r="K232" s="220" t="s">
        <v>1</v>
      </c>
      <c r="L232" s="44"/>
      <c r="M232" s="225" t="s">
        <v>1</v>
      </c>
      <c r="N232" s="226" t="s">
        <v>42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0.016</v>
      </c>
      <c r="T232" s="228">
        <f>S232*H232</f>
        <v>0.016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218</v>
      </c>
      <c r="AT232" s="229" t="s">
        <v>137</v>
      </c>
      <c r="AU232" s="229" t="s">
        <v>92</v>
      </c>
      <c r="AY232" s="17" t="s">
        <v>134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92</v>
      </c>
      <c r="BK232" s="230">
        <f>ROUND(I232*H232,2)</f>
        <v>0</v>
      </c>
      <c r="BL232" s="17" t="s">
        <v>218</v>
      </c>
      <c r="BM232" s="229" t="s">
        <v>350</v>
      </c>
    </row>
    <row r="233" s="2" customFormat="1">
      <c r="A233" s="38"/>
      <c r="B233" s="39"/>
      <c r="C233" s="40"/>
      <c r="D233" s="233" t="s">
        <v>204</v>
      </c>
      <c r="E233" s="40"/>
      <c r="F233" s="264" t="s">
        <v>205</v>
      </c>
      <c r="G233" s="40"/>
      <c r="H233" s="40"/>
      <c r="I233" s="265"/>
      <c r="J233" s="40"/>
      <c r="K233" s="40"/>
      <c r="L233" s="44"/>
      <c r="M233" s="266"/>
      <c r="N233" s="26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204</v>
      </c>
      <c r="AU233" s="17" t="s">
        <v>92</v>
      </c>
    </row>
    <row r="234" s="14" customFormat="1">
      <c r="A234" s="14"/>
      <c r="B234" s="242"/>
      <c r="C234" s="243"/>
      <c r="D234" s="233" t="s">
        <v>144</v>
      </c>
      <c r="E234" s="244" t="s">
        <v>1</v>
      </c>
      <c r="F234" s="245" t="s">
        <v>84</v>
      </c>
      <c r="G234" s="243"/>
      <c r="H234" s="246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144</v>
      </c>
      <c r="AU234" s="252" t="s">
        <v>92</v>
      </c>
      <c r="AV234" s="14" t="s">
        <v>92</v>
      </c>
      <c r="AW234" s="14" t="s">
        <v>32</v>
      </c>
      <c r="AX234" s="14" t="s">
        <v>84</v>
      </c>
      <c r="AY234" s="252" t="s">
        <v>134</v>
      </c>
    </row>
    <row r="235" s="12" customFormat="1" ht="22.8" customHeight="1">
      <c r="A235" s="12"/>
      <c r="B235" s="202"/>
      <c r="C235" s="203"/>
      <c r="D235" s="204" t="s">
        <v>75</v>
      </c>
      <c r="E235" s="216" t="s">
        <v>351</v>
      </c>
      <c r="F235" s="216" t="s">
        <v>352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SUM(P236:P250)</f>
        <v>0</v>
      </c>
      <c r="Q235" s="210"/>
      <c r="R235" s="211">
        <f>SUM(R236:R250)</f>
        <v>0.39601700000000001</v>
      </c>
      <c r="S235" s="210"/>
      <c r="T235" s="212">
        <f>SUM(T236:T250)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92</v>
      </c>
      <c r="AT235" s="214" t="s">
        <v>75</v>
      </c>
      <c r="AU235" s="214" t="s">
        <v>84</v>
      </c>
      <c r="AY235" s="213" t="s">
        <v>134</v>
      </c>
      <c r="BK235" s="215">
        <f>SUM(BK236:BK250)</f>
        <v>0</v>
      </c>
    </row>
    <row r="236" s="2" customFormat="1" ht="33" customHeight="1">
      <c r="A236" s="38"/>
      <c r="B236" s="39"/>
      <c r="C236" s="218" t="s">
        <v>353</v>
      </c>
      <c r="D236" s="218" t="s">
        <v>137</v>
      </c>
      <c r="E236" s="219" t="s">
        <v>354</v>
      </c>
      <c r="F236" s="220" t="s">
        <v>355</v>
      </c>
      <c r="G236" s="221" t="s">
        <v>192</v>
      </c>
      <c r="H236" s="222">
        <v>0.5</v>
      </c>
      <c r="I236" s="223"/>
      <c r="J236" s="224">
        <f>ROUND(I236*H236,2)</f>
        <v>0</v>
      </c>
      <c r="K236" s="220" t="s">
        <v>141</v>
      </c>
      <c r="L236" s="44"/>
      <c r="M236" s="225" t="s">
        <v>1</v>
      </c>
      <c r="N236" s="226" t="s">
        <v>42</v>
      </c>
      <c r="O236" s="91"/>
      <c r="P236" s="227">
        <f>O236*H236</f>
        <v>0</v>
      </c>
      <c r="Q236" s="227">
        <v>0.00189</v>
      </c>
      <c r="R236" s="227">
        <f>Q236*H236</f>
        <v>0.00094499999999999998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218</v>
      </c>
      <c r="AT236" s="229" t="s">
        <v>137</v>
      </c>
      <c r="AU236" s="229" t="s">
        <v>92</v>
      </c>
      <c r="AY236" s="17" t="s">
        <v>134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92</v>
      </c>
      <c r="BK236" s="230">
        <f>ROUND(I236*H236,2)</f>
        <v>0</v>
      </c>
      <c r="BL236" s="17" t="s">
        <v>218</v>
      </c>
      <c r="BM236" s="229" t="s">
        <v>356</v>
      </c>
    </row>
    <row r="237" s="2" customFormat="1" ht="24.15" customHeight="1">
      <c r="A237" s="38"/>
      <c r="B237" s="39"/>
      <c r="C237" s="218" t="s">
        <v>357</v>
      </c>
      <c r="D237" s="218" t="s">
        <v>137</v>
      </c>
      <c r="E237" s="219" t="s">
        <v>358</v>
      </c>
      <c r="F237" s="220" t="s">
        <v>359</v>
      </c>
      <c r="G237" s="221" t="s">
        <v>140</v>
      </c>
      <c r="H237" s="222">
        <v>12</v>
      </c>
      <c r="I237" s="223"/>
      <c r="J237" s="224">
        <f>ROUND(I237*H237,2)</f>
        <v>0</v>
      </c>
      <c r="K237" s="220" t="s">
        <v>141</v>
      </c>
      <c r="L237" s="44"/>
      <c r="M237" s="225" t="s">
        <v>1</v>
      </c>
      <c r="N237" s="226" t="s">
        <v>42</v>
      </c>
      <c r="O237" s="91"/>
      <c r="P237" s="227">
        <f>O237*H237</f>
        <v>0</v>
      </c>
      <c r="Q237" s="227">
        <v>0.011299999999999999</v>
      </c>
      <c r="R237" s="227">
        <f>Q237*H237</f>
        <v>0.1356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218</v>
      </c>
      <c r="AT237" s="229" t="s">
        <v>137</v>
      </c>
      <c r="AU237" s="229" t="s">
        <v>92</v>
      </c>
      <c r="AY237" s="17" t="s">
        <v>134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92</v>
      </c>
      <c r="BK237" s="230">
        <f>ROUND(I237*H237,2)</f>
        <v>0</v>
      </c>
      <c r="BL237" s="17" t="s">
        <v>218</v>
      </c>
      <c r="BM237" s="229" t="s">
        <v>360</v>
      </c>
    </row>
    <row r="238" s="14" customFormat="1">
      <c r="A238" s="14"/>
      <c r="B238" s="242"/>
      <c r="C238" s="243"/>
      <c r="D238" s="233" t="s">
        <v>144</v>
      </c>
      <c r="E238" s="244" t="s">
        <v>1</v>
      </c>
      <c r="F238" s="245" t="s">
        <v>329</v>
      </c>
      <c r="G238" s="243"/>
      <c r="H238" s="246">
        <v>12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144</v>
      </c>
      <c r="AU238" s="252" t="s">
        <v>92</v>
      </c>
      <c r="AV238" s="14" t="s">
        <v>92</v>
      </c>
      <c r="AW238" s="14" t="s">
        <v>32</v>
      </c>
      <c r="AX238" s="14" t="s">
        <v>84</v>
      </c>
      <c r="AY238" s="252" t="s">
        <v>134</v>
      </c>
    </row>
    <row r="239" s="2" customFormat="1" ht="24.15" customHeight="1">
      <c r="A239" s="38"/>
      <c r="B239" s="39"/>
      <c r="C239" s="218" t="s">
        <v>361</v>
      </c>
      <c r="D239" s="218" t="s">
        <v>137</v>
      </c>
      <c r="E239" s="219" t="s">
        <v>362</v>
      </c>
      <c r="F239" s="220" t="s">
        <v>363</v>
      </c>
      <c r="G239" s="221" t="s">
        <v>181</v>
      </c>
      <c r="H239" s="222">
        <v>26</v>
      </c>
      <c r="I239" s="223"/>
      <c r="J239" s="224">
        <f>ROUND(I239*H239,2)</f>
        <v>0</v>
      </c>
      <c r="K239" s="220" t="s">
        <v>141</v>
      </c>
      <c r="L239" s="44"/>
      <c r="M239" s="225" t="s">
        <v>1</v>
      </c>
      <c r="N239" s="226" t="s">
        <v>42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218</v>
      </c>
      <c r="AT239" s="229" t="s">
        <v>137</v>
      </c>
      <c r="AU239" s="229" t="s">
        <v>92</v>
      </c>
      <c r="AY239" s="17" t="s">
        <v>134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92</v>
      </c>
      <c r="BK239" s="230">
        <f>ROUND(I239*H239,2)</f>
        <v>0</v>
      </c>
      <c r="BL239" s="17" t="s">
        <v>218</v>
      </c>
      <c r="BM239" s="229" t="s">
        <v>364</v>
      </c>
    </row>
    <row r="240" s="13" customFormat="1">
      <c r="A240" s="13"/>
      <c r="B240" s="231"/>
      <c r="C240" s="232"/>
      <c r="D240" s="233" t="s">
        <v>144</v>
      </c>
      <c r="E240" s="234" t="s">
        <v>1</v>
      </c>
      <c r="F240" s="235" t="s">
        <v>365</v>
      </c>
      <c r="G240" s="232"/>
      <c r="H240" s="234" t="s">
        <v>1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144</v>
      </c>
      <c r="AU240" s="241" t="s">
        <v>92</v>
      </c>
      <c r="AV240" s="13" t="s">
        <v>84</v>
      </c>
      <c r="AW240" s="13" t="s">
        <v>32</v>
      </c>
      <c r="AX240" s="13" t="s">
        <v>76</v>
      </c>
      <c r="AY240" s="241" t="s">
        <v>134</v>
      </c>
    </row>
    <row r="241" s="14" customFormat="1">
      <c r="A241" s="14"/>
      <c r="B241" s="242"/>
      <c r="C241" s="243"/>
      <c r="D241" s="233" t="s">
        <v>144</v>
      </c>
      <c r="E241" s="244" t="s">
        <v>1</v>
      </c>
      <c r="F241" s="245" t="s">
        <v>262</v>
      </c>
      <c r="G241" s="243"/>
      <c r="H241" s="246">
        <v>26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144</v>
      </c>
      <c r="AU241" s="252" t="s">
        <v>92</v>
      </c>
      <c r="AV241" s="14" t="s">
        <v>92</v>
      </c>
      <c r="AW241" s="14" t="s">
        <v>32</v>
      </c>
      <c r="AX241" s="14" t="s">
        <v>76</v>
      </c>
      <c r="AY241" s="252" t="s">
        <v>134</v>
      </c>
    </row>
    <row r="242" s="15" customFormat="1">
      <c r="A242" s="15"/>
      <c r="B242" s="253"/>
      <c r="C242" s="254"/>
      <c r="D242" s="233" t="s">
        <v>144</v>
      </c>
      <c r="E242" s="255" t="s">
        <v>1</v>
      </c>
      <c r="F242" s="256" t="s">
        <v>147</v>
      </c>
      <c r="G242" s="254"/>
      <c r="H242" s="257">
        <v>26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3" t="s">
        <v>144</v>
      </c>
      <c r="AU242" s="263" t="s">
        <v>92</v>
      </c>
      <c r="AV242" s="15" t="s">
        <v>142</v>
      </c>
      <c r="AW242" s="15" t="s">
        <v>32</v>
      </c>
      <c r="AX242" s="15" t="s">
        <v>84</v>
      </c>
      <c r="AY242" s="263" t="s">
        <v>134</v>
      </c>
    </row>
    <row r="243" s="2" customFormat="1" ht="21.75" customHeight="1">
      <c r="A243" s="38"/>
      <c r="B243" s="39"/>
      <c r="C243" s="268" t="s">
        <v>366</v>
      </c>
      <c r="D243" s="268" t="s">
        <v>331</v>
      </c>
      <c r="E243" s="269" t="s">
        <v>367</v>
      </c>
      <c r="F243" s="270" t="s">
        <v>368</v>
      </c>
      <c r="G243" s="271" t="s">
        <v>192</v>
      </c>
      <c r="H243" s="272">
        <v>0.46800000000000003</v>
      </c>
      <c r="I243" s="273"/>
      <c r="J243" s="274">
        <f>ROUND(I243*H243,2)</f>
        <v>0</v>
      </c>
      <c r="K243" s="270" t="s">
        <v>141</v>
      </c>
      <c r="L243" s="275"/>
      <c r="M243" s="276" t="s">
        <v>1</v>
      </c>
      <c r="N243" s="277" t="s">
        <v>42</v>
      </c>
      <c r="O243" s="91"/>
      <c r="P243" s="227">
        <f>O243*H243</f>
        <v>0</v>
      </c>
      <c r="Q243" s="227">
        <v>0.55000000000000004</v>
      </c>
      <c r="R243" s="227">
        <f>Q243*H243</f>
        <v>0.25740000000000002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298</v>
      </c>
      <c r="AT243" s="229" t="s">
        <v>331</v>
      </c>
      <c r="AU243" s="229" t="s">
        <v>92</v>
      </c>
      <c r="AY243" s="17" t="s">
        <v>134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92</v>
      </c>
      <c r="BK243" s="230">
        <f>ROUND(I243*H243,2)</f>
        <v>0</v>
      </c>
      <c r="BL243" s="17" t="s">
        <v>218</v>
      </c>
      <c r="BM243" s="229" t="s">
        <v>369</v>
      </c>
    </row>
    <row r="244" s="14" customFormat="1">
      <c r="A244" s="14"/>
      <c r="B244" s="242"/>
      <c r="C244" s="243"/>
      <c r="D244" s="233" t="s">
        <v>144</v>
      </c>
      <c r="E244" s="244" t="s">
        <v>1</v>
      </c>
      <c r="F244" s="245" t="s">
        <v>370</v>
      </c>
      <c r="G244" s="243"/>
      <c r="H244" s="246">
        <v>0.46800000000000003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144</v>
      </c>
      <c r="AU244" s="252" t="s">
        <v>92</v>
      </c>
      <c r="AV244" s="14" t="s">
        <v>92</v>
      </c>
      <c r="AW244" s="14" t="s">
        <v>32</v>
      </c>
      <c r="AX244" s="14" t="s">
        <v>84</v>
      </c>
      <c r="AY244" s="252" t="s">
        <v>134</v>
      </c>
    </row>
    <row r="245" s="2" customFormat="1" ht="24.15" customHeight="1">
      <c r="A245" s="38"/>
      <c r="B245" s="39"/>
      <c r="C245" s="218" t="s">
        <v>371</v>
      </c>
      <c r="D245" s="218" t="s">
        <v>137</v>
      </c>
      <c r="E245" s="219" t="s">
        <v>372</v>
      </c>
      <c r="F245" s="220" t="s">
        <v>373</v>
      </c>
      <c r="G245" s="221" t="s">
        <v>192</v>
      </c>
      <c r="H245" s="222">
        <v>0.73999999999999999</v>
      </c>
      <c r="I245" s="223"/>
      <c r="J245" s="224">
        <f>ROUND(I245*H245,2)</f>
        <v>0</v>
      </c>
      <c r="K245" s="220" t="s">
        <v>141</v>
      </c>
      <c r="L245" s="44"/>
      <c r="M245" s="225" t="s">
        <v>1</v>
      </c>
      <c r="N245" s="226" t="s">
        <v>42</v>
      </c>
      <c r="O245" s="91"/>
      <c r="P245" s="227">
        <f>O245*H245</f>
        <v>0</v>
      </c>
      <c r="Q245" s="227">
        <v>0.0028</v>
      </c>
      <c r="R245" s="227">
        <f>Q245*H245</f>
        <v>0.0020720000000000001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218</v>
      </c>
      <c r="AT245" s="229" t="s">
        <v>137</v>
      </c>
      <c r="AU245" s="229" t="s">
        <v>92</v>
      </c>
      <c r="AY245" s="17" t="s">
        <v>134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92</v>
      </c>
      <c r="BK245" s="230">
        <f>ROUND(I245*H245,2)</f>
        <v>0</v>
      </c>
      <c r="BL245" s="17" t="s">
        <v>218</v>
      </c>
      <c r="BM245" s="229" t="s">
        <v>374</v>
      </c>
    </row>
    <row r="246" s="14" customFormat="1">
      <c r="A246" s="14"/>
      <c r="B246" s="242"/>
      <c r="C246" s="243"/>
      <c r="D246" s="233" t="s">
        <v>144</v>
      </c>
      <c r="E246" s="244" t="s">
        <v>1</v>
      </c>
      <c r="F246" s="245" t="s">
        <v>375</v>
      </c>
      <c r="G246" s="243"/>
      <c r="H246" s="246">
        <v>0.5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144</v>
      </c>
      <c r="AU246" s="252" t="s">
        <v>92</v>
      </c>
      <c r="AV246" s="14" t="s">
        <v>92</v>
      </c>
      <c r="AW246" s="14" t="s">
        <v>32</v>
      </c>
      <c r="AX246" s="14" t="s">
        <v>76</v>
      </c>
      <c r="AY246" s="252" t="s">
        <v>134</v>
      </c>
    </row>
    <row r="247" s="14" customFormat="1">
      <c r="A247" s="14"/>
      <c r="B247" s="242"/>
      <c r="C247" s="243"/>
      <c r="D247" s="233" t="s">
        <v>144</v>
      </c>
      <c r="E247" s="244" t="s">
        <v>1</v>
      </c>
      <c r="F247" s="245" t="s">
        <v>376</v>
      </c>
      <c r="G247" s="243"/>
      <c r="H247" s="246">
        <v>0.23999999999999999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144</v>
      </c>
      <c r="AU247" s="252" t="s">
        <v>92</v>
      </c>
      <c r="AV247" s="14" t="s">
        <v>92</v>
      </c>
      <c r="AW247" s="14" t="s">
        <v>32</v>
      </c>
      <c r="AX247" s="14" t="s">
        <v>76</v>
      </c>
      <c r="AY247" s="252" t="s">
        <v>134</v>
      </c>
    </row>
    <row r="248" s="15" customFormat="1">
      <c r="A248" s="15"/>
      <c r="B248" s="253"/>
      <c r="C248" s="254"/>
      <c r="D248" s="233" t="s">
        <v>144</v>
      </c>
      <c r="E248" s="255" t="s">
        <v>1</v>
      </c>
      <c r="F248" s="256" t="s">
        <v>147</v>
      </c>
      <c r="G248" s="254"/>
      <c r="H248" s="257">
        <v>0.73999999999999999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3" t="s">
        <v>144</v>
      </c>
      <c r="AU248" s="263" t="s">
        <v>92</v>
      </c>
      <c r="AV248" s="15" t="s">
        <v>142</v>
      </c>
      <c r="AW248" s="15" t="s">
        <v>32</v>
      </c>
      <c r="AX248" s="15" t="s">
        <v>84</v>
      </c>
      <c r="AY248" s="263" t="s">
        <v>134</v>
      </c>
    </row>
    <row r="249" s="2" customFormat="1" ht="24.15" customHeight="1">
      <c r="A249" s="38"/>
      <c r="B249" s="39"/>
      <c r="C249" s="218" t="s">
        <v>377</v>
      </c>
      <c r="D249" s="218" t="s">
        <v>137</v>
      </c>
      <c r="E249" s="219" t="s">
        <v>378</v>
      </c>
      <c r="F249" s="220" t="s">
        <v>379</v>
      </c>
      <c r="G249" s="221" t="s">
        <v>296</v>
      </c>
      <c r="H249" s="222">
        <v>0.39600000000000002</v>
      </c>
      <c r="I249" s="223"/>
      <c r="J249" s="224">
        <f>ROUND(I249*H249,2)</f>
        <v>0</v>
      </c>
      <c r="K249" s="220" t="s">
        <v>141</v>
      </c>
      <c r="L249" s="44"/>
      <c r="M249" s="225" t="s">
        <v>1</v>
      </c>
      <c r="N249" s="226" t="s">
        <v>42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218</v>
      </c>
      <c r="AT249" s="229" t="s">
        <v>137</v>
      </c>
      <c r="AU249" s="229" t="s">
        <v>92</v>
      </c>
      <c r="AY249" s="17" t="s">
        <v>134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92</v>
      </c>
      <c r="BK249" s="230">
        <f>ROUND(I249*H249,2)</f>
        <v>0</v>
      </c>
      <c r="BL249" s="17" t="s">
        <v>218</v>
      </c>
      <c r="BM249" s="229" t="s">
        <v>380</v>
      </c>
    </row>
    <row r="250" s="2" customFormat="1" ht="24.15" customHeight="1">
      <c r="A250" s="38"/>
      <c r="B250" s="39"/>
      <c r="C250" s="218" t="s">
        <v>381</v>
      </c>
      <c r="D250" s="218" t="s">
        <v>137</v>
      </c>
      <c r="E250" s="219" t="s">
        <v>382</v>
      </c>
      <c r="F250" s="220" t="s">
        <v>383</v>
      </c>
      <c r="G250" s="221" t="s">
        <v>296</v>
      </c>
      <c r="H250" s="222">
        <v>0.39600000000000002</v>
      </c>
      <c r="I250" s="223"/>
      <c r="J250" s="224">
        <f>ROUND(I250*H250,2)</f>
        <v>0</v>
      </c>
      <c r="K250" s="220" t="s">
        <v>141</v>
      </c>
      <c r="L250" s="44"/>
      <c r="M250" s="225" t="s">
        <v>1</v>
      </c>
      <c r="N250" s="226" t="s">
        <v>42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218</v>
      </c>
      <c r="AT250" s="229" t="s">
        <v>137</v>
      </c>
      <c r="AU250" s="229" t="s">
        <v>92</v>
      </c>
      <c r="AY250" s="17" t="s">
        <v>134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92</v>
      </c>
      <c r="BK250" s="230">
        <f>ROUND(I250*H250,2)</f>
        <v>0</v>
      </c>
      <c r="BL250" s="17" t="s">
        <v>218</v>
      </c>
      <c r="BM250" s="229" t="s">
        <v>384</v>
      </c>
    </row>
    <row r="251" s="12" customFormat="1" ht="22.8" customHeight="1">
      <c r="A251" s="12"/>
      <c r="B251" s="202"/>
      <c r="C251" s="203"/>
      <c r="D251" s="204" t="s">
        <v>75</v>
      </c>
      <c r="E251" s="216" t="s">
        <v>385</v>
      </c>
      <c r="F251" s="216" t="s">
        <v>386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SUM(P252:P287)</f>
        <v>0</v>
      </c>
      <c r="Q251" s="210"/>
      <c r="R251" s="211">
        <f>SUM(R252:R287)</f>
        <v>2.8926932000000001</v>
      </c>
      <c r="S251" s="210"/>
      <c r="T251" s="212">
        <f>SUM(T252:T287)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92</v>
      </c>
      <c r="AT251" s="214" t="s">
        <v>75</v>
      </c>
      <c r="AU251" s="214" t="s">
        <v>84</v>
      </c>
      <c r="AY251" s="213" t="s">
        <v>134</v>
      </c>
      <c r="BK251" s="215">
        <f>SUM(BK252:BK287)</f>
        <v>0</v>
      </c>
    </row>
    <row r="252" s="2" customFormat="1" ht="24.15" customHeight="1">
      <c r="A252" s="38"/>
      <c r="B252" s="39"/>
      <c r="C252" s="218" t="s">
        <v>387</v>
      </c>
      <c r="D252" s="218" t="s">
        <v>137</v>
      </c>
      <c r="E252" s="219" t="s">
        <v>388</v>
      </c>
      <c r="F252" s="220" t="s">
        <v>389</v>
      </c>
      <c r="G252" s="221" t="s">
        <v>140</v>
      </c>
      <c r="H252" s="222">
        <v>35.920000000000002</v>
      </c>
      <c r="I252" s="223"/>
      <c r="J252" s="224">
        <f>ROUND(I252*H252,2)</f>
        <v>0</v>
      </c>
      <c r="K252" s="220" t="s">
        <v>141</v>
      </c>
      <c r="L252" s="44"/>
      <c r="M252" s="225" t="s">
        <v>1</v>
      </c>
      <c r="N252" s="226" t="s">
        <v>42</v>
      </c>
      <c r="O252" s="91"/>
      <c r="P252" s="227">
        <f>O252*H252</f>
        <v>0</v>
      </c>
      <c r="Q252" s="227">
        <v>0.057209999999999997</v>
      </c>
      <c r="R252" s="227">
        <f>Q252*H252</f>
        <v>2.0549832000000001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218</v>
      </c>
      <c r="AT252" s="229" t="s">
        <v>137</v>
      </c>
      <c r="AU252" s="229" t="s">
        <v>92</v>
      </c>
      <c r="AY252" s="17" t="s">
        <v>134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92</v>
      </c>
      <c r="BK252" s="230">
        <f>ROUND(I252*H252,2)</f>
        <v>0</v>
      </c>
      <c r="BL252" s="17" t="s">
        <v>218</v>
      </c>
      <c r="BM252" s="229" t="s">
        <v>390</v>
      </c>
    </row>
    <row r="253" s="13" customFormat="1">
      <c r="A253" s="13"/>
      <c r="B253" s="231"/>
      <c r="C253" s="232"/>
      <c r="D253" s="233" t="s">
        <v>144</v>
      </c>
      <c r="E253" s="234" t="s">
        <v>1</v>
      </c>
      <c r="F253" s="235" t="s">
        <v>213</v>
      </c>
      <c r="G253" s="232"/>
      <c r="H253" s="234" t="s">
        <v>1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144</v>
      </c>
      <c r="AU253" s="241" t="s">
        <v>92</v>
      </c>
      <c r="AV253" s="13" t="s">
        <v>84</v>
      </c>
      <c r="AW253" s="13" t="s">
        <v>32</v>
      </c>
      <c r="AX253" s="13" t="s">
        <v>76</v>
      </c>
      <c r="AY253" s="241" t="s">
        <v>134</v>
      </c>
    </row>
    <row r="254" s="14" customFormat="1">
      <c r="A254" s="14"/>
      <c r="B254" s="242"/>
      <c r="C254" s="243"/>
      <c r="D254" s="233" t="s">
        <v>144</v>
      </c>
      <c r="E254" s="244" t="s">
        <v>1</v>
      </c>
      <c r="F254" s="245" t="s">
        <v>391</v>
      </c>
      <c r="G254" s="243"/>
      <c r="H254" s="246">
        <v>7.8399999999999999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144</v>
      </c>
      <c r="AU254" s="252" t="s">
        <v>92</v>
      </c>
      <c r="AV254" s="14" t="s">
        <v>92</v>
      </c>
      <c r="AW254" s="14" t="s">
        <v>32</v>
      </c>
      <c r="AX254" s="14" t="s">
        <v>76</v>
      </c>
      <c r="AY254" s="252" t="s">
        <v>134</v>
      </c>
    </row>
    <row r="255" s="13" customFormat="1">
      <c r="A255" s="13"/>
      <c r="B255" s="231"/>
      <c r="C255" s="232"/>
      <c r="D255" s="233" t="s">
        <v>144</v>
      </c>
      <c r="E255" s="234" t="s">
        <v>1</v>
      </c>
      <c r="F255" s="235" t="s">
        <v>215</v>
      </c>
      <c r="G255" s="232"/>
      <c r="H255" s="234" t="s">
        <v>1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144</v>
      </c>
      <c r="AU255" s="241" t="s">
        <v>92</v>
      </c>
      <c r="AV255" s="13" t="s">
        <v>84</v>
      </c>
      <c r="AW255" s="13" t="s">
        <v>32</v>
      </c>
      <c r="AX255" s="13" t="s">
        <v>76</v>
      </c>
      <c r="AY255" s="241" t="s">
        <v>134</v>
      </c>
    </row>
    <row r="256" s="14" customFormat="1">
      <c r="A256" s="14"/>
      <c r="B256" s="242"/>
      <c r="C256" s="243"/>
      <c r="D256" s="233" t="s">
        <v>144</v>
      </c>
      <c r="E256" s="244" t="s">
        <v>1</v>
      </c>
      <c r="F256" s="245" t="s">
        <v>392</v>
      </c>
      <c r="G256" s="243"/>
      <c r="H256" s="246">
        <v>28.079999999999998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144</v>
      </c>
      <c r="AU256" s="252" t="s">
        <v>92</v>
      </c>
      <c r="AV256" s="14" t="s">
        <v>92</v>
      </c>
      <c r="AW256" s="14" t="s">
        <v>32</v>
      </c>
      <c r="AX256" s="14" t="s">
        <v>76</v>
      </c>
      <c r="AY256" s="252" t="s">
        <v>134</v>
      </c>
    </row>
    <row r="257" s="15" customFormat="1">
      <c r="A257" s="15"/>
      <c r="B257" s="253"/>
      <c r="C257" s="254"/>
      <c r="D257" s="233" t="s">
        <v>144</v>
      </c>
      <c r="E257" s="255" t="s">
        <v>1</v>
      </c>
      <c r="F257" s="256" t="s">
        <v>147</v>
      </c>
      <c r="G257" s="254"/>
      <c r="H257" s="257">
        <v>35.920000000000002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3" t="s">
        <v>144</v>
      </c>
      <c r="AU257" s="263" t="s">
        <v>92</v>
      </c>
      <c r="AV257" s="15" t="s">
        <v>142</v>
      </c>
      <c r="AW257" s="15" t="s">
        <v>32</v>
      </c>
      <c r="AX257" s="15" t="s">
        <v>84</v>
      </c>
      <c r="AY257" s="263" t="s">
        <v>134</v>
      </c>
    </row>
    <row r="258" s="2" customFormat="1" ht="16.5" customHeight="1">
      <c r="A258" s="38"/>
      <c r="B258" s="39"/>
      <c r="C258" s="218" t="s">
        <v>393</v>
      </c>
      <c r="D258" s="218" t="s">
        <v>137</v>
      </c>
      <c r="E258" s="219" t="s">
        <v>394</v>
      </c>
      <c r="F258" s="220" t="s">
        <v>395</v>
      </c>
      <c r="G258" s="221" t="s">
        <v>181</v>
      </c>
      <c r="H258" s="222">
        <v>26.399999999999999</v>
      </c>
      <c r="I258" s="223"/>
      <c r="J258" s="224">
        <f>ROUND(I258*H258,2)</f>
        <v>0</v>
      </c>
      <c r="K258" s="220" t="s">
        <v>141</v>
      </c>
      <c r="L258" s="44"/>
      <c r="M258" s="225" t="s">
        <v>1</v>
      </c>
      <c r="N258" s="226" t="s">
        <v>42</v>
      </c>
      <c r="O258" s="91"/>
      <c r="P258" s="227">
        <f>O258*H258</f>
        <v>0</v>
      </c>
      <c r="Q258" s="227">
        <v>0.0010300000000000001</v>
      </c>
      <c r="R258" s="227">
        <f>Q258*H258</f>
        <v>0.027192000000000001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218</v>
      </c>
      <c r="AT258" s="229" t="s">
        <v>137</v>
      </c>
      <c r="AU258" s="229" t="s">
        <v>92</v>
      </c>
      <c r="AY258" s="17" t="s">
        <v>134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92</v>
      </c>
      <c r="BK258" s="230">
        <f>ROUND(I258*H258,2)</f>
        <v>0</v>
      </c>
      <c r="BL258" s="17" t="s">
        <v>218</v>
      </c>
      <c r="BM258" s="229" t="s">
        <v>396</v>
      </c>
    </row>
    <row r="259" s="13" customFormat="1">
      <c r="A259" s="13"/>
      <c r="B259" s="231"/>
      <c r="C259" s="232"/>
      <c r="D259" s="233" t="s">
        <v>144</v>
      </c>
      <c r="E259" s="234" t="s">
        <v>1</v>
      </c>
      <c r="F259" s="235" t="s">
        <v>213</v>
      </c>
      <c r="G259" s="232"/>
      <c r="H259" s="234" t="s">
        <v>1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144</v>
      </c>
      <c r="AU259" s="241" t="s">
        <v>92</v>
      </c>
      <c r="AV259" s="13" t="s">
        <v>84</v>
      </c>
      <c r="AW259" s="13" t="s">
        <v>32</v>
      </c>
      <c r="AX259" s="13" t="s">
        <v>76</v>
      </c>
      <c r="AY259" s="241" t="s">
        <v>134</v>
      </c>
    </row>
    <row r="260" s="14" customFormat="1">
      <c r="A260" s="14"/>
      <c r="B260" s="242"/>
      <c r="C260" s="243"/>
      <c r="D260" s="233" t="s">
        <v>144</v>
      </c>
      <c r="E260" s="244" t="s">
        <v>1</v>
      </c>
      <c r="F260" s="245" t="s">
        <v>397</v>
      </c>
      <c r="G260" s="243"/>
      <c r="H260" s="246">
        <v>5.5999999999999996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144</v>
      </c>
      <c r="AU260" s="252" t="s">
        <v>92</v>
      </c>
      <c r="AV260" s="14" t="s">
        <v>92</v>
      </c>
      <c r="AW260" s="14" t="s">
        <v>32</v>
      </c>
      <c r="AX260" s="14" t="s">
        <v>76</v>
      </c>
      <c r="AY260" s="252" t="s">
        <v>134</v>
      </c>
    </row>
    <row r="261" s="13" customFormat="1">
      <c r="A261" s="13"/>
      <c r="B261" s="231"/>
      <c r="C261" s="232"/>
      <c r="D261" s="233" t="s">
        <v>144</v>
      </c>
      <c r="E261" s="234" t="s">
        <v>1</v>
      </c>
      <c r="F261" s="235" t="s">
        <v>215</v>
      </c>
      <c r="G261" s="232"/>
      <c r="H261" s="234" t="s">
        <v>1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144</v>
      </c>
      <c r="AU261" s="241" t="s">
        <v>92</v>
      </c>
      <c r="AV261" s="13" t="s">
        <v>84</v>
      </c>
      <c r="AW261" s="13" t="s">
        <v>32</v>
      </c>
      <c r="AX261" s="13" t="s">
        <v>76</v>
      </c>
      <c r="AY261" s="241" t="s">
        <v>134</v>
      </c>
    </row>
    <row r="262" s="14" customFormat="1">
      <c r="A262" s="14"/>
      <c r="B262" s="242"/>
      <c r="C262" s="243"/>
      <c r="D262" s="233" t="s">
        <v>144</v>
      </c>
      <c r="E262" s="244" t="s">
        <v>1</v>
      </c>
      <c r="F262" s="245" t="s">
        <v>398</v>
      </c>
      <c r="G262" s="243"/>
      <c r="H262" s="246">
        <v>20.800000000000001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144</v>
      </c>
      <c r="AU262" s="252" t="s">
        <v>92</v>
      </c>
      <c r="AV262" s="14" t="s">
        <v>92</v>
      </c>
      <c r="AW262" s="14" t="s">
        <v>32</v>
      </c>
      <c r="AX262" s="14" t="s">
        <v>76</v>
      </c>
      <c r="AY262" s="252" t="s">
        <v>134</v>
      </c>
    </row>
    <row r="263" s="15" customFormat="1">
      <c r="A263" s="15"/>
      <c r="B263" s="253"/>
      <c r="C263" s="254"/>
      <c r="D263" s="233" t="s">
        <v>144</v>
      </c>
      <c r="E263" s="255" t="s">
        <v>1</v>
      </c>
      <c r="F263" s="256" t="s">
        <v>147</v>
      </c>
      <c r="G263" s="254"/>
      <c r="H263" s="257">
        <v>26.399999999999999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3" t="s">
        <v>144</v>
      </c>
      <c r="AU263" s="263" t="s">
        <v>92</v>
      </c>
      <c r="AV263" s="15" t="s">
        <v>142</v>
      </c>
      <c r="AW263" s="15" t="s">
        <v>32</v>
      </c>
      <c r="AX263" s="15" t="s">
        <v>84</v>
      </c>
      <c r="AY263" s="263" t="s">
        <v>134</v>
      </c>
    </row>
    <row r="264" s="2" customFormat="1" ht="16.5" customHeight="1">
      <c r="A264" s="38"/>
      <c r="B264" s="39"/>
      <c r="C264" s="218" t="s">
        <v>399</v>
      </c>
      <c r="D264" s="218" t="s">
        <v>137</v>
      </c>
      <c r="E264" s="219" t="s">
        <v>400</v>
      </c>
      <c r="F264" s="220" t="s">
        <v>401</v>
      </c>
      <c r="G264" s="221" t="s">
        <v>181</v>
      </c>
      <c r="H264" s="222">
        <v>13.199999999999999</v>
      </c>
      <c r="I264" s="223"/>
      <c r="J264" s="224">
        <f>ROUND(I264*H264,2)</f>
        <v>0</v>
      </c>
      <c r="K264" s="220" t="s">
        <v>141</v>
      </c>
      <c r="L264" s="44"/>
      <c r="M264" s="225" t="s">
        <v>1</v>
      </c>
      <c r="N264" s="226" t="s">
        <v>42</v>
      </c>
      <c r="O264" s="91"/>
      <c r="P264" s="227">
        <f>O264*H264</f>
        <v>0</v>
      </c>
      <c r="Q264" s="227">
        <v>0.00091</v>
      </c>
      <c r="R264" s="227">
        <f>Q264*H264</f>
        <v>0.012012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218</v>
      </c>
      <c r="AT264" s="229" t="s">
        <v>137</v>
      </c>
      <c r="AU264" s="229" t="s">
        <v>92</v>
      </c>
      <c r="AY264" s="17" t="s">
        <v>134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92</v>
      </c>
      <c r="BK264" s="230">
        <f>ROUND(I264*H264,2)</f>
        <v>0</v>
      </c>
      <c r="BL264" s="17" t="s">
        <v>218</v>
      </c>
      <c r="BM264" s="229" t="s">
        <v>402</v>
      </c>
    </row>
    <row r="265" s="2" customFormat="1" ht="21.75" customHeight="1">
      <c r="A265" s="38"/>
      <c r="B265" s="39"/>
      <c r="C265" s="218" t="s">
        <v>403</v>
      </c>
      <c r="D265" s="218" t="s">
        <v>137</v>
      </c>
      <c r="E265" s="219" t="s">
        <v>404</v>
      </c>
      <c r="F265" s="220" t="s">
        <v>405</v>
      </c>
      <c r="G265" s="221" t="s">
        <v>140</v>
      </c>
      <c r="H265" s="222">
        <v>35.920000000000002</v>
      </c>
      <c r="I265" s="223"/>
      <c r="J265" s="224">
        <f>ROUND(I265*H265,2)</f>
        <v>0</v>
      </c>
      <c r="K265" s="220" t="s">
        <v>141</v>
      </c>
      <c r="L265" s="44"/>
      <c r="M265" s="225" t="s">
        <v>1</v>
      </c>
      <c r="N265" s="226" t="s">
        <v>42</v>
      </c>
      <c r="O265" s="91"/>
      <c r="P265" s="227">
        <f>O265*H265</f>
        <v>0</v>
      </c>
      <c r="Q265" s="227">
        <v>0.00020000000000000001</v>
      </c>
      <c r="R265" s="227">
        <f>Q265*H265</f>
        <v>0.0071840000000000003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218</v>
      </c>
      <c r="AT265" s="229" t="s">
        <v>137</v>
      </c>
      <c r="AU265" s="229" t="s">
        <v>92</v>
      </c>
      <c r="AY265" s="17" t="s">
        <v>134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92</v>
      </c>
      <c r="BK265" s="230">
        <f>ROUND(I265*H265,2)</f>
        <v>0</v>
      </c>
      <c r="BL265" s="17" t="s">
        <v>218</v>
      </c>
      <c r="BM265" s="229" t="s">
        <v>406</v>
      </c>
    </row>
    <row r="266" s="2" customFormat="1" ht="24.15" customHeight="1">
      <c r="A266" s="38"/>
      <c r="B266" s="39"/>
      <c r="C266" s="218" t="s">
        <v>407</v>
      </c>
      <c r="D266" s="218" t="s">
        <v>137</v>
      </c>
      <c r="E266" s="219" t="s">
        <v>408</v>
      </c>
      <c r="F266" s="220" t="s">
        <v>409</v>
      </c>
      <c r="G266" s="221" t="s">
        <v>181</v>
      </c>
      <c r="H266" s="222">
        <v>13.199999999999999</v>
      </c>
      <c r="I266" s="223"/>
      <c r="J266" s="224">
        <f>ROUND(I266*H266,2)</f>
        <v>0</v>
      </c>
      <c r="K266" s="220" t="s">
        <v>141</v>
      </c>
      <c r="L266" s="44"/>
      <c r="M266" s="225" t="s">
        <v>1</v>
      </c>
      <c r="N266" s="226" t="s">
        <v>42</v>
      </c>
      <c r="O266" s="91"/>
      <c r="P266" s="227">
        <f>O266*H266</f>
        <v>0</v>
      </c>
      <c r="Q266" s="227">
        <v>0.00020000000000000001</v>
      </c>
      <c r="R266" s="227">
        <f>Q266*H266</f>
        <v>0.00264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218</v>
      </c>
      <c r="AT266" s="229" t="s">
        <v>137</v>
      </c>
      <c r="AU266" s="229" t="s">
        <v>92</v>
      </c>
      <c r="AY266" s="17" t="s">
        <v>134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92</v>
      </c>
      <c r="BK266" s="230">
        <f>ROUND(I266*H266,2)</f>
        <v>0</v>
      </c>
      <c r="BL266" s="17" t="s">
        <v>218</v>
      </c>
      <c r="BM266" s="229" t="s">
        <v>410</v>
      </c>
    </row>
    <row r="267" s="2" customFormat="1" ht="16.5" customHeight="1">
      <c r="A267" s="38"/>
      <c r="B267" s="39"/>
      <c r="C267" s="218" t="s">
        <v>411</v>
      </c>
      <c r="D267" s="218" t="s">
        <v>137</v>
      </c>
      <c r="E267" s="219" t="s">
        <v>412</v>
      </c>
      <c r="F267" s="220" t="s">
        <v>413</v>
      </c>
      <c r="G267" s="221" t="s">
        <v>181</v>
      </c>
      <c r="H267" s="222">
        <v>2.7000000000000002</v>
      </c>
      <c r="I267" s="223"/>
      <c r="J267" s="224">
        <f>ROUND(I267*H267,2)</f>
        <v>0</v>
      </c>
      <c r="K267" s="220" t="s">
        <v>141</v>
      </c>
      <c r="L267" s="44"/>
      <c r="M267" s="225" t="s">
        <v>1</v>
      </c>
      <c r="N267" s="226" t="s">
        <v>42</v>
      </c>
      <c r="O267" s="91"/>
      <c r="P267" s="227">
        <f>O267*H267</f>
        <v>0</v>
      </c>
      <c r="Q267" s="227">
        <v>0.00013999999999999999</v>
      </c>
      <c r="R267" s="227">
        <f>Q267*H267</f>
        <v>0.00037799999999999997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218</v>
      </c>
      <c r="AT267" s="229" t="s">
        <v>137</v>
      </c>
      <c r="AU267" s="229" t="s">
        <v>92</v>
      </c>
      <c r="AY267" s="17" t="s">
        <v>134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92</v>
      </c>
      <c r="BK267" s="230">
        <f>ROUND(I267*H267,2)</f>
        <v>0</v>
      </c>
      <c r="BL267" s="17" t="s">
        <v>218</v>
      </c>
      <c r="BM267" s="229" t="s">
        <v>414</v>
      </c>
    </row>
    <row r="268" s="2" customFormat="1" ht="16.5" customHeight="1">
      <c r="A268" s="38"/>
      <c r="B268" s="39"/>
      <c r="C268" s="218" t="s">
        <v>415</v>
      </c>
      <c r="D268" s="218" t="s">
        <v>137</v>
      </c>
      <c r="E268" s="219" t="s">
        <v>416</v>
      </c>
      <c r="F268" s="220" t="s">
        <v>417</v>
      </c>
      <c r="G268" s="221" t="s">
        <v>181</v>
      </c>
      <c r="H268" s="222">
        <v>5.4000000000000004</v>
      </c>
      <c r="I268" s="223"/>
      <c r="J268" s="224">
        <f>ROUND(I268*H268,2)</f>
        <v>0</v>
      </c>
      <c r="K268" s="220" t="s">
        <v>141</v>
      </c>
      <c r="L268" s="44"/>
      <c r="M268" s="225" t="s">
        <v>1</v>
      </c>
      <c r="N268" s="226" t="s">
        <v>42</v>
      </c>
      <c r="O268" s="91"/>
      <c r="P268" s="227">
        <f>O268*H268</f>
        <v>0</v>
      </c>
      <c r="Q268" s="227">
        <v>0.00012</v>
      </c>
      <c r="R268" s="227">
        <f>Q268*H268</f>
        <v>0.00064800000000000003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218</v>
      </c>
      <c r="AT268" s="229" t="s">
        <v>137</v>
      </c>
      <c r="AU268" s="229" t="s">
        <v>92</v>
      </c>
      <c r="AY268" s="17" t="s">
        <v>134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92</v>
      </c>
      <c r="BK268" s="230">
        <f>ROUND(I268*H268,2)</f>
        <v>0</v>
      </c>
      <c r="BL268" s="17" t="s">
        <v>218</v>
      </c>
      <c r="BM268" s="229" t="s">
        <v>418</v>
      </c>
    </row>
    <row r="269" s="14" customFormat="1">
      <c r="A269" s="14"/>
      <c r="B269" s="242"/>
      <c r="C269" s="243"/>
      <c r="D269" s="233" t="s">
        <v>144</v>
      </c>
      <c r="E269" s="244" t="s">
        <v>1</v>
      </c>
      <c r="F269" s="245" t="s">
        <v>419</v>
      </c>
      <c r="G269" s="243"/>
      <c r="H269" s="246">
        <v>5.4000000000000004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144</v>
      </c>
      <c r="AU269" s="252" t="s">
        <v>92</v>
      </c>
      <c r="AV269" s="14" t="s">
        <v>92</v>
      </c>
      <c r="AW269" s="14" t="s">
        <v>32</v>
      </c>
      <c r="AX269" s="14" t="s">
        <v>84</v>
      </c>
      <c r="AY269" s="252" t="s">
        <v>134</v>
      </c>
    </row>
    <row r="270" s="2" customFormat="1" ht="21.75" customHeight="1">
      <c r="A270" s="38"/>
      <c r="B270" s="39"/>
      <c r="C270" s="218" t="s">
        <v>420</v>
      </c>
      <c r="D270" s="218" t="s">
        <v>137</v>
      </c>
      <c r="E270" s="219" t="s">
        <v>421</v>
      </c>
      <c r="F270" s="220" t="s">
        <v>422</v>
      </c>
      <c r="G270" s="221" t="s">
        <v>140</v>
      </c>
      <c r="H270" s="222">
        <v>35.920000000000002</v>
      </c>
      <c r="I270" s="223"/>
      <c r="J270" s="224">
        <f>ROUND(I270*H270,2)</f>
        <v>0</v>
      </c>
      <c r="K270" s="220" t="s">
        <v>141</v>
      </c>
      <c r="L270" s="44"/>
      <c r="M270" s="225" t="s">
        <v>1</v>
      </c>
      <c r="N270" s="226" t="s">
        <v>42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218</v>
      </c>
      <c r="AT270" s="229" t="s">
        <v>137</v>
      </c>
      <c r="AU270" s="229" t="s">
        <v>92</v>
      </c>
      <c r="AY270" s="17" t="s">
        <v>134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92</v>
      </c>
      <c r="BK270" s="230">
        <f>ROUND(I270*H270,2)</f>
        <v>0</v>
      </c>
      <c r="BL270" s="17" t="s">
        <v>218</v>
      </c>
      <c r="BM270" s="229" t="s">
        <v>423</v>
      </c>
    </row>
    <row r="271" s="2" customFormat="1" ht="16.5" customHeight="1">
      <c r="A271" s="38"/>
      <c r="B271" s="39"/>
      <c r="C271" s="218" t="s">
        <v>424</v>
      </c>
      <c r="D271" s="218" t="s">
        <v>137</v>
      </c>
      <c r="E271" s="219" t="s">
        <v>425</v>
      </c>
      <c r="F271" s="220" t="s">
        <v>426</v>
      </c>
      <c r="G271" s="221" t="s">
        <v>140</v>
      </c>
      <c r="H271" s="222">
        <v>35.920000000000002</v>
      </c>
      <c r="I271" s="223"/>
      <c r="J271" s="224">
        <f>ROUND(I271*H271,2)</f>
        <v>0</v>
      </c>
      <c r="K271" s="220" t="s">
        <v>141</v>
      </c>
      <c r="L271" s="44"/>
      <c r="M271" s="225" t="s">
        <v>1</v>
      </c>
      <c r="N271" s="226" t="s">
        <v>42</v>
      </c>
      <c r="O271" s="91"/>
      <c r="P271" s="227">
        <f>O271*H271</f>
        <v>0</v>
      </c>
      <c r="Q271" s="227">
        <v>0.0014</v>
      </c>
      <c r="R271" s="227">
        <f>Q271*H271</f>
        <v>0.050287999999999999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218</v>
      </c>
      <c r="AT271" s="229" t="s">
        <v>137</v>
      </c>
      <c r="AU271" s="229" t="s">
        <v>92</v>
      </c>
      <c r="AY271" s="17" t="s">
        <v>134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92</v>
      </c>
      <c r="BK271" s="230">
        <f>ROUND(I271*H271,2)</f>
        <v>0</v>
      </c>
      <c r="BL271" s="17" t="s">
        <v>218</v>
      </c>
      <c r="BM271" s="229" t="s">
        <v>427</v>
      </c>
    </row>
    <row r="272" s="2" customFormat="1" ht="16.5" customHeight="1">
      <c r="A272" s="38"/>
      <c r="B272" s="39"/>
      <c r="C272" s="218" t="s">
        <v>428</v>
      </c>
      <c r="D272" s="218" t="s">
        <v>137</v>
      </c>
      <c r="E272" s="219" t="s">
        <v>429</v>
      </c>
      <c r="F272" s="220" t="s">
        <v>430</v>
      </c>
      <c r="G272" s="221" t="s">
        <v>140</v>
      </c>
      <c r="H272" s="222">
        <v>35.920000000000002</v>
      </c>
      <c r="I272" s="223"/>
      <c r="J272" s="224">
        <f>ROUND(I272*H272,2)</f>
        <v>0</v>
      </c>
      <c r="K272" s="220" t="s">
        <v>141</v>
      </c>
      <c r="L272" s="44"/>
      <c r="M272" s="225" t="s">
        <v>1</v>
      </c>
      <c r="N272" s="226" t="s">
        <v>42</v>
      </c>
      <c r="O272" s="91"/>
      <c r="P272" s="227">
        <f>O272*H272</f>
        <v>0</v>
      </c>
      <c r="Q272" s="227">
        <v>0.0032000000000000002</v>
      </c>
      <c r="R272" s="227">
        <f>Q272*H272</f>
        <v>0.114944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218</v>
      </c>
      <c r="AT272" s="229" t="s">
        <v>137</v>
      </c>
      <c r="AU272" s="229" t="s">
        <v>92</v>
      </c>
      <c r="AY272" s="17" t="s">
        <v>134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92</v>
      </c>
      <c r="BK272" s="230">
        <f>ROUND(I272*H272,2)</f>
        <v>0</v>
      </c>
      <c r="BL272" s="17" t="s">
        <v>218</v>
      </c>
      <c r="BM272" s="229" t="s">
        <v>431</v>
      </c>
    </row>
    <row r="273" s="2" customFormat="1" ht="33" customHeight="1">
      <c r="A273" s="38"/>
      <c r="B273" s="39"/>
      <c r="C273" s="218" t="s">
        <v>432</v>
      </c>
      <c r="D273" s="218" t="s">
        <v>137</v>
      </c>
      <c r="E273" s="219" t="s">
        <v>433</v>
      </c>
      <c r="F273" s="220" t="s">
        <v>434</v>
      </c>
      <c r="G273" s="221" t="s">
        <v>140</v>
      </c>
      <c r="H273" s="222">
        <v>12</v>
      </c>
      <c r="I273" s="223"/>
      <c r="J273" s="224">
        <f>ROUND(I273*H273,2)</f>
        <v>0</v>
      </c>
      <c r="K273" s="220" t="s">
        <v>1</v>
      </c>
      <c r="L273" s="44"/>
      <c r="M273" s="225" t="s">
        <v>1</v>
      </c>
      <c r="N273" s="226" t="s">
        <v>42</v>
      </c>
      <c r="O273" s="91"/>
      <c r="P273" s="227">
        <f>O273*H273</f>
        <v>0</v>
      </c>
      <c r="Q273" s="227">
        <v>0.01847</v>
      </c>
      <c r="R273" s="227">
        <f>Q273*H273</f>
        <v>0.22164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218</v>
      </c>
      <c r="AT273" s="229" t="s">
        <v>137</v>
      </c>
      <c r="AU273" s="229" t="s">
        <v>92</v>
      </c>
      <c r="AY273" s="17" t="s">
        <v>134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92</v>
      </c>
      <c r="BK273" s="230">
        <f>ROUND(I273*H273,2)</f>
        <v>0</v>
      </c>
      <c r="BL273" s="17" t="s">
        <v>218</v>
      </c>
      <c r="BM273" s="229" t="s">
        <v>435</v>
      </c>
    </row>
    <row r="274" s="2" customFormat="1">
      <c r="A274" s="38"/>
      <c r="B274" s="39"/>
      <c r="C274" s="40"/>
      <c r="D274" s="233" t="s">
        <v>204</v>
      </c>
      <c r="E274" s="40"/>
      <c r="F274" s="264" t="s">
        <v>205</v>
      </c>
      <c r="G274" s="40"/>
      <c r="H274" s="40"/>
      <c r="I274" s="265"/>
      <c r="J274" s="40"/>
      <c r="K274" s="40"/>
      <c r="L274" s="44"/>
      <c r="M274" s="266"/>
      <c r="N274" s="26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204</v>
      </c>
      <c r="AU274" s="17" t="s">
        <v>92</v>
      </c>
    </row>
    <row r="275" s="14" customFormat="1">
      <c r="A275" s="14"/>
      <c r="B275" s="242"/>
      <c r="C275" s="243"/>
      <c r="D275" s="233" t="s">
        <v>144</v>
      </c>
      <c r="E275" s="244" t="s">
        <v>1</v>
      </c>
      <c r="F275" s="245" t="s">
        <v>329</v>
      </c>
      <c r="G275" s="243"/>
      <c r="H275" s="246">
        <v>12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2" t="s">
        <v>144</v>
      </c>
      <c r="AU275" s="252" t="s">
        <v>92</v>
      </c>
      <c r="AV275" s="14" t="s">
        <v>92</v>
      </c>
      <c r="AW275" s="14" t="s">
        <v>32</v>
      </c>
      <c r="AX275" s="14" t="s">
        <v>84</v>
      </c>
      <c r="AY275" s="252" t="s">
        <v>134</v>
      </c>
    </row>
    <row r="276" s="2" customFormat="1" ht="16.5" customHeight="1">
      <c r="A276" s="38"/>
      <c r="B276" s="39"/>
      <c r="C276" s="218" t="s">
        <v>436</v>
      </c>
      <c r="D276" s="218" t="s">
        <v>137</v>
      </c>
      <c r="E276" s="219" t="s">
        <v>437</v>
      </c>
      <c r="F276" s="220" t="s">
        <v>438</v>
      </c>
      <c r="G276" s="221" t="s">
        <v>181</v>
      </c>
      <c r="H276" s="222">
        <v>14.800000000000001</v>
      </c>
      <c r="I276" s="223"/>
      <c r="J276" s="224">
        <f>ROUND(I276*H276,2)</f>
        <v>0</v>
      </c>
      <c r="K276" s="220" t="s">
        <v>141</v>
      </c>
      <c r="L276" s="44"/>
      <c r="M276" s="225" t="s">
        <v>1</v>
      </c>
      <c r="N276" s="226" t="s">
        <v>42</v>
      </c>
      <c r="O276" s="91"/>
      <c r="P276" s="227">
        <f>O276*H276</f>
        <v>0</v>
      </c>
      <c r="Q276" s="227">
        <v>0.00051999999999999995</v>
      </c>
      <c r="R276" s="227">
        <f>Q276*H276</f>
        <v>0.0076959999999999997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218</v>
      </c>
      <c r="AT276" s="229" t="s">
        <v>137</v>
      </c>
      <c r="AU276" s="229" t="s">
        <v>92</v>
      </c>
      <c r="AY276" s="17" t="s">
        <v>134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92</v>
      </c>
      <c r="BK276" s="230">
        <f>ROUND(I276*H276,2)</f>
        <v>0</v>
      </c>
      <c r="BL276" s="17" t="s">
        <v>218</v>
      </c>
      <c r="BM276" s="229" t="s">
        <v>439</v>
      </c>
    </row>
    <row r="277" s="14" customFormat="1">
      <c r="A277" s="14"/>
      <c r="B277" s="242"/>
      <c r="C277" s="243"/>
      <c r="D277" s="233" t="s">
        <v>144</v>
      </c>
      <c r="E277" s="244" t="s">
        <v>1</v>
      </c>
      <c r="F277" s="245" t="s">
        <v>440</v>
      </c>
      <c r="G277" s="243"/>
      <c r="H277" s="246">
        <v>14.800000000000001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144</v>
      </c>
      <c r="AU277" s="252" t="s">
        <v>92</v>
      </c>
      <c r="AV277" s="14" t="s">
        <v>92</v>
      </c>
      <c r="AW277" s="14" t="s">
        <v>32</v>
      </c>
      <c r="AX277" s="14" t="s">
        <v>84</v>
      </c>
      <c r="AY277" s="252" t="s">
        <v>134</v>
      </c>
    </row>
    <row r="278" s="2" customFormat="1" ht="16.5" customHeight="1">
      <c r="A278" s="38"/>
      <c r="B278" s="39"/>
      <c r="C278" s="218" t="s">
        <v>441</v>
      </c>
      <c r="D278" s="218" t="s">
        <v>137</v>
      </c>
      <c r="E278" s="219" t="s">
        <v>442</v>
      </c>
      <c r="F278" s="220" t="s">
        <v>443</v>
      </c>
      <c r="G278" s="221" t="s">
        <v>181</v>
      </c>
      <c r="H278" s="222">
        <v>14.800000000000001</v>
      </c>
      <c r="I278" s="223"/>
      <c r="J278" s="224">
        <f>ROUND(I278*H278,2)</f>
        <v>0</v>
      </c>
      <c r="K278" s="220" t="s">
        <v>141</v>
      </c>
      <c r="L278" s="44"/>
      <c r="M278" s="225" t="s">
        <v>1</v>
      </c>
      <c r="N278" s="226" t="s">
        <v>42</v>
      </c>
      <c r="O278" s="91"/>
      <c r="P278" s="227">
        <f>O278*H278</f>
        <v>0</v>
      </c>
      <c r="Q278" s="227">
        <v>1.0000000000000001E-05</v>
      </c>
      <c r="R278" s="227">
        <f>Q278*H278</f>
        <v>0.00014800000000000002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218</v>
      </c>
      <c r="AT278" s="229" t="s">
        <v>137</v>
      </c>
      <c r="AU278" s="229" t="s">
        <v>92</v>
      </c>
      <c r="AY278" s="17" t="s">
        <v>134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92</v>
      </c>
      <c r="BK278" s="230">
        <f>ROUND(I278*H278,2)</f>
        <v>0</v>
      </c>
      <c r="BL278" s="17" t="s">
        <v>218</v>
      </c>
      <c r="BM278" s="229" t="s">
        <v>444</v>
      </c>
    </row>
    <row r="279" s="2" customFormat="1" ht="16.5" customHeight="1">
      <c r="A279" s="38"/>
      <c r="B279" s="39"/>
      <c r="C279" s="218" t="s">
        <v>445</v>
      </c>
      <c r="D279" s="218" t="s">
        <v>137</v>
      </c>
      <c r="E279" s="219" t="s">
        <v>446</v>
      </c>
      <c r="F279" s="220" t="s">
        <v>447</v>
      </c>
      <c r="G279" s="221" t="s">
        <v>140</v>
      </c>
      <c r="H279" s="222">
        <v>12</v>
      </c>
      <c r="I279" s="223"/>
      <c r="J279" s="224">
        <f>ROUND(I279*H279,2)</f>
        <v>0</v>
      </c>
      <c r="K279" s="220" t="s">
        <v>141</v>
      </c>
      <c r="L279" s="44"/>
      <c r="M279" s="225" t="s">
        <v>1</v>
      </c>
      <c r="N279" s="226" t="s">
        <v>42</v>
      </c>
      <c r="O279" s="91"/>
      <c r="P279" s="227">
        <f>O279*H279</f>
        <v>0</v>
      </c>
      <c r="Q279" s="227">
        <v>0.00010000000000000001</v>
      </c>
      <c r="R279" s="227">
        <f>Q279*H279</f>
        <v>0.0012000000000000001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218</v>
      </c>
      <c r="AT279" s="229" t="s">
        <v>137</v>
      </c>
      <c r="AU279" s="229" t="s">
        <v>92</v>
      </c>
      <c r="AY279" s="17" t="s">
        <v>134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92</v>
      </c>
      <c r="BK279" s="230">
        <f>ROUND(I279*H279,2)</f>
        <v>0</v>
      </c>
      <c r="BL279" s="17" t="s">
        <v>218</v>
      </c>
      <c r="BM279" s="229" t="s">
        <v>448</v>
      </c>
    </row>
    <row r="280" s="2" customFormat="1" ht="16.5" customHeight="1">
      <c r="A280" s="38"/>
      <c r="B280" s="39"/>
      <c r="C280" s="218" t="s">
        <v>449</v>
      </c>
      <c r="D280" s="218" t="s">
        <v>137</v>
      </c>
      <c r="E280" s="219" t="s">
        <v>450</v>
      </c>
      <c r="F280" s="220" t="s">
        <v>451</v>
      </c>
      <c r="G280" s="221" t="s">
        <v>181</v>
      </c>
      <c r="H280" s="222">
        <v>14.800000000000001</v>
      </c>
      <c r="I280" s="223"/>
      <c r="J280" s="224">
        <f>ROUND(I280*H280,2)</f>
        <v>0</v>
      </c>
      <c r="K280" s="220" t="s">
        <v>141</v>
      </c>
      <c r="L280" s="44"/>
      <c r="M280" s="225" t="s">
        <v>1</v>
      </c>
      <c r="N280" s="226" t="s">
        <v>42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218</v>
      </c>
      <c r="AT280" s="229" t="s">
        <v>137</v>
      </c>
      <c r="AU280" s="229" t="s">
        <v>92</v>
      </c>
      <c r="AY280" s="17" t="s">
        <v>134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92</v>
      </c>
      <c r="BK280" s="230">
        <f>ROUND(I280*H280,2)</f>
        <v>0</v>
      </c>
      <c r="BL280" s="17" t="s">
        <v>218</v>
      </c>
      <c r="BM280" s="229" t="s">
        <v>452</v>
      </c>
    </row>
    <row r="281" s="2" customFormat="1" ht="24.15" customHeight="1">
      <c r="A281" s="38"/>
      <c r="B281" s="39"/>
      <c r="C281" s="218" t="s">
        <v>453</v>
      </c>
      <c r="D281" s="218" t="s">
        <v>137</v>
      </c>
      <c r="E281" s="219" t="s">
        <v>454</v>
      </c>
      <c r="F281" s="220" t="s">
        <v>455</v>
      </c>
      <c r="G281" s="221" t="s">
        <v>140</v>
      </c>
      <c r="H281" s="222">
        <v>12</v>
      </c>
      <c r="I281" s="223"/>
      <c r="J281" s="224">
        <f>ROUND(I281*H281,2)</f>
        <v>0</v>
      </c>
      <c r="K281" s="220" t="s">
        <v>141</v>
      </c>
      <c r="L281" s="44"/>
      <c r="M281" s="225" t="s">
        <v>1</v>
      </c>
      <c r="N281" s="226" t="s">
        <v>42</v>
      </c>
      <c r="O281" s="91"/>
      <c r="P281" s="227">
        <f>O281*H281</f>
        <v>0</v>
      </c>
      <c r="Q281" s="227">
        <v>0.00010000000000000001</v>
      </c>
      <c r="R281" s="227">
        <f>Q281*H281</f>
        <v>0.0012000000000000001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218</v>
      </c>
      <c r="AT281" s="229" t="s">
        <v>137</v>
      </c>
      <c r="AU281" s="229" t="s">
        <v>92</v>
      </c>
      <c r="AY281" s="17" t="s">
        <v>134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92</v>
      </c>
      <c r="BK281" s="230">
        <f>ROUND(I281*H281,2)</f>
        <v>0</v>
      </c>
      <c r="BL281" s="17" t="s">
        <v>218</v>
      </c>
      <c r="BM281" s="229" t="s">
        <v>456</v>
      </c>
    </row>
    <row r="282" s="2" customFormat="1" ht="21.75" customHeight="1">
      <c r="A282" s="38"/>
      <c r="B282" s="39"/>
      <c r="C282" s="218" t="s">
        <v>457</v>
      </c>
      <c r="D282" s="218" t="s">
        <v>137</v>
      </c>
      <c r="E282" s="219" t="s">
        <v>458</v>
      </c>
      <c r="F282" s="220" t="s">
        <v>459</v>
      </c>
      <c r="G282" s="221" t="s">
        <v>140</v>
      </c>
      <c r="H282" s="222">
        <v>12</v>
      </c>
      <c r="I282" s="223"/>
      <c r="J282" s="224">
        <f>ROUND(I282*H282,2)</f>
        <v>0</v>
      </c>
      <c r="K282" s="220" t="s">
        <v>141</v>
      </c>
      <c r="L282" s="44"/>
      <c r="M282" s="225" t="s">
        <v>1</v>
      </c>
      <c r="N282" s="226" t="s">
        <v>42</v>
      </c>
      <c r="O282" s="91"/>
      <c r="P282" s="227">
        <f>O282*H282</f>
        <v>0</v>
      </c>
      <c r="Q282" s="227">
        <v>0.00069999999999999999</v>
      </c>
      <c r="R282" s="227">
        <f>Q282*H282</f>
        <v>0.0083999999999999995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218</v>
      </c>
      <c r="AT282" s="229" t="s">
        <v>137</v>
      </c>
      <c r="AU282" s="229" t="s">
        <v>92</v>
      </c>
      <c r="AY282" s="17" t="s">
        <v>134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92</v>
      </c>
      <c r="BK282" s="230">
        <f>ROUND(I282*H282,2)</f>
        <v>0</v>
      </c>
      <c r="BL282" s="17" t="s">
        <v>218</v>
      </c>
      <c r="BM282" s="229" t="s">
        <v>460</v>
      </c>
    </row>
    <row r="283" s="2" customFormat="1" ht="21.75" customHeight="1">
      <c r="A283" s="38"/>
      <c r="B283" s="39"/>
      <c r="C283" s="218" t="s">
        <v>461</v>
      </c>
      <c r="D283" s="218" t="s">
        <v>137</v>
      </c>
      <c r="E283" s="219" t="s">
        <v>462</v>
      </c>
      <c r="F283" s="220" t="s">
        <v>463</v>
      </c>
      <c r="G283" s="221" t="s">
        <v>140</v>
      </c>
      <c r="H283" s="222">
        <v>12</v>
      </c>
      <c r="I283" s="223"/>
      <c r="J283" s="224">
        <f>ROUND(I283*H283,2)</f>
        <v>0</v>
      </c>
      <c r="K283" s="220" t="s">
        <v>141</v>
      </c>
      <c r="L283" s="44"/>
      <c r="M283" s="225" t="s">
        <v>1</v>
      </c>
      <c r="N283" s="226" t="s">
        <v>42</v>
      </c>
      <c r="O283" s="91"/>
      <c r="P283" s="227">
        <f>O283*H283</f>
        <v>0</v>
      </c>
      <c r="Q283" s="227">
        <v>0.0016000000000000001</v>
      </c>
      <c r="R283" s="227">
        <f>Q283*H283</f>
        <v>0.019200000000000002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218</v>
      </c>
      <c r="AT283" s="229" t="s">
        <v>137</v>
      </c>
      <c r="AU283" s="229" t="s">
        <v>92</v>
      </c>
      <c r="AY283" s="17" t="s">
        <v>134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92</v>
      </c>
      <c r="BK283" s="230">
        <f>ROUND(I283*H283,2)</f>
        <v>0</v>
      </c>
      <c r="BL283" s="17" t="s">
        <v>218</v>
      </c>
      <c r="BM283" s="229" t="s">
        <v>464</v>
      </c>
    </row>
    <row r="284" s="2" customFormat="1" ht="16.5" customHeight="1">
      <c r="A284" s="38"/>
      <c r="B284" s="39"/>
      <c r="C284" s="218" t="s">
        <v>465</v>
      </c>
      <c r="D284" s="218" t="s">
        <v>137</v>
      </c>
      <c r="E284" s="219" t="s">
        <v>466</v>
      </c>
      <c r="F284" s="220" t="s">
        <v>467</v>
      </c>
      <c r="G284" s="221" t="s">
        <v>140</v>
      </c>
      <c r="H284" s="222">
        <v>13.800000000000001</v>
      </c>
      <c r="I284" s="223"/>
      <c r="J284" s="224">
        <f>ROUND(I284*H284,2)</f>
        <v>0</v>
      </c>
      <c r="K284" s="220" t="s">
        <v>141</v>
      </c>
      <c r="L284" s="44"/>
      <c r="M284" s="225" t="s">
        <v>1</v>
      </c>
      <c r="N284" s="226" t="s">
        <v>42</v>
      </c>
      <c r="O284" s="91"/>
      <c r="P284" s="227">
        <f>O284*H284</f>
        <v>0</v>
      </c>
      <c r="Q284" s="227">
        <v>0.0263</v>
      </c>
      <c r="R284" s="227">
        <f>Q284*H284</f>
        <v>0.36294000000000004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218</v>
      </c>
      <c r="AT284" s="229" t="s">
        <v>137</v>
      </c>
      <c r="AU284" s="229" t="s">
        <v>92</v>
      </c>
      <c r="AY284" s="17" t="s">
        <v>134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92</v>
      </c>
      <c r="BK284" s="230">
        <f>ROUND(I284*H284,2)</f>
        <v>0</v>
      </c>
      <c r="BL284" s="17" t="s">
        <v>218</v>
      </c>
      <c r="BM284" s="229" t="s">
        <v>468</v>
      </c>
    </row>
    <row r="285" s="14" customFormat="1">
      <c r="A285" s="14"/>
      <c r="B285" s="242"/>
      <c r="C285" s="243"/>
      <c r="D285" s="233" t="s">
        <v>144</v>
      </c>
      <c r="E285" s="244" t="s">
        <v>1</v>
      </c>
      <c r="F285" s="245" t="s">
        <v>469</v>
      </c>
      <c r="G285" s="243"/>
      <c r="H285" s="246">
        <v>13.800000000000001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144</v>
      </c>
      <c r="AU285" s="252" t="s">
        <v>92</v>
      </c>
      <c r="AV285" s="14" t="s">
        <v>92</v>
      </c>
      <c r="AW285" s="14" t="s">
        <v>32</v>
      </c>
      <c r="AX285" s="14" t="s">
        <v>84</v>
      </c>
      <c r="AY285" s="252" t="s">
        <v>134</v>
      </c>
    </row>
    <row r="286" s="2" customFormat="1" ht="24.15" customHeight="1">
      <c r="A286" s="38"/>
      <c r="B286" s="39"/>
      <c r="C286" s="218" t="s">
        <v>470</v>
      </c>
      <c r="D286" s="218" t="s">
        <v>137</v>
      </c>
      <c r="E286" s="219" t="s">
        <v>471</v>
      </c>
      <c r="F286" s="220" t="s">
        <v>472</v>
      </c>
      <c r="G286" s="221" t="s">
        <v>296</v>
      </c>
      <c r="H286" s="222">
        <v>2.8929999999999998</v>
      </c>
      <c r="I286" s="223"/>
      <c r="J286" s="224">
        <f>ROUND(I286*H286,2)</f>
        <v>0</v>
      </c>
      <c r="K286" s="220" t="s">
        <v>141</v>
      </c>
      <c r="L286" s="44"/>
      <c r="M286" s="225" t="s">
        <v>1</v>
      </c>
      <c r="N286" s="226" t="s">
        <v>42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218</v>
      </c>
      <c r="AT286" s="229" t="s">
        <v>137</v>
      </c>
      <c r="AU286" s="229" t="s">
        <v>92</v>
      </c>
      <c r="AY286" s="17" t="s">
        <v>134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92</v>
      </c>
      <c r="BK286" s="230">
        <f>ROUND(I286*H286,2)</f>
        <v>0</v>
      </c>
      <c r="BL286" s="17" t="s">
        <v>218</v>
      </c>
      <c r="BM286" s="229" t="s">
        <v>473</v>
      </c>
    </row>
    <row r="287" s="2" customFormat="1" ht="24.15" customHeight="1">
      <c r="A287" s="38"/>
      <c r="B287" s="39"/>
      <c r="C287" s="218" t="s">
        <v>474</v>
      </c>
      <c r="D287" s="218" t="s">
        <v>137</v>
      </c>
      <c r="E287" s="219" t="s">
        <v>475</v>
      </c>
      <c r="F287" s="220" t="s">
        <v>476</v>
      </c>
      <c r="G287" s="221" t="s">
        <v>296</v>
      </c>
      <c r="H287" s="222">
        <v>2.8929999999999998</v>
      </c>
      <c r="I287" s="223"/>
      <c r="J287" s="224">
        <f>ROUND(I287*H287,2)</f>
        <v>0</v>
      </c>
      <c r="K287" s="220" t="s">
        <v>141</v>
      </c>
      <c r="L287" s="44"/>
      <c r="M287" s="225" t="s">
        <v>1</v>
      </c>
      <c r="N287" s="226" t="s">
        <v>42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218</v>
      </c>
      <c r="AT287" s="229" t="s">
        <v>137</v>
      </c>
      <c r="AU287" s="229" t="s">
        <v>92</v>
      </c>
      <c r="AY287" s="17" t="s">
        <v>134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92</v>
      </c>
      <c r="BK287" s="230">
        <f>ROUND(I287*H287,2)</f>
        <v>0</v>
      </c>
      <c r="BL287" s="17" t="s">
        <v>218</v>
      </c>
      <c r="BM287" s="229" t="s">
        <v>477</v>
      </c>
    </row>
    <row r="288" s="12" customFormat="1" ht="22.8" customHeight="1">
      <c r="A288" s="12"/>
      <c r="B288" s="202"/>
      <c r="C288" s="203"/>
      <c r="D288" s="204" t="s">
        <v>75</v>
      </c>
      <c r="E288" s="216" t="s">
        <v>478</v>
      </c>
      <c r="F288" s="216" t="s">
        <v>479</v>
      </c>
      <c r="G288" s="203"/>
      <c r="H288" s="203"/>
      <c r="I288" s="206"/>
      <c r="J288" s="217">
        <f>BK288</f>
        <v>0</v>
      </c>
      <c r="K288" s="203"/>
      <c r="L288" s="208"/>
      <c r="M288" s="209"/>
      <c r="N288" s="210"/>
      <c r="O288" s="210"/>
      <c r="P288" s="211">
        <f>SUM(P289:P341)</f>
        <v>0</v>
      </c>
      <c r="Q288" s="210"/>
      <c r="R288" s="211">
        <f>SUM(R289:R341)</f>
        <v>0</v>
      </c>
      <c r="S288" s="210"/>
      <c r="T288" s="212">
        <f>SUM(T289:T341)</f>
        <v>2.2504640000000005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3" t="s">
        <v>92</v>
      </c>
      <c r="AT288" s="214" t="s">
        <v>75</v>
      </c>
      <c r="AU288" s="214" t="s">
        <v>84</v>
      </c>
      <c r="AY288" s="213" t="s">
        <v>134</v>
      </c>
      <c r="BK288" s="215">
        <f>SUM(BK289:BK341)</f>
        <v>0</v>
      </c>
    </row>
    <row r="289" s="2" customFormat="1" ht="37.8" customHeight="1">
      <c r="A289" s="38"/>
      <c r="B289" s="39"/>
      <c r="C289" s="218" t="s">
        <v>480</v>
      </c>
      <c r="D289" s="218" t="s">
        <v>137</v>
      </c>
      <c r="E289" s="219" t="s">
        <v>481</v>
      </c>
      <c r="F289" s="220" t="s">
        <v>482</v>
      </c>
      <c r="G289" s="221" t="s">
        <v>140</v>
      </c>
      <c r="H289" s="222">
        <v>78.653999999999996</v>
      </c>
      <c r="I289" s="223"/>
      <c r="J289" s="224">
        <f>ROUND(I289*H289,2)</f>
        <v>0</v>
      </c>
      <c r="K289" s="220" t="s">
        <v>1</v>
      </c>
      <c r="L289" s="44"/>
      <c r="M289" s="225" t="s">
        <v>1</v>
      </c>
      <c r="N289" s="226" t="s">
        <v>42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0.016</v>
      </c>
      <c r="T289" s="228">
        <f>S289*H289</f>
        <v>1.258464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218</v>
      </c>
      <c r="AT289" s="229" t="s">
        <v>137</v>
      </c>
      <c r="AU289" s="229" t="s">
        <v>92</v>
      </c>
      <c r="AY289" s="17" t="s">
        <v>134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92</v>
      </c>
      <c r="BK289" s="230">
        <f>ROUND(I289*H289,2)</f>
        <v>0</v>
      </c>
      <c r="BL289" s="17" t="s">
        <v>218</v>
      </c>
      <c r="BM289" s="229" t="s">
        <v>483</v>
      </c>
    </row>
    <row r="290" s="2" customFormat="1">
      <c r="A290" s="38"/>
      <c r="B290" s="39"/>
      <c r="C290" s="40"/>
      <c r="D290" s="233" t="s">
        <v>204</v>
      </c>
      <c r="E290" s="40"/>
      <c r="F290" s="264" t="s">
        <v>205</v>
      </c>
      <c r="G290" s="40"/>
      <c r="H290" s="40"/>
      <c r="I290" s="265"/>
      <c r="J290" s="40"/>
      <c r="K290" s="40"/>
      <c r="L290" s="44"/>
      <c r="M290" s="266"/>
      <c r="N290" s="26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204</v>
      </c>
      <c r="AU290" s="17" t="s">
        <v>92</v>
      </c>
    </row>
    <row r="291" s="13" customFormat="1">
      <c r="A291" s="13"/>
      <c r="B291" s="231"/>
      <c r="C291" s="232"/>
      <c r="D291" s="233" t="s">
        <v>144</v>
      </c>
      <c r="E291" s="234" t="s">
        <v>1</v>
      </c>
      <c r="F291" s="235" t="s">
        <v>484</v>
      </c>
      <c r="G291" s="232"/>
      <c r="H291" s="234" t="s">
        <v>1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144</v>
      </c>
      <c r="AU291" s="241" t="s">
        <v>92</v>
      </c>
      <c r="AV291" s="13" t="s">
        <v>84</v>
      </c>
      <c r="AW291" s="13" t="s">
        <v>32</v>
      </c>
      <c r="AX291" s="13" t="s">
        <v>76</v>
      </c>
      <c r="AY291" s="241" t="s">
        <v>134</v>
      </c>
    </row>
    <row r="292" s="14" customFormat="1">
      <c r="A292" s="14"/>
      <c r="B292" s="242"/>
      <c r="C292" s="243"/>
      <c r="D292" s="233" t="s">
        <v>144</v>
      </c>
      <c r="E292" s="244" t="s">
        <v>1</v>
      </c>
      <c r="F292" s="245" t="s">
        <v>485</v>
      </c>
      <c r="G292" s="243"/>
      <c r="H292" s="246">
        <v>6.5800000000000001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144</v>
      </c>
      <c r="AU292" s="252" t="s">
        <v>92</v>
      </c>
      <c r="AV292" s="14" t="s">
        <v>92</v>
      </c>
      <c r="AW292" s="14" t="s">
        <v>32</v>
      </c>
      <c r="AX292" s="14" t="s">
        <v>76</v>
      </c>
      <c r="AY292" s="252" t="s">
        <v>134</v>
      </c>
    </row>
    <row r="293" s="14" customFormat="1">
      <c r="A293" s="14"/>
      <c r="B293" s="242"/>
      <c r="C293" s="243"/>
      <c r="D293" s="233" t="s">
        <v>144</v>
      </c>
      <c r="E293" s="244" t="s">
        <v>1</v>
      </c>
      <c r="F293" s="245" t="s">
        <v>486</v>
      </c>
      <c r="G293" s="243"/>
      <c r="H293" s="246">
        <v>1.3129999999999999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144</v>
      </c>
      <c r="AU293" s="252" t="s">
        <v>92</v>
      </c>
      <c r="AV293" s="14" t="s">
        <v>92</v>
      </c>
      <c r="AW293" s="14" t="s">
        <v>32</v>
      </c>
      <c r="AX293" s="14" t="s">
        <v>76</v>
      </c>
      <c r="AY293" s="252" t="s">
        <v>134</v>
      </c>
    </row>
    <row r="294" s="14" customFormat="1">
      <c r="A294" s="14"/>
      <c r="B294" s="242"/>
      <c r="C294" s="243"/>
      <c r="D294" s="233" t="s">
        <v>144</v>
      </c>
      <c r="E294" s="244" t="s">
        <v>1</v>
      </c>
      <c r="F294" s="245" t="s">
        <v>487</v>
      </c>
      <c r="G294" s="243"/>
      <c r="H294" s="246">
        <v>7.5199999999999996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144</v>
      </c>
      <c r="AU294" s="252" t="s">
        <v>92</v>
      </c>
      <c r="AV294" s="14" t="s">
        <v>92</v>
      </c>
      <c r="AW294" s="14" t="s">
        <v>32</v>
      </c>
      <c r="AX294" s="14" t="s">
        <v>76</v>
      </c>
      <c r="AY294" s="252" t="s">
        <v>134</v>
      </c>
    </row>
    <row r="295" s="14" customFormat="1">
      <c r="A295" s="14"/>
      <c r="B295" s="242"/>
      <c r="C295" s="243"/>
      <c r="D295" s="233" t="s">
        <v>144</v>
      </c>
      <c r="E295" s="244" t="s">
        <v>1</v>
      </c>
      <c r="F295" s="245" t="s">
        <v>488</v>
      </c>
      <c r="G295" s="243"/>
      <c r="H295" s="246">
        <v>6.3449999999999998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2" t="s">
        <v>144</v>
      </c>
      <c r="AU295" s="252" t="s">
        <v>92</v>
      </c>
      <c r="AV295" s="14" t="s">
        <v>92</v>
      </c>
      <c r="AW295" s="14" t="s">
        <v>32</v>
      </c>
      <c r="AX295" s="14" t="s">
        <v>76</v>
      </c>
      <c r="AY295" s="252" t="s">
        <v>134</v>
      </c>
    </row>
    <row r="296" s="14" customFormat="1">
      <c r="A296" s="14"/>
      <c r="B296" s="242"/>
      <c r="C296" s="243"/>
      <c r="D296" s="233" t="s">
        <v>144</v>
      </c>
      <c r="E296" s="244" t="s">
        <v>1</v>
      </c>
      <c r="F296" s="245" t="s">
        <v>489</v>
      </c>
      <c r="G296" s="243"/>
      <c r="H296" s="246">
        <v>2.25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144</v>
      </c>
      <c r="AU296" s="252" t="s">
        <v>92</v>
      </c>
      <c r="AV296" s="14" t="s">
        <v>92</v>
      </c>
      <c r="AW296" s="14" t="s">
        <v>32</v>
      </c>
      <c r="AX296" s="14" t="s">
        <v>76</v>
      </c>
      <c r="AY296" s="252" t="s">
        <v>134</v>
      </c>
    </row>
    <row r="297" s="14" customFormat="1">
      <c r="A297" s="14"/>
      <c r="B297" s="242"/>
      <c r="C297" s="243"/>
      <c r="D297" s="233" t="s">
        <v>144</v>
      </c>
      <c r="E297" s="244" t="s">
        <v>1</v>
      </c>
      <c r="F297" s="245" t="s">
        <v>490</v>
      </c>
      <c r="G297" s="243"/>
      <c r="H297" s="246">
        <v>1.6499999999999999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144</v>
      </c>
      <c r="AU297" s="252" t="s">
        <v>92</v>
      </c>
      <c r="AV297" s="14" t="s">
        <v>92</v>
      </c>
      <c r="AW297" s="14" t="s">
        <v>32</v>
      </c>
      <c r="AX297" s="14" t="s">
        <v>76</v>
      </c>
      <c r="AY297" s="252" t="s">
        <v>134</v>
      </c>
    </row>
    <row r="298" s="14" customFormat="1">
      <c r="A298" s="14"/>
      <c r="B298" s="242"/>
      <c r="C298" s="243"/>
      <c r="D298" s="233" t="s">
        <v>144</v>
      </c>
      <c r="E298" s="244" t="s">
        <v>1</v>
      </c>
      <c r="F298" s="245" t="s">
        <v>491</v>
      </c>
      <c r="G298" s="243"/>
      <c r="H298" s="246">
        <v>2.25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144</v>
      </c>
      <c r="AU298" s="252" t="s">
        <v>92</v>
      </c>
      <c r="AV298" s="14" t="s">
        <v>92</v>
      </c>
      <c r="AW298" s="14" t="s">
        <v>32</v>
      </c>
      <c r="AX298" s="14" t="s">
        <v>76</v>
      </c>
      <c r="AY298" s="252" t="s">
        <v>134</v>
      </c>
    </row>
    <row r="299" s="14" customFormat="1">
      <c r="A299" s="14"/>
      <c r="B299" s="242"/>
      <c r="C299" s="243"/>
      <c r="D299" s="233" t="s">
        <v>144</v>
      </c>
      <c r="E299" s="244" t="s">
        <v>1</v>
      </c>
      <c r="F299" s="245" t="s">
        <v>492</v>
      </c>
      <c r="G299" s="243"/>
      <c r="H299" s="246">
        <v>7.0499999999999998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2" t="s">
        <v>144</v>
      </c>
      <c r="AU299" s="252" t="s">
        <v>92</v>
      </c>
      <c r="AV299" s="14" t="s">
        <v>92</v>
      </c>
      <c r="AW299" s="14" t="s">
        <v>32</v>
      </c>
      <c r="AX299" s="14" t="s">
        <v>76</v>
      </c>
      <c r="AY299" s="252" t="s">
        <v>134</v>
      </c>
    </row>
    <row r="300" s="14" customFormat="1">
      <c r="A300" s="14"/>
      <c r="B300" s="242"/>
      <c r="C300" s="243"/>
      <c r="D300" s="233" t="s">
        <v>144</v>
      </c>
      <c r="E300" s="244" t="s">
        <v>1</v>
      </c>
      <c r="F300" s="245" t="s">
        <v>493</v>
      </c>
      <c r="G300" s="243"/>
      <c r="H300" s="246">
        <v>7.2000000000000002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144</v>
      </c>
      <c r="AU300" s="252" t="s">
        <v>92</v>
      </c>
      <c r="AV300" s="14" t="s">
        <v>92</v>
      </c>
      <c r="AW300" s="14" t="s">
        <v>32</v>
      </c>
      <c r="AX300" s="14" t="s">
        <v>76</v>
      </c>
      <c r="AY300" s="252" t="s">
        <v>134</v>
      </c>
    </row>
    <row r="301" s="14" customFormat="1">
      <c r="A301" s="14"/>
      <c r="B301" s="242"/>
      <c r="C301" s="243"/>
      <c r="D301" s="233" t="s">
        <v>144</v>
      </c>
      <c r="E301" s="244" t="s">
        <v>1</v>
      </c>
      <c r="F301" s="245" t="s">
        <v>494</v>
      </c>
      <c r="G301" s="243"/>
      <c r="H301" s="246">
        <v>12.15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2" t="s">
        <v>144</v>
      </c>
      <c r="AU301" s="252" t="s">
        <v>92</v>
      </c>
      <c r="AV301" s="14" t="s">
        <v>92</v>
      </c>
      <c r="AW301" s="14" t="s">
        <v>32</v>
      </c>
      <c r="AX301" s="14" t="s">
        <v>76</v>
      </c>
      <c r="AY301" s="252" t="s">
        <v>134</v>
      </c>
    </row>
    <row r="302" s="14" customFormat="1">
      <c r="A302" s="14"/>
      <c r="B302" s="242"/>
      <c r="C302" s="243"/>
      <c r="D302" s="233" t="s">
        <v>144</v>
      </c>
      <c r="E302" s="244" t="s">
        <v>1</v>
      </c>
      <c r="F302" s="245" t="s">
        <v>495</v>
      </c>
      <c r="G302" s="243"/>
      <c r="H302" s="246">
        <v>6.5519999999999996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144</v>
      </c>
      <c r="AU302" s="252" t="s">
        <v>92</v>
      </c>
      <c r="AV302" s="14" t="s">
        <v>92</v>
      </c>
      <c r="AW302" s="14" t="s">
        <v>32</v>
      </c>
      <c r="AX302" s="14" t="s">
        <v>76</v>
      </c>
      <c r="AY302" s="252" t="s">
        <v>134</v>
      </c>
    </row>
    <row r="303" s="14" customFormat="1">
      <c r="A303" s="14"/>
      <c r="B303" s="242"/>
      <c r="C303" s="243"/>
      <c r="D303" s="233" t="s">
        <v>144</v>
      </c>
      <c r="E303" s="244" t="s">
        <v>1</v>
      </c>
      <c r="F303" s="245" t="s">
        <v>496</v>
      </c>
      <c r="G303" s="243"/>
      <c r="H303" s="246">
        <v>1.6579999999999999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144</v>
      </c>
      <c r="AU303" s="252" t="s">
        <v>92</v>
      </c>
      <c r="AV303" s="14" t="s">
        <v>92</v>
      </c>
      <c r="AW303" s="14" t="s">
        <v>32</v>
      </c>
      <c r="AX303" s="14" t="s">
        <v>76</v>
      </c>
      <c r="AY303" s="252" t="s">
        <v>134</v>
      </c>
    </row>
    <row r="304" s="14" customFormat="1">
      <c r="A304" s="14"/>
      <c r="B304" s="242"/>
      <c r="C304" s="243"/>
      <c r="D304" s="233" t="s">
        <v>144</v>
      </c>
      <c r="E304" s="244" t="s">
        <v>1</v>
      </c>
      <c r="F304" s="245" t="s">
        <v>497</v>
      </c>
      <c r="G304" s="243"/>
      <c r="H304" s="246">
        <v>1.9159999999999999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144</v>
      </c>
      <c r="AU304" s="252" t="s">
        <v>92</v>
      </c>
      <c r="AV304" s="14" t="s">
        <v>92</v>
      </c>
      <c r="AW304" s="14" t="s">
        <v>32</v>
      </c>
      <c r="AX304" s="14" t="s">
        <v>76</v>
      </c>
      <c r="AY304" s="252" t="s">
        <v>134</v>
      </c>
    </row>
    <row r="305" s="14" customFormat="1">
      <c r="A305" s="14"/>
      <c r="B305" s="242"/>
      <c r="C305" s="243"/>
      <c r="D305" s="233" t="s">
        <v>144</v>
      </c>
      <c r="E305" s="244" t="s">
        <v>1</v>
      </c>
      <c r="F305" s="245" t="s">
        <v>498</v>
      </c>
      <c r="G305" s="243"/>
      <c r="H305" s="246">
        <v>6.7199999999999998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144</v>
      </c>
      <c r="AU305" s="252" t="s">
        <v>92</v>
      </c>
      <c r="AV305" s="14" t="s">
        <v>92</v>
      </c>
      <c r="AW305" s="14" t="s">
        <v>32</v>
      </c>
      <c r="AX305" s="14" t="s">
        <v>76</v>
      </c>
      <c r="AY305" s="252" t="s">
        <v>134</v>
      </c>
    </row>
    <row r="306" s="14" customFormat="1">
      <c r="A306" s="14"/>
      <c r="B306" s="242"/>
      <c r="C306" s="243"/>
      <c r="D306" s="233" t="s">
        <v>144</v>
      </c>
      <c r="E306" s="244" t="s">
        <v>1</v>
      </c>
      <c r="F306" s="245" t="s">
        <v>499</v>
      </c>
      <c r="G306" s="243"/>
      <c r="H306" s="246">
        <v>7.5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144</v>
      </c>
      <c r="AU306" s="252" t="s">
        <v>92</v>
      </c>
      <c r="AV306" s="14" t="s">
        <v>92</v>
      </c>
      <c r="AW306" s="14" t="s">
        <v>32</v>
      </c>
      <c r="AX306" s="14" t="s">
        <v>76</v>
      </c>
      <c r="AY306" s="252" t="s">
        <v>134</v>
      </c>
    </row>
    <row r="307" s="15" customFormat="1">
      <c r="A307" s="15"/>
      <c r="B307" s="253"/>
      <c r="C307" s="254"/>
      <c r="D307" s="233" t="s">
        <v>144</v>
      </c>
      <c r="E307" s="255" t="s">
        <v>1</v>
      </c>
      <c r="F307" s="256" t="s">
        <v>147</v>
      </c>
      <c r="G307" s="254"/>
      <c r="H307" s="257">
        <v>78.653999999999996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3" t="s">
        <v>144</v>
      </c>
      <c r="AU307" s="263" t="s">
        <v>92</v>
      </c>
      <c r="AV307" s="15" t="s">
        <v>142</v>
      </c>
      <c r="AW307" s="15" t="s">
        <v>32</v>
      </c>
      <c r="AX307" s="15" t="s">
        <v>84</v>
      </c>
      <c r="AY307" s="263" t="s">
        <v>134</v>
      </c>
    </row>
    <row r="308" s="2" customFormat="1" ht="24.15" customHeight="1">
      <c r="A308" s="38"/>
      <c r="B308" s="39"/>
      <c r="C308" s="218" t="s">
        <v>500</v>
      </c>
      <c r="D308" s="218" t="s">
        <v>137</v>
      </c>
      <c r="E308" s="219" t="s">
        <v>501</v>
      </c>
      <c r="F308" s="220" t="s">
        <v>502</v>
      </c>
      <c r="G308" s="221" t="s">
        <v>503</v>
      </c>
      <c r="H308" s="222">
        <v>33</v>
      </c>
      <c r="I308" s="223"/>
      <c r="J308" s="224">
        <f>ROUND(I308*H308,2)</f>
        <v>0</v>
      </c>
      <c r="K308" s="220" t="s">
        <v>1</v>
      </c>
      <c r="L308" s="44"/>
      <c r="M308" s="225" t="s">
        <v>1</v>
      </c>
      <c r="N308" s="226" t="s">
        <v>42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0.016</v>
      </c>
      <c r="T308" s="228">
        <f>S308*H308</f>
        <v>0.52800000000000002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218</v>
      </c>
      <c r="AT308" s="229" t="s">
        <v>137</v>
      </c>
      <c r="AU308" s="229" t="s">
        <v>92</v>
      </c>
      <c r="AY308" s="17" t="s">
        <v>134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92</v>
      </c>
      <c r="BK308" s="230">
        <f>ROUND(I308*H308,2)</f>
        <v>0</v>
      </c>
      <c r="BL308" s="17" t="s">
        <v>218</v>
      </c>
      <c r="BM308" s="229" t="s">
        <v>504</v>
      </c>
    </row>
    <row r="309" s="2" customFormat="1">
      <c r="A309" s="38"/>
      <c r="B309" s="39"/>
      <c r="C309" s="40"/>
      <c r="D309" s="233" t="s">
        <v>204</v>
      </c>
      <c r="E309" s="40"/>
      <c r="F309" s="264" t="s">
        <v>205</v>
      </c>
      <c r="G309" s="40"/>
      <c r="H309" s="40"/>
      <c r="I309" s="265"/>
      <c r="J309" s="40"/>
      <c r="K309" s="40"/>
      <c r="L309" s="44"/>
      <c r="M309" s="266"/>
      <c r="N309" s="26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204</v>
      </c>
      <c r="AU309" s="17" t="s">
        <v>92</v>
      </c>
    </row>
    <row r="310" s="13" customFormat="1">
      <c r="A310" s="13"/>
      <c r="B310" s="231"/>
      <c r="C310" s="232"/>
      <c r="D310" s="233" t="s">
        <v>144</v>
      </c>
      <c r="E310" s="234" t="s">
        <v>1</v>
      </c>
      <c r="F310" s="235" t="s">
        <v>505</v>
      </c>
      <c r="G310" s="232"/>
      <c r="H310" s="234" t="s">
        <v>1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144</v>
      </c>
      <c r="AU310" s="241" t="s">
        <v>92</v>
      </c>
      <c r="AV310" s="13" t="s">
        <v>84</v>
      </c>
      <c r="AW310" s="13" t="s">
        <v>32</v>
      </c>
      <c r="AX310" s="13" t="s">
        <v>76</v>
      </c>
      <c r="AY310" s="241" t="s">
        <v>134</v>
      </c>
    </row>
    <row r="311" s="14" customFormat="1">
      <c r="A311" s="14"/>
      <c r="B311" s="242"/>
      <c r="C311" s="243"/>
      <c r="D311" s="233" t="s">
        <v>144</v>
      </c>
      <c r="E311" s="244" t="s">
        <v>1</v>
      </c>
      <c r="F311" s="245" t="s">
        <v>302</v>
      </c>
      <c r="G311" s="243"/>
      <c r="H311" s="246">
        <v>33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144</v>
      </c>
      <c r="AU311" s="252" t="s">
        <v>92</v>
      </c>
      <c r="AV311" s="14" t="s">
        <v>92</v>
      </c>
      <c r="AW311" s="14" t="s">
        <v>32</v>
      </c>
      <c r="AX311" s="14" t="s">
        <v>76</v>
      </c>
      <c r="AY311" s="252" t="s">
        <v>134</v>
      </c>
    </row>
    <row r="312" s="15" customFormat="1">
      <c r="A312" s="15"/>
      <c r="B312" s="253"/>
      <c r="C312" s="254"/>
      <c r="D312" s="233" t="s">
        <v>144</v>
      </c>
      <c r="E312" s="255" t="s">
        <v>1</v>
      </c>
      <c r="F312" s="256" t="s">
        <v>147</v>
      </c>
      <c r="G312" s="254"/>
      <c r="H312" s="257">
        <v>33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3" t="s">
        <v>144</v>
      </c>
      <c r="AU312" s="263" t="s">
        <v>92</v>
      </c>
      <c r="AV312" s="15" t="s">
        <v>142</v>
      </c>
      <c r="AW312" s="15" t="s">
        <v>32</v>
      </c>
      <c r="AX312" s="15" t="s">
        <v>84</v>
      </c>
      <c r="AY312" s="263" t="s">
        <v>134</v>
      </c>
    </row>
    <row r="313" s="2" customFormat="1" ht="24.15" customHeight="1">
      <c r="A313" s="38"/>
      <c r="B313" s="39"/>
      <c r="C313" s="218" t="s">
        <v>506</v>
      </c>
      <c r="D313" s="218" t="s">
        <v>137</v>
      </c>
      <c r="E313" s="219" t="s">
        <v>507</v>
      </c>
      <c r="F313" s="220" t="s">
        <v>508</v>
      </c>
      <c r="G313" s="221" t="s">
        <v>349</v>
      </c>
      <c r="H313" s="222">
        <v>1</v>
      </c>
      <c r="I313" s="223"/>
      <c r="J313" s="224">
        <f>ROUND(I313*H313,2)</f>
        <v>0</v>
      </c>
      <c r="K313" s="220" t="s">
        <v>1</v>
      </c>
      <c r="L313" s="44"/>
      <c r="M313" s="225" t="s">
        <v>1</v>
      </c>
      <c r="N313" s="226" t="s">
        <v>42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0.016</v>
      </c>
      <c r="T313" s="228">
        <f>S313*H313</f>
        <v>0.016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218</v>
      </c>
      <c r="AT313" s="229" t="s">
        <v>137</v>
      </c>
      <c r="AU313" s="229" t="s">
        <v>92</v>
      </c>
      <c r="AY313" s="17" t="s">
        <v>134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92</v>
      </c>
      <c r="BK313" s="230">
        <f>ROUND(I313*H313,2)</f>
        <v>0</v>
      </c>
      <c r="BL313" s="17" t="s">
        <v>218</v>
      </c>
      <c r="BM313" s="229" t="s">
        <v>509</v>
      </c>
    </row>
    <row r="314" s="2" customFormat="1">
      <c r="A314" s="38"/>
      <c r="B314" s="39"/>
      <c r="C314" s="40"/>
      <c r="D314" s="233" t="s">
        <v>204</v>
      </c>
      <c r="E314" s="40"/>
      <c r="F314" s="264" t="s">
        <v>510</v>
      </c>
      <c r="G314" s="40"/>
      <c r="H314" s="40"/>
      <c r="I314" s="265"/>
      <c r="J314" s="40"/>
      <c r="K314" s="40"/>
      <c r="L314" s="44"/>
      <c r="M314" s="266"/>
      <c r="N314" s="267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204</v>
      </c>
      <c r="AU314" s="17" t="s">
        <v>92</v>
      </c>
    </row>
    <row r="315" s="14" customFormat="1">
      <c r="A315" s="14"/>
      <c r="B315" s="242"/>
      <c r="C315" s="243"/>
      <c r="D315" s="233" t="s">
        <v>144</v>
      </c>
      <c r="E315" s="244" t="s">
        <v>1</v>
      </c>
      <c r="F315" s="245" t="s">
        <v>511</v>
      </c>
      <c r="G315" s="243"/>
      <c r="H315" s="246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144</v>
      </c>
      <c r="AU315" s="252" t="s">
        <v>92</v>
      </c>
      <c r="AV315" s="14" t="s">
        <v>92</v>
      </c>
      <c r="AW315" s="14" t="s">
        <v>32</v>
      </c>
      <c r="AX315" s="14" t="s">
        <v>84</v>
      </c>
      <c r="AY315" s="252" t="s">
        <v>134</v>
      </c>
    </row>
    <row r="316" s="2" customFormat="1" ht="33" customHeight="1">
      <c r="A316" s="38"/>
      <c r="B316" s="39"/>
      <c r="C316" s="218" t="s">
        <v>512</v>
      </c>
      <c r="D316" s="218" t="s">
        <v>137</v>
      </c>
      <c r="E316" s="219" t="s">
        <v>513</v>
      </c>
      <c r="F316" s="220" t="s">
        <v>514</v>
      </c>
      <c r="G316" s="221" t="s">
        <v>503</v>
      </c>
      <c r="H316" s="222">
        <v>2</v>
      </c>
      <c r="I316" s="223"/>
      <c r="J316" s="224">
        <f>ROUND(I316*H316,2)</f>
        <v>0</v>
      </c>
      <c r="K316" s="220" t="s">
        <v>1</v>
      </c>
      <c r="L316" s="44"/>
      <c r="M316" s="225" t="s">
        <v>1</v>
      </c>
      <c r="N316" s="226" t="s">
        <v>42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0.016</v>
      </c>
      <c r="T316" s="228">
        <f>S316*H316</f>
        <v>0.032000000000000001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218</v>
      </c>
      <c r="AT316" s="229" t="s">
        <v>137</v>
      </c>
      <c r="AU316" s="229" t="s">
        <v>92</v>
      </c>
      <c r="AY316" s="17" t="s">
        <v>134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92</v>
      </c>
      <c r="BK316" s="230">
        <f>ROUND(I316*H316,2)</f>
        <v>0</v>
      </c>
      <c r="BL316" s="17" t="s">
        <v>218</v>
      </c>
      <c r="BM316" s="229" t="s">
        <v>515</v>
      </c>
    </row>
    <row r="317" s="2" customFormat="1">
      <c r="A317" s="38"/>
      <c r="B317" s="39"/>
      <c r="C317" s="40"/>
      <c r="D317" s="233" t="s">
        <v>204</v>
      </c>
      <c r="E317" s="40"/>
      <c r="F317" s="264" t="s">
        <v>205</v>
      </c>
      <c r="G317" s="40"/>
      <c r="H317" s="40"/>
      <c r="I317" s="265"/>
      <c r="J317" s="40"/>
      <c r="K317" s="40"/>
      <c r="L317" s="44"/>
      <c r="M317" s="266"/>
      <c r="N317" s="26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204</v>
      </c>
      <c r="AU317" s="17" t="s">
        <v>92</v>
      </c>
    </row>
    <row r="318" s="2" customFormat="1" ht="33" customHeight="1">
      <c r="A318" s="38"/>
      <c r="B318" s="39"/>
      <c r="C318" s="218" t="s">
        <v>516</v>
      </c>
      <c r="D318" s="218" t="s">
        <v>137</v>
      </c>
      <c r="E318" s="219" t="s">
        <v>517</v>
      </c>
      <c r="F318" s="220" t="s">
        <v>518</v>
      </c>
      <c r="G318" s="221" t="s">
        <v>503</v>
      </c>
      <c r="H318" s="222">
        <v>2</v>
      </c>
      <c r="I318" s="223"/>
      <c r="J318" s="224">
        <f>ROUND(I318*H318,2)</f>
        <v>0</v>
      </c>
      <c r="K318" s="220" t="s">
        <v>1</v>
      </c>
      <c r="L318" s="44"/>
      <c r="M318" s="225" t="s">
        <v>1</v>
      </c>
      <c r="N318" s="226" t="s">
        <v>42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0.016</v>
      </c>
      <c r="T318" s="228">
        <f>S318*H318</f>
        <v>0.032000000000000001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218</v>
      </c>
      <c r="AT318" s="229" t="s">
        <v>137</v>
      </c>
      <c r="AU318" s="229" t="s">
        <v>92</v>
      </c>
      <c r="AY318" s="17" t="s">
        <v>134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92</v>
      </c>
      <c r="BK318" s="230">
        <f>ROUND(I318*H318,2)</f>
        <v>0</v>
      </c>
      <c r="BL318" s="17" t="s">
        <v>218</v>
      </c>
      <c r="BM318" s="229" t="s">
        <v>519</v>
      </c>
    </row>
    <row r="319" s="2" customFormat="1">
      <c r="A319" s="38"/>
      <c r="B319" s="39"/>
      <c r="C319" s="40"/>
      <c r="D319" s="233" t="s">
        <v>204</v>
      </c>
      <c r="E319" s="40"/>
      <c r="F319" s="264" t="s">
        <v>205</v>
      </c>
      <c r="G319" s="40"/>
      <c r="H319" s="40"/>
      <c r="I319" s="265"/>
      <c r="J319" s="40"/>
      <c r="K319" s="40"/>
      <c r="L319" s="44"/>
      <c r="M319" s="266"/>
      <c r="N319" s="267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204</v>
      </c>
      <c r="AU319" s="17" t="s">
        <v>92</v>
      </c>
    </row>
    <row r="320" s="2" customFormat="1" ht="33" customHeight="1">
      <c r="A320" s="38"/>
      <c r="B320" s="39"/>
      <c r="C320" s="218" t="s">
        <v>520</v>
      </c>
      <c r="D320" s="218" t="s">
        <v>137</v>
      </c>
      <c r="E320" s="219" t="s">
        <v>521</v>
      </c>
      <c r="F320" s="220" t="s">
        <v>522</v>
      </c>
      <c r="G320" s="221" t="s">
        <v>503</v>
      </c>
      <c r="H320" s="222">
        <v>3</v>
      </c>
      <c r="I320" s="223"/>
      <c r="J320" s="224">
        <f>ROUND(I320*H320,2)</f>
        <v>0</v>
      </c>
      <c r="K320" s="220" t="s">
        <v>1</v>
      </c>
      <c r="L320" s="44"/>
      <c r="M320" s="225" t="s">
        <v>1</v>
      </c>
      <c r="N320" s="226" t="s">
        <v>42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0.016</v>
      </c>
      <c r="T320" s="228">
        <f>S320*H320</f>
        <v>0.048000000000000001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218</v>
      </c>
      <c r="AT320" s="229" t="s">
        <v>137</v>
      </c>
      <c r="AU320" s="229" t="s">
        <v>92</v>
      </c>
      <c r="AY320" s="17" t="s">
        <v>134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92</v>
      </c>
      <c r="BK320" s="230">
        <f>ROUND(I320*H320,2)</f>
        <v>0</v>
      </c>
      <c r="BL320" s="17" t="s">
        <v>218</v>
      </c>
      <c r="BM320" s="229" t="s">
        <v>523</v>
      </c>
    </row>
    <row r="321" s="2" customFormat="1">
      <c r="A321" s="38"/>
      <c r="B321" s="39"/>
      <c r="C321" s="40"/>
      <c r="D321" s="233" t="s">
        <v>204</v>
      </c>
      <c r="E321" s="40"/>
      <c r="F321" s="264" t="s">
        <v>205</v>
      </c>
      <c r="G321" s="40"/>
      <c r="H321" s="40"/>
      <c r="I321" s="265"/>
      <c r="J321" s="40"/>
      <c r="K321" s="40"/>
      <c r="L321" s="44"/>
      <c r="M321" s="266"/>
      <c r="N321" s="26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204</v>
      </c>
      <c r="AU321" s="17" t="s">
        <v>92</v>
      </c>
    </row>
    <row r="322" s="2" customFormat="1" ht="33" customHeight="1">
      <c r="A322" s="38"/>
      <c r="B322" s="39"/>
      <c r="C322" s="218" t="s">
        <v>524</v>
      </c>
      <c r="D322" s="218" t="s">
        <v>137</v>
      </c>
      <c r="E322" s="219" t="s">
        <v>525</v>
      </c>
      <c r="F322" s="220" t="s">
        <v>526</v>
      </c>
      <c r="G322" s="221" t="s">
        <v>503</v>
      </c>
      <c r="H322" s="222">
        <v>3</v>
      </c>
      <c r="I322" s="223"/>
      <c r="J322" s="224">
        <f>ROUND(I322*H322,2)</f>
        <v>0</v>
      </c>
      <c r="K322" s="220" t="s">
        <v>1</v>
      </c>
      <c r="L322" s="44"/>
      <c r="M322" s="225" t="s">
        <v>1</v>
      </c>
      <c r="N322" s="226" t="s">
        <v>42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0.016</v>
      </c>
      <c r="T322" s="228">
        <f>S322*H322</f>
        <v>0.048000000000000001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218</v>
      </c>
      <c r="AT322" s="229" t="s">
        <v>137</v>
      </c>
      <c r="AU322" s="229" t="s">
        <v>92</v>
      </c>
      <c r="AY322" s="17" t="s">
        <v>134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92</v>
      </c>
      <c r="BK322" s="230">
        <f>ROUND(I322*H322,2)</f>
        <v>0</v>
      </c>
      <c r="BL322" s="17" t="s">
        <v>218</v>
      </c>
      <c r="BM322" s="229" t="s">
        <v>527</v>
      </c>
    </row>
    <row r="323" s="2" customFormat="1">
      <c r="A323" s="38"/>
      <c r="B323" s="39"/>
      <c r="C323" s="40"/>
      <c r="D323" s="233" t="s">
        <v>204</v>
      </c>
      <c r="E323" s="40"/>
      <c r="F323" s="264" t="s">
        <v>205</v>
      </c>
      <c r="G323" s="40"/>
      <c r="H323" s="40"/>
      <c r="I323" s="265"/>
      <c r="J323" s="40"/>
      <c r="K323" s="40"/>
      <c r="L323" s="44"/>
      <c r="M323" s="266"/>
      <c r="N323" s="26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204</v>
      </c>
      <c r="AU323" s="17" t="s">
        <v>92</v>
      </c>
    </row>
    <row r="324" s="2" customFormat="1" ht="33" customHeight="1">
      <c r="A324" s="38"/>
      <c r="B324" s="39"/>
      <c r="C324" s="218" t="s">
        <v>528</v>
      </c>
      <c r="D324" s="218" t="s">
        <v>137</v>
      </c>
      <c r="E324" s="219" t="s">
        <v>529</v>
      </c>
      <c r="F324" s="220" t="s">
        <v>530</v>
      </c>
      <c r="G324" s="221" t="s">
        <v>503</v>
      </c>
      <c r="H324" s="222">
        <v>1</v>
      </c>
      <c r="I324" s="223"/>
      <c r="J324" s="224">
        <f>ROUND(I324*H324,2)</f>
        <v>0</v>
      </c>
      <c r="K324" s="220" t="s">
        <v>1</v>
      </c>
      <c r="L324" s="44"/>
      <c r="M324" s="225" t="s">
        <v>1</v>
      </c>
      <c r="N324" s="226" t="s">
        <v>42</v>
      </c>
      <c r="O324" s="91"/>
      <c r="P324" s="227">
        <f>O324*H324</f>
        <v>0</v>
      </c>
      <c r="Q324" s="227">
        <v>0</v>
      </c>
      <c r="R324" s="227">
        <f>Q324*H324</f>
        <v>0</v>
      </c>
      <c r="S324" s="227">
        <v>0.016</v>
      </c>
      <c r="T324" s="228">
        <f>S324*H324</f>
        <v>0.016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218</v>
      </c>
      <c r="AT324" s="229" t="s">
        <v>137</v>
      </c>
      <c r="AU324" s="229" t="s">
        <v>92</v>
      </c>
      <c r="AY324" s="17" t="s">
        <v>134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92</v>
      </c>
      <c r="BK324" s="230">
        <f>ROUND(I324*H324,2)</f>
        <v>0</v>
      </c>
      <c r="BL324" s="17" t="s">
        <v>218</v>
      </c>
      <c r="BM324" s="229" t="s">
        <v>531</v>
      </c>
    </row>
    <row r="325" s="2" customFormat="1">
      <c r="A325" s="38"/>
      <c r="B325" s="39"/>
      <c r="C325" s="40"/>
      <c r="D325" s="233" t="s">
        <v>204</v>
      </c>
      <c r="E325" s="40"/>
      <c r="F325" s="264" t="s">
        <v>205</v>
      </c>
      <c r="G325" s="40"/>
      <c r="H325" s="40"/>
      <c r="I325" s="265"/>
      <c r="J325" s="40"/>
      <c r="K325" s="40"/>
      <c r="L325" s="44"/>
      <c r="M325" s="266"/>
      <c r="N325" s="26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204</v>
      </c>
      <c r="AU325" s="17" t="s">
        <v>92</v>
      </c>
    </row>
    <row r="326" s="2" customFormat="1" ht="33" customHeight="1">
      <c r="A326" s="38"/>
      <c r="B326" s="39"/>
      <c r="C326" s="218" t="s">
        <v>532</v>
      </c>
      <c r="D326" s="218" t="s">
        <v>137</v>
      </c>
      <c r="E326" s="219" t="s">
        <v>533</v>
      </c>
      <c r="F326" s="220" t="s">
        <v>534</v>
      </c>
      <c r="G326" s="221" t="s">
        <v>503</v>
      </c>
      <c r="H326" s="222">
        <v>1</v>
      </c>
      <c r="I326" s="223"/>
      <c r="J326" s="224">
        <f>ROUND(I326*H326,2)</f>
        <v>0</v>
      </c>
      <c r="K326" s="220" t="s">
        <v>1</v>
      </c>
      <c r="L326" s="44"/>
      <c r="M326" s="225" t="s">
        <v>1</v>
      </c>
      <c r="N326" s="226" t="s">
        <v>42</v>
      </c>
      <c r="O326" s="91"/>
      <c r="P326" s="227">
        <f>O326*H326</f>
        <v>0</v>
      </c>
      <c r="Q326" s="227">
        <v>0</v>
      </c>
      <c r="R326" s="227">
        <f>Q326*H326</f>
        <v>0</v>
      </c>
      <c r="S326" s="227">
        <v>0.016</v>
      </c>
      <c r="T326" s="228">
        <f>S326*H326</f>
        <v>0.016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218</v>
      </c>
      <c r="AT326" s="229" t="s">
        <v>137</v>
      </c>
      <c r="AU326" s="229" t="s">
        <v>92</v>
      </c>
      <c r="AY326" s="17" t="s">
        <v>134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92</v>
      </c>
      <c r="BK326" s="230">
        <f>ROUND(I326*H326,2)</f>
        <v>0</v>
      </c>
      <c r="BL326" s="17" t="s">
        <v>218</v>
      </c>
      <c r="BM326" s="229" t="s">
        <v>535</v>
      </c>
    </row>
    <row r="327" s="2" customFormat="1">
      <c r="A327" s="38"/>
      <c r="B327" s="39"/>
      <c r="C327" s="40"/>
      <c r="D327" s="233" t="s">
        <v>204</v>
      </c>
      <c r="E327" s="40"/>
      <c r="F327" s="264" t="s">
        <v>205</v>
      </c>
      <c r="G327" s="40"/>
      <c r="H327" s="40"/>
      <c r="I327" s="265"/>
      <c r="J327" s="40"/>
      <c r="K327" s="40"/>
      <c r="L327" s="44"/>
      <c r="M327" s="266"/>
      <c r="N327" s="267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204</v>
      </c>
      <c r="AU327" s="17" t="s">
        <v>92</v>
      </c>
    </row>
    <row r="328" s="2" customFormat="1" ht="33" customHeight="1">
      <c r="A328" s="38"/>
      <c r="B328" s="39"/>
      <c r="C328" s="218" t="s">
        <v>536</v>
      </c>
      <c r="D328" s="218" t="s">
        <v>137</v>
      </c>
      <c r="E328" s="219" t="s">
        <v>537</v>
      </c>
      <c r="F328" s="220" t="s">
        <v>538</v>
      </c>
      <c r="G328" s="221" t="s">
        <v>503</v>
      </c>
      <c r="H328" s="222">
        <v>1</v>
      </c>
      <c r="I328" s="223"/>
      <c r="J328" s="224">
        <f>ROUND(I328*H328,2)</f>
        <v>0</v>
      </c>
      <c r="K328" s="220" t="s">
        <v>1</v>
      </c>
      <c r="L328" s="44"/>
      <c r="M328" s="225" t="s">
        <v>1</v>
      </c>
      <c r="N328" s="226" t="s">
        <v>42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0.016</v>
      </c>
      <c r="T328" s="228">
        <f>S328*H328</f>
        <v>0.016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218</v>
      </c>
      <c r="AT328" s="229" t="s">
        <v>137</v>
      </c>
      <c r="AU328" s="229" t="s">
        <v>92</v>
      </c>
      <c r="AY328" s="17" t="s">
        <v>134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92</v>
      </c>
      <c r="BK328" s="230">
        <f>ROUND(I328*H328,2)</f>
        <v>0</v>
      </c>
      <c r="BL328" s="17" t="s">
        <v>218</v>
      </c>
      <c r="BM328" s="229" t="s">
        <v>539</v>
      </c>
    </row>
    <row r="329" s="2" customFormat="1">
      <c r="A329" s="38"/>
      <c r="B329" s="39"/>
      <c r="C329" s="40"/>
      <c r="D329" s="233" t="s">
        <v>204</v>
      </c>
      <c r="E329" s="40"/>
      <c r="F329" s="264" t="s">
        <v>205</v>
      </c>
      <c r="G329" s="40"/>
      <c r="H329" s="40"/>
      <c r="I329" s="265"/>
      <c r="J329" s="40"/>
      <c r="K329" s="40"/>
      <c r="L329" s="44"/>
      <c r="M329" s="266"/>
      <c r="N329" s="267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204</v>
      </c>
      <c r="AU329" s="17" t="s">
        <v>92</v>
      </c>
    </row>
    <row r="330" s="2" customFormat="1" ht="33" customHeight="1">
      <c r="A330" s="38"/>
      <c r="B330" s="39"/>
      <c r="C330" s="218" t="s">
        <v>540</v>
      </c>
      <c r="D330" s="218" t="s">
        <v>137</v>
      </c>
      <c r="E330" s="219" t="s">
        <v>541</v>
      </c>
      <c r="F330" s="220" t="s">
        <v>542</v>
      </c>
      <c r="G330" s="221" t="s">
        <v>503</v>
      </c>
      <c r="H330" s="222">
        <v>2</v>
      </c>
      <c r="I330" s="223"/>
      <c r="J330" s="224">
        <f>ROUND(I330*H330,2)</f>
        <v>0</v>
      </c>
      <c r="K330" s="220" t="s">
        <v>1</v>
      </c>
      <c r="L330" s="44"/>
      <c r="M330" s="225" t="s">
        <v>1</v>
      </c>
      <c r="N330" s="226" t="s">
        <v>42</v>
      </c>
      <c r="O330" s="91"/>
      <c r="P330" s="227">
        <f>O330*H330</f>
        <v>0</v>
      </c>
      <c r="Q330" s="227">
        <v>0</v>
      </c>
      <c r="R330" s="227">
        <f>Q330*H330</f>
        <v>0</v>
      </c>
      <c r="S330" s="227">
        <v>0.016</v>
      </c>
      <c r="T330" s="228">
        <f>S330*H330</f>
        <v>0.032000000000000001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218</v>
      </c>
      <c r="AT330" s="229" t="s">
        <v>137</v>
      </c>
      <c r="AU330" s="229" t="s">
        <v>92</v>
      </c>
      <c r="AY330" s="17" t="s">
        <v>134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92</v>
      </c>
      <c r="BK330" s="230">
        <f>ROUND(I330*H330,2)</f>
        <v>0</v>
      </c>
      <c r="BL330" s="17" t="s">
        <v>218</v>
      </c>
      <c r="BM330" s="229" t="s">
        <v>543</v>
      </c>
    </row>
    <row r="331" s="2" customFormat="1">
      <c r="A331" s="38"/>
      <c r="B331" s="39"/>
      <c r="C331" s="40"/>
      <c r="D331" s="233" t="s">
        <v>204</v>
      </c>
      <c r="E331" s="40"/>
      <c r="F331" s="264" t="s">
        <v>205</v>
      </c>
      <c r="G331" s="40"/>
      <c r="H331" s="40"/>
      <c r="I331" s="265"/>
      <c r="J331" s="40"/>
      <c r="K331" s="40"/>
      <c r="L331" s="44"/>
      <c r="M331" s="266"/>
      <c r="N331" s="26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204</v>
      </c>
      <c r="AU331" s="17" t="s">
        <v>92</v>
      </c>
    </row>
    <row r="332" s="2" customFormat="1" ht="33" customHeight="1">
      <c r="A332" s="38"/>
      <c r="B332" s="39"/>
      <c r="C332" s="218" t="s">
        <v>544</v>
      </c>
      <c r="D332" s="218" t="s">
        <v>137</v>
      </c>
      <c r="E332" s="219" t="s">
        <v>545</v>
      </c>
      <c r="F332" s="220" t="s">
        <v>546</v>
      </c>
      <c r="G332" s="221" t="s">
        <v>503</v>
      </c>
      <c r="H332" s="222">
        <v>2</v>
      </c>
      <c r="I332" s="223"/>
      <c r="J332" s="224">
        <f>ROUND(I332*H332,2)</f>
        <v>0</v>
      </c>
      <c r="K332" s="220" t="s">
        <v>1</v>
      </c>
      <c r="L332" s="44"/>
      <c r="M332" s="225" t="s">
        <v>1</v>
      </c>
      <c r="N332" s="226" t="s">
        <v>42</v>
      </c>
      <c r="O332" s="91"/>
      <c r="P332" s="227">
        <f>O332*H332</f>
        <v>0</v>
      </c>
      <c r="Q332" s="227">
        <v>0</v>
      </c>
      <c r="R332" s="227">
        <f>Q332*H332</f>
        <v>0</v>
      </c>
      <c r="S332" s="227">
        <v>0.016</v>
      </c>
      <c r="T332" s="228">
        <f>S332*H332</f>
        <v>0.032000000000000001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218</v>
      </c>
      <c r="AT332" s="229" t="s">
        <v>137</v>
      </c>
      <c r="AU332" s="229" t="s">
        <v>92</v>
      </c>
      <c r="AY332" s="17" t="s">
        <v>134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92</v>
      </c>
      <c r="BK332" s="230">
        <f>ROUND(I332*H332,2)</f>
        <v>0</v>
      </c>
      <c r="BL332" s="17" t="s">
        <v>218</v>
      </c>
      <c r="BM332" s="229" t="s">
        <v>547</v>
      </c>
    </row>
    <row r="333" s="2" customFormat="1">
      <c r="A333" s="38"/>
      <c r="B333" s="39"/>
      <c r="C333" s="40"/>
      <c r="D333" s="233" t="s">
        <v>204</v>
      </c>
      <c r="E333" s="40"/>
      <c r="F333" s="264" t="s">
        <v>205</v>
      </c>
      <c r="G333" s="40"/>
      <c r="H333" s="40"/>
      <c r="I333" s="265"/>
      <c r="J333" s="40"/>
      <c r="K333" s="40"/>
      <c r="L333" s="44"/>
      <c r="M333" s="266"/>
      <c r="N333" s="267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204</v>
      </c>
      <c r="AU333" s="17" t="s">
        <v>92</v>
      </c>
    </row>
    <row r="334" s="2" customFormat="1" ht="24.15" customHeight="1">
      <c r="A334" s="38"/>
      <c r="B334" s="39"/>
      <c r="C334" s="218" t="s">
        <v>548</v>
      </c>
      <c r="D334" s="218" t="s">
        <v>137</v>
      </c>
      <c r="E334" s="219" t="s">
        <v>549</v>
      </c>
      <c r="F334" s="220" t="s">
        <v>550</v>
      </c>
      <c r="G334" s="221" t="s">
        <v>152</v>
      </c>
      <c r="H334" s="222">
        <v>1</v>
      </c>
      <c r="I334" s="223"/>
      <c r="J334" s="224">
        <f>ROUND(I334*H334,2)</f>
        <v>0</v>
      </c>
      <c r="K334" s="220" t="s">
        <v>1</v>
      </c>
      <c r="L334" s="44"/>
      <c r="M334" s="225" t="s">
        <v>1</v>
      </c>
      <c r="N334" s="226" t="s">
        <v>42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0.016</v>
      </c>
      <c r="T334" s="228">
        <f>S334*H334</f>
        <v>0.016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218</v>
      </c>
      <c r="AT334" s="229" t="s">
        <v>137</v>
      </c>
      <c r="AU334" s="229" t="s">
        <v>92</v>
      </c>
      <c r="AY334" s="17" t="s">
        <v>134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92</v>
      </c>
      <c r="BK334" s="230">
        <f>ROUND(I334*H334,2)</f>
        <v>0</v>
      </c>
      <c r="BL334" s="17" t="s">
        <v>218</v>
      </c>
      <c r="BM334" s="229" t="s">
        <v>551</v>
      </c>
    </row>
    <row r="335" s="2" customFormat="1">
      <c r="A335" s="38"/>
      <c r="B335" s="39"/>
      <c r="C335" s="40"/>
      <c r="D335" s="233" t="s">
        <v>204</v>
      </c>
      <c r="E335" s="40"/>
      <c r="F335" s="264" t="s">
        <v>205</v>
      </c>
      <c r="G335" s="40"/>
      <c r="H335" s="40"/>
      <c r="I335" s="265"/>
      <c r="J335" s="40"/>
      <c r="K335" s="40"/>
      <c r="L335" s="44"/>
      <c r="M335" s="266"/>
      <c r="N335" s="267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204</v>
      </c>
      <c r="AU335" s="17" t="s">
        <v>92</v>
      </c>
    </row>
    <row r="336" s="2" customFormat="1" ht="37.8" customHeight="1">
      <c r="A336" s="38"/>
      <c r="B336" s="39"/>
      <c r="C336" s="218" t="s">
        <v>552</v>
      </c>
      <c r="D336" s="218" t="s">
        <v>137</v>
      </c>
      <c r="E336" s="219" t="s">
        <v>553</v>
      </c>
      <c r="F336" s="220" t="s">
        <v>554</v>
      </c>
      <c r="G336" s="221" t="s">
        <v>152</v>
      </c>
      <c r="H336" s="222">
        <v>2</v>
      </c>
      <c r="I336" s="223"/>
      <c r="J336" s="224">
        <f>ROUND(I336*H336,2)</f>
        <v>0</v>
      </c>
      <c r="K336" s="220" t="s">
        <v>1</v>
      </c>
      <c r="L336" s="44"/>
      <c r="M336" s="225" t="s">
        <v>1</v>
      </c>
      <c r="N336" s="226" t="s">
        <v>42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0.016</v>
      </c>
      <c r="T336" s="228">
        <f>S336*H336</f>
        <v>0.032000000000000001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218</v>
      </c>
      <c r="AT336" s="229" t="s">
        <v>137</v>
      </c>
      <c r="AU336" s="229" t="s">
        <v>92</v>
      </c>
      <c r="AY336" s="17" t="s">
        <v>134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92</v>
      </c>
      <c r="BK336" s="230">
        <f>ROUND(I336*H336,2)</f>
        <v>0</v>
      </c>
      <c r="BL336" s="17" t="s">
        <v>218</v>
      </c>
      <c r="BM336" s="229" t="s">
        <v>555</v>
      </c>
    </row>
    <row r="337" s="2" customFormat="1">
      <c r="A337" s="38"/>
      <c r="B337" s="39"/>
      <c r="C337" s="40"/>
      <c r="D337" s="233" t="s">
        <v>204</v>
      </c>
      <c r="E337" s="40"/>
      <c r="F337" s="264" t="s">
        <v>205</v>
      </c>
      <c r="G337" s="40"/>
      <c r="H337" s="40"/>
      <c r="I337" s="265"/>
      <c r="J337" s="40"/>
      <c r="K337" s="40"/>
      <c r="L337" s="44"/>
      <c r="M337" s="266"/>
      <c r="N337" s="26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204</v>
      </c>
      <c r="AU337" s="17" t="s">
        <v>92</v>
      </c>
    </row>
    <row r="338" s="2" customFormat="1" ht="33" customHeight="1">
      <c r="A338" s="38"/>
      <c r="B338" s="39"/>
      <c r="C338" s="218" t="s">
        <v>556</v>
      </c>
      <c r="D338" s="218" t="s">
        <v>137</v>
      </c>
      <c r="E338" s="219" t="s">
        <v>557</v>
      </c>
      <c r="F338" s="220" t="s">
        <v>558</v>
      </c>
      <c r="G338" s="221" t="s">
        <v>152</v>
      </c>
      <c r="H338" s="222">
        <v>4</v>
      </c>
      <c r="I338" s="223"/>
      <c r="J338" s="224">
        <f>ROUND(I338*H338,2)</f>
        <v>0</v>
      </c>
      <c r="K338" s="220" t="s">
        <v>1</v>
      </c>
      <c r="L338" s="44"/>
      <c r="M338" s="225" t="s">
        <v>1</v>
      </c>
      <c r="N338" s="226" t="s">
        <v>42</v>
      </c>
      <c r="O338" s="91"/>
      <c r="P338" s="227">
        <f>O338*H338</f>
        <v>0</v>
      </c>
      <c r="Q338" s="227">
        <v>0</v>
      </c>
      <c r="R338" s="227">
        <f>Q338*H338</f>
        <v>0</v>
      </c>
      <c r="S338" s="227">
        <v>0.016</v>
      </c>
      <c r="T338" s="228">
        <f>S338*H338</f>
        <v>0.064000000000000001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218</v>
      </c>
      <c r="AT338" s="229" t="s">
        <v>137</v>
      </c>
      <c r="AU338" s="229" t="s">
        <v>92</v>
      </c>
      <c r="AY338" s="17" t="s">
        <v>134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92</v>
      </c>
      <c r="BK338" s="230">
        <f>ROUND(I338*H338,2)</f>
        <v>0</v>
      </c>
      <c r="BL338" s="17" t="s">
        <v>218</v>
      </c>
      <c r="BM338" s="229" t="s">
        <v>559</v>
      </c>
    </row>
    <row r="339" s="2" customFormat="1">
      <c r="A339" s="38"/>
      <c r="B339" s="39"/>
      <c r="C339" s="40"/>
      <c r="D339" s="233" t="s">
        <v>204</v>
      </c>
      <c r="E339" s="40"/>
      <c r="F339" s="264" t="s">
        <v>560</v>
      </c>
      <c r="G339" s="40"/>
      <c r="H339" s="40"/>
      <c r="I339" s="265"/>
      <c r="J339" s="40"/>
      <c r="K339" s="40"/>
      <c r="L339" s="44"/>
      <c r="M339" s="266"/>
      <c r="N339" s="267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204</v>
      </c>
      <c r="AU339" s="17" t="s">
        <v>92</v>
      </c>
    </row>
    <row r="340" s="2" customFormat="1" ht="44.25" customHeight="1">
      <c r="A340" s="38"/>
      <c r="B340" s="39"/>
      <c r="C340" s="218" t="s">
        <v>561</v>
      </c>
      <c r="D340" s="218" t="s">
        <v>137</v>
      </c>
      <c r="E340" s="219" t="s">
        <v>562</v>
      </c>
      <c r="F340" s="220" t="s">
        <v>563</v>
      </c>
      <c r="G340" s="221" t="s">
        <v>152</v>
      </c>
      <c r="H340" s="222">
        <v>4</v>
      </c>
      <c r="I340" s="223"/>
      <c r="J340" s="224">
        <f>ROUND(I340*H340,2)</f>
        <v>0</v>
      </c>
      <c r="K340" s="220" t="s">
        <v>1</v>
      </c>
      <c r="L340" s="44"/>
      <c r="M340" s="225" t="s">
        <v>1</v>
      </c>
      <c r="N340" s="226" t="s">
        <v>42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0.016</v>
      </c>
      <c r="T340" s="228">
        <f>S340*H340</f>
        <v>0.064000000000000001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218</v>
      </c>
      <c r="AT340" s="229" t="s">
        <v>137</v>
      </c>
      <c r="AU340" s="229" t="s">
        <v>92</v>
      </c>
      <c r="AY340" s="17" t="s">
        <v>134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92</v>
      </c>
      <c r="BK340" s="230">
        <f>ROUND(I340*H340,2)</f>
        <v>0</v>
      </c>
      <c r="BL340" s="17" t="s">
        <v>218</v>
      </c>
      <c r="BM340" s="229" t="s">
        <v>564</v>
      </c>
    </row>
    <row r="341" s="2" customFormat="1">
      <c r="A341" s="38"/>
      <c r="B341" s="39"/>
      <c r="C341" s="40"/>
      <c r="D341" s="233" t="s">
        <v>204</v>
      </c>
      <c r="E341" s="40"/>
      <c r="F341" s="264" t="s">
        <v>205</v>
      </c>
      <c r="G341" s="40"/>
      <c r="H341" s="40"/>
      <c r="I341" s="265"/>
      <c r="J341" s="40"/>
      <c r="K341" s="40"/>
      <c r="L341" s="44"/>
      <c r="M341" s="266"/>
      <c r="N341" s="267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204</v>
      </c>
      <c r="AU341" s="17" t="s">
        <v>92</v>
      </c>
    </row>
    <row r="342" s="12" customFormat="1" ht="22.8" customHeight="1">
      <c r="A342" s="12"/>
      <c r="B342" s="202"/>
      <c r="C342" s="203"/>
      <c r="D342" s="204" t="s">
        <v>75</v>
      </c>
      <c r="E342" s="216" t="s">
        <v>565</v>
      </c>
      <c r="F342" s="216" t="s">
        <v>566</v>
      </c>
      <c r="G342" s="203"/>
      <c r="H342" s="203"/>
      <c r="I342" s="206"/>
      <c r="J342" s="217">
        <f>BK342</f>
        <v>0</v>
      </c>
      <c r="K342" s="203"/>
      <c r="L342" s="208"/>
      <c r="M342" s="209"/>
      <c r="N342" s="210"/>
      <c r="O342" s="210"/>
      <c r="P342" s="211">
        <f>SUM(P343:P367)</f>
        <v>0</v>
      </c>
      <c r="Q342" s="210"/>
      <c r="R342" s="211">
        <f>SUM(R343:R367)</f>
        <v>0</v>
      </c>
      <c r="S342" s="210"/>
      <c r="T342" s="212">
        <f>SUM(T343:T367)</f>
        <v>2.9493119999999999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3" t="s">
        <v>92</v>
      </c>
      <c r="AT342" s="214" t="s">
        <v>75</v>
      </c>
      <c r="AU342" s="214" t="s">
        <v>84</v>
      </c>
      <c r="AY342" s="213" t="s">
        <v>134</v>
      </c>
      <c r="BK342" s="215">
        <f>SUM(BK343:BK367)</f>
        <v>0</v>
      </c>
    </row>
    <row r="343" s="2" customFormat="1" ht="24.15" customHeight="1">
      <c r="A343" s="38"/>
      <c r="B343" s="39"/>
      <c r="C343" s="218" t="s">
        <v>567</v>
      </c>
      <c r="D343" s="218" t="s">
        <v>137</v>
      </c>
      <c r="E343" s="219" t="s">
        <v>568</v>
      </c>
      <c r="F343" s="220" t="s">
        <v>569</v>
      </c>
      <c r="G343" s="221" t="s">
        <v>181</v>
      </c>
      <c r="H343" s="222">
        <v>9.6999999999999993</v>
      </c>
      <c r="I343" s="223"/>
      <c r="J343" s="224">
        <f>ROUND(I343*H343,2)</f>
        <v>0</v>
      </c>
      <c r="K343" s="220" t="s">
        <v>141</v>
      </c>
      <c r="L343" s="44"/>
      <c r="M343" s="225" t="s">
        <v>1</v>
      </c>
      <c r="N343" s="226" t="s">
        <v>42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0.016</v>
      </c>
      <c r="T343" s="228">
        <f>S343*H343</f>
        <v>0.15520000000000001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218</v>
      </c>
      <c r="AT343" s="229" t="s">
        <v>137</v>
      </c>
      <c r="AU343" s="229" t="s">
        <v>92</v>
      </c>
      <c r="AY343" s="17" t="s">
        <v>134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92</v>
      </c>
      <c r="BK343" s="230">
        <f>ROUND(I343*H343,2)</f>
        <v>0</v>
      </c>
      <c r="BL343" s="17" t="s">
        <v>218</v>
      </c>
      <c r="BM343" s="229" t="s">
        <v>570</v>
      </c>
    </row>
    <row r="344" s="13" customFormat="1">
      <c r="A344" s="13"/>
      <c r="B344" s="231"/>
      <c r="C344" s="232"/>
      <c r="D344" s="233" t="s">
        <v>144</v>
      </c>
      <c r="E344" s="234" t="s">
        <v>1</v>
      </c>
      <c r="F344" s="235" t="s">
        <v>571</v>
      </c>
      <c r="G344" s="232"/>
      <c r="H344" s="234" t="s">
        <v>1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144</v>
      </c>
      <c r="AU344" s="241" t="s">
        <v>92</v>
      </c>
      <c r="AV344" s="13" t="s">
        <v>84</v>
      </c>
      <c r="AW344" s="13" t="s">
        <v>32</v>
      </c>
      <c r="AX344" s="13" t="s">
        <v>76</v>
      </c>
      <c r="AY344" s="241" t="s">
        <v>134</v>
      </c>
    </row>
    <row r="345" s="14" customFormat="1">
      <c r="A345" s="14"/>
      <c r="B345" s="242"/>
      <c r="C345" s="243"/>
      <c r="D345" s="233" t="s">
        <v>144</v>
      </c>
      <c r="E345" s="244" t="s">
        <v>1</v>
      </c>
      <c r="F345" s="245" t="s">
        <v>572</v>
      </c>
      <c r="G345" s="243"/>
      <c r="H345" s="246">
        <v>9.6999999999999993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2" t="s">
        <v>144</v>
      </c>
      <c r="AU345" s="252" t="s">
        <v>92</v>
      </c>
      <c r="AV345" s="14" t="s">
        <v>92</v>
      </c>
      <c r="AW345" s="14" t="s">
        <v>32</v>
      </c>
      <c r="AX345" s="14" t="s">
        <v>84</v>
      </c>
      <c r="AY345" s="252" t="s">
        <v>134</v>
      </c>
    </row>
    <row r="346" s="2" customFormat="1" ht="24.15" customHeight="1">
      <c r="A346" s="38"/>
      <c r="B346" s="39"/>
      <c r="C346" s="218" t="s">
        <v>573</v>
      </c>
      <c r="D346" s="218" t="s">
        <v>137</v>
      </c>
      <c r="E346" s="219" t="s">
        <v>574</v>
      </c>
      <c r="F346" s="220" t="s">
        <v>575</v>
      </c>
      <c r="G346" s="221" t="s">
        <v>181</v>
      </c>
      <c r="H346" s="222">
        <v>15</v>
      </c>
      <c r="I346" s="223"/>
      <c r="J346" s="224">
        <f>ROUND(I346*H346,2)</f>
        <v>0</v>
      </c>
      <c r="K346" s="220" t="s">
        <v>1</v>
      </c>
      <c r="L346" s="44"/>
      <c r="M346" s="225" t="s">
        <v>1</v>
      </c>
      <c r="N346" s="226" t="s">
        <v>42</v>
      </c>
      <c r="O346" s="91"/>
      <c r="P346" s="227">
        <f>O346*H346</f>
        <v>0</v>
      </c>
      <c r="Q346" s="227">
        <v>0</v>
      </c>
      <c r="R346" s="227">
        <f>Q346*H346</f>
        <v>0</v>
      </c>
      <c r="S346" s="227">
        <v>0.016</v>
      </c>
      <c r="T346" s="228">
        <f>S346*H346</f>
        <v>0.23999999999999999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218</v>
      </c>
      <c r="AT346" s="229" t="s">
        <v>137</v>
      </c>
      <c r="AU346" s="229" t="s">
        <v>92</v>
      </c>
      <c r="AY346" s="17" t="s">
        <v>134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92</v>
      </c>
      <c r="BK346" s="230">
        <f>ROUND(I346*H346,2)</f>
        <v>0</v>
      </c>
      <c r="BL346" s="17" t="s">
        <v>218</v>
      </c>
      <c r="BM346" s="229" t="s">
        <v>576</v>
      </c>
    </row>
    <row r="347" s="2" customFormat="1">
      <c r="A347" s="38"/>
      <c r="B347" s="39"/>
      <c r="C347" s="40"/>
      <c r="D347" s="233" t="s">
        <v>204</v>
      </c>
      <c r="E347" s="40"/>
      <c r="F347" s="264" t="s">
        <v>205</v>
      </c>
      <c r="G347" s="40"/>
      <c r="H347" s="40"/>
      <c r="I347" s="265"/>
      <c r="J347" s="40"/>
      <c r="K347" s="40"/>
      <c r="L347" s="44"/>
      <c r="M347" s="266"/>
      <c r="N347" s="267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204</v>
      </c>
      <c r="AU347" s="17" t="s">
        <v>92</v>
      </c>
    </row>
    <row r="348" s="13" customFormat="1">
      <c r="A348" s="13"/>
      <c r="B348" s="231"/>
      <c r="C348" s="232"/>
      <c r="D348" s="233" t="s">
        <v>144</v>
      </c>
      <c r="E348" s="234" t="s">
        <v>1</v>
      </c>
      <c r="F348" s="235" t="s">
        <v>571</v>
      </c>
      <c r="G348" s="232"/>
      <c r="H348" s="234" t="s">
        <v>1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144</v>
      </c>
      <c r="AU348" s="241" t="s">
        <v>92</v>
      </c>
      <c r="AV348" s="13" t="s">
        <v>84</v>
      </c>
      <c r="AW348" s="13" t="s">
        <v>32</v>
      </c>
      <c r="AX348" s="13" t="s">
        <v>76</v>
      </c>
      <c r="AY348" s="241" t="s">
        <v>134</v>
      </c>
    </row>
    <row r="349" s="14" customFormat="1">
      <c r="A349" s="14"/>
      <c r="B349" s="242"/>
      <c r="C349" s="243"/>
      <c r="D349" s="233" t="s">
        <v>144</v>
      </c>
      <c r="E349" s="244" t="s">
        <v>1</v>
      </c>
      <c r="F349" s="245" t="s">
        <v>577</v>
      </c>
      <c r="G349" s="243"/>
      <c r="H349" s="246">
        <v>15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2" t="s">
        <v>144</v>
      </c>
      <c r="AU349" s="252" t="s">
        <v>92</v>
      </c>
      <c r="AV349" s="14" t="s">
        <v>92</v>
      </c>
      <c r="AW349" s="14" t="s">
        <v>32</v>
      </c>
      <c r="AX349" s="14" t="s">
        <v>84</v>
      </c>
      <c r="AY349" s="252" t="s">
        <v>134</v>
      </c>
    </row>
    <row r="350" s="2" customFormat="1" ht="33" customHeight="1">
      <c r="A350" s="38"/>
      <c r="B350" s="39"/>
      <c r="C350" s="218" t="s">
        <v>578</v>
      </c>
      <c r="D350" s="218" t="s">
        <v>137</v>
      </c>
      <c r="E350" s="219" t="s">
        <v>579</v>
      </c>
      <c r="F350" s="220" t="s">
        <v>580</v>
      </c>
      <c r="G350" s="221" t="s">
        <v>581</v>
      </c>
      <c r="H350" s="222">
        <v>137.63200000000001</v>
      </c>
      <c r="I350" s="223"/>
      <c r="J350" s="224">
        <f>ROUND(I350*H350,2)</f>
        <v>0</v>
      </c>
      <c r="K350" s="220" t="s">
        <v>1</v>
      </c>
      <c r="L350" s="44"/>
      <c r="M350" s="225" t="s">
        <v>1</v>
      </c>
      <c r="N350" s="226" t="s">
        <v>42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0.016</v>
      </c>
      <c r="T350" s="228">
        <f>S350*H350</f>
        <v>2.2021120000000001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218</v>
      </c>
      <c r="AT350" s="229" t="s">
        <v>137</v>
      </c>
      <c r="AU350" s="229" t="s">
        <v>92</v>
      </c>
      <c r="AY350" s="17" t="s">
        <v>134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92</v>
      </c>
      <c r="BK350" s="230">
        <f>ROUND(I350*H350,2)</f>
        <v>0</v>
      </c>
      <c r="BL350" s="17" t="s">
        <v>218</v>
      </c>
      <c r="BM350" s="229" t="s">
        <v>582</v>
      </c>
    </row>
    <row r="351" s="2" customFormat="1">
      <c r="A351" s="38"/>
      <c r="B351" s="39"/>
      <c r="C351" s="40"/>
      <c r="D351" s="233" t="s">
        <v>204</v>
      </c>
      <c r="E351" s="40"/>
      <c r="F351" s="264" t="s">
        <v>205</v>
      </c>
      <c r="G351" s="40"/>
      <c r="H351" s="40"/>
      <c r="I351" s="265"/>
      <c r="J351" s="40"/>
      <c r="K351" s="40"/>
      <c r="L351" s="44"/>
      <c r="M351" s="266"/>
      <c r="N351" s="267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204</v>
      </c>
      <c r="AU351" s="17" t="s">
        <v>92</v>
      </c>
    </row>
    <row r="352" s="13" customFormat="1">
      <c r="A352" s="13"/>
      <c r="B352" s="231"/>
      <c r="C352" s="232"/>
      <c r="D352" s="233" t="s">
        <v>144</v>
      </c>
      <c r="E352" s="234" t="s">
        <v>1</v>
      </c>
      <c r="F352" s="235" t="s">
        <v>583</v>
      </c>
      <c r="G352" s="232"/>
      <c r="H352" s="234" t="s">
        <v>1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144</v>
      </c>
      <c r="AU352" s="241" t="s">
        <v>92</v>
      </c>
      <c r="AV352" s="13" t="s">
        <v>84</v>
      </c>
      <c r="AW352" s="13" t="s">
        <v>32</v>
      </c>
      <c r="AX352" s="13" t="s">
        <v>76</v>
      </c>
      <c r="AY352" s="241" t="s">
        <v>134</v>
      </c>
    </row>
    <row r="353" s="14" customFormat="1">
      <c r="A353" s="14"/>
      <c r="B353" s="242"/>
      <c r="C353" s="243"/>
      <c r="D353" s="233" t="s">
        <v>144</v>
      </c>
      <c r="E353" s="244" t="s">
        <v>1</v>
      </c>
      <c r="F353" s="245" t="s">
        <v>584</v>
      </c>
      <c r="G353" s="243"/>
      <c r="H353" s="246">
        <v>137.63200000000001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144</v>
      </c>
      <c r="AU353" s="252" t="s">
        <v>92</v>
      </c>
      <c r="AV353" s="14" t="s">
        <v>92</v>
      </c>
      <c r="AW353" s="14" t="s">
        <v>32</v>
      </c>
      <c r="AX353" s="14" t="s">
        <v>84</v>
      </c>
      <c r="AY353" s="252" t="s">
        <v>134</v>
      </c>
    </row>
    <row r="354" s="2" customFormat="1" ht="21.75" customHeight="1">
      <c r="A354" s="38"/>
      <c r="B354" s="39"/>
      <c r="C354" s="218" t="s">
        <v>585</v>
      </c>
      <c r="D354" s="218" t="s">
        <v>137</v>
      </c>
      <c r="E354" s="219" t="s">
        <v>586</v>
      </c>
      <c r="F354" s="220" t="s">
        <v>587</v>
      </c>
      <c r="G354" s="221" t="s">
        <v>152</v>
      </c>
      <c r="H354" s="222">
        <v>11</v>
      </c>
      <c r="I354" s="223"/>
      <c r="J354" s="224">
        <f>ROUND(I354*H354,2)</f>
        <v>0</v>
      </c>
      <c r="K354" s="220" t="s">
        <v>1</v>
      </c>
      <c r="L354" s="44"/>
      <c r="M354" s="225" t="s">
        <v>1</v>
      </c>
      <c r="N354" s="226" t="s">
        <v>42</v>
      </c>
      <c r="O354" s="91"/>
      <c r="P354" s="227">
        <f>O354*H354</f>
        <v>0</v>
      </c>
      <c r="Q354" s="227">
        <v>0</v>
      </c>
      <c r="R354" s="227">
        <f>Q354*H354</f>
        <v>0</v>
      </c>
      <c r="S354" s="227">
        <v>0.016</v>
      </c>
      <c r="T354" s="228">
        <f>S354*H354</f>
        <v>0.17599999999999999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218</v>
      </c>
      <c r="AT354" s="229" t="s">
        <v>137</v>
      </c>
      <c r="AU354" s="229" t="s">
        <v>92</v>
      </c>
      <c r="AY354" s="17" t="s">
        <v>134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92</v>
      </c>
      <c r="BK354" s="230">
        <f>ROUND(I354*H354,2)</f>
        <v>0</v>
      </c>
      <c r="BL354" s="17" t="s">
        <v>218</v>
      </c>
      <c r="BM354" s="229" t="s">
        <v>588</v>
      </c>
    </row>
    <row r="355" s="2" customFormat="1">
      <c r="A355" s="38"/>
      <c r="B355" s="39"/>
      <c r="C355" s="40"/>
      <c r="D355" s="233" t="s">
        <v>204</v>
      </c>
      <c r="E355" s="40"/>
      <c r="F355" s="264" t="s">
        <v>205</v>
      </c>
      <c r="G355" s="40"/>
      <c r="H355" s="40"/>
      <c r="I355" s="265"/>
      <c r="J355" s="40"/>
      <c r="K355" s="40"/>
      <c r="L355" s="44"/>
      <c r="M355" s="266"/>
      <c r="N355" s="267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204</v>
      </c>
      <c r="AU355" s="17" t="s">
        <v>92</v>
      </c>
    </row>
    <row r="356" s="13" customFormat="1">
      <c r="A356" s="13"/>
      <c r="B356" s="231"/>
      <c r="C356" s="232"/>
      <c r="D356" s="233" t="s">
        <v>144</v>
      </c>
      <c r="E356" s="234" t="s">
        <v>1</v>
      </c>
      <c r="F356" s="235" t="s">
        <v>589</v>
      </c>
      <c r="G356" s="232"/>
      <c r="H356" s="234" t="s">
        <v>1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144</v>
      </c>
      <c r="AU356" s="241" t="s">
        <v>92</v>
      </c>
      <c r="AV356" s="13" t="s">
        <v>84</v>
      </c>
      <c r="AW356" s="13" t="s">
        <v>32</v>
      </c>
      <c r="AX356" s="13" t="s">
        <v>76</v>
      </c>
      <c r="AY356" s="241" t="s">
        <v>134</v>
      </c>
    </row>
    <row r="357" s="14" customFormat="1">
      <c r="A357" s="14"/>
      <c r="B357" s="242"/>
      <c r="C357" s="243"/>
      <c r="D357" s="233" t="s">
        <v>144</v>
      </c>
      <c r="E357" s="244" t="s">
        <v>1</v>
      </c>
      <c r="F357" s="245" t="s">
        <v>590</v>
      </c>
      <c r="G357" s="243"/>
      <c r="H357" s="246">
        <v>11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2" t="s">
        <v>144</v>
      </c>
      <c r="AU357" s="252" t="s">
        <v>92</v>
      </c>
      <c r="AV357" s="14" t="s">
        <v>92</v>
      </c>
      <c r="AW357" s="14" t="s">
        <v>32</v>
      </c>
      <c r="AX357" s="14" t="s">
        <v>76</v>
      </c>
      <c r="AY357" s="252" t="s">
        <v>134</v>
      </c>
    </row>
    <row r="358" s="15" customFormat="1">
      <c r="A358" s="15"/>
      <c r="B358" s="253"/>
      <c r="C358" s="254"/>
      <c r="D358" s="233" t="s">
        <v>144</v>
      </c>
      <c r="E358" s="255" t="s">
        <v>1</v>
      </c>
      <c r="F358" s="256" t="s">
        <v>147</v>
      </c>
      <c r="G358" s="254"/>
      <c r="H358" s="257">
        <v>11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3" t="s">
        <v>144</v>
      </c>
      <c r="AU358" s="263" t="s">
        <v>92</v>
      </c>
      <c r="AV358" s="15" t="s">
        <v>142</v>
      </c>
      <c r="AW358" s="15" t="s">
        <v>32</v>
      </c>
      <c r="AX358" s="15" t="s">
        <v>84</v>
      </c>
      <c r="AY358" s="263" t="s">
        <v>134</v>
      </c>
    </row>
    <row r="359" s="2" customFormat="1" ht="21.75" customHeight="1">
      <c r="A359" s="38"/>
      <c r="B359" s="39"/>
      <c r="C359" s="218" t="s">
        <v>591</v>
      </c>
      <c r="D359" s="218" t="s">
        <v>137</v>
      </c>
      <c r="E359" s="219" t="s">
        <v>592</v>
      </c>
      <c r="F359" s="220" t="s">
        <v>593</v>
      </c>
      <c r="G359" s="221" t="s">
        <v>152</v>
      </c>
      <c r="H359" s="222">
        <v>8</v>
      </c>
      <c r="I359" s="223"/>
      <c r="J359" s="224">
        <f>ROUND(I359*H359,2)</f>
        <v>0</v>
      </c>
      <c r="K359" s="220" t="s">
        <v>1</v>
      </c>
      <c r="L359" s="44"/>
      <c r="M359" s="225" t="s">
        <v>1</v>
      </c>
      <c r="N359" s="226" t="s">
        <v>42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0.016</v>
      </c>
      <c r="T359" s="228">
        <f>S359*H359</f>
        <v>0.128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218</v>
      </c>
      <c r="AT359" s="229" t="s">
        <v>137</v>
      </c>
      <c r="AU359" s="229" t="s">
        <v>92</v>
      </c>
      <c r="AY359" s="17" t="s">
        <v>134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92</v>
      </c>
      <c r="BK359" s="230">
        <f>ROUND(I359*H359,2)</f>
        <v>0</v>
      </c>
      <c r="BL359" s="17" t="s">
        <v>218</v>
      </c>
      <c r="BM359" s="229" t="s">
        <v>594</v>
      </c>
    </row>
    <row r="360" s="2" customFormat="1">
      <c r="A360" s="38"/>
      <c r="B360" s="39"/>
      <c r="C360" s="40"/>
      <c r="D360" s="233" t="s">
        <v>204</v>
      </c>
      <c r="E360" s="40"/>
      <c r="F360" s="264" t="s">
        <v>205</v>
      </c>
      <c r="G360" s="40"/>
      <c r="H360" s="40"/>
      <c r="I360" s="265"/>
      <c r="J360" s="40"/>
      <c r="K360" s="40"/>
      <c r="L360" s="44"/>
      <c r="M360" s="266"/>
      <c r="N360" s="267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204</v>
      </c>
      <c r="AU360" s="17" t="s">
        <v>92</v>
      </c>
    </row>
    <row r="361" s="13" customFormat="1">
      <c r="A361" s="13"/>
      <c r="B361" s="231"/>
      <c r="C361" s="232"/>
      <c r="D361" s="233" t="s">
        <v>144</v>
      </c>
      <c r="E361" s="234" t="s">
        <v>1</v>
      </c>
      <c r="F361" s="235" t="s">
        <v>589</v>
      </c>
      <c r="G361" s="232"/>
      <c r="H361" s="234" t="s">
        <v>1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144</v>
      </c>
      <c r="AU361" s="241" t="s">
        <v>92</v>
      </c>
      <c r="AV361" s="13" t="s">
        <v>84</v>
      </c>
      <c r="AW361" s="13" t="s">
        <v>32</v>
      </c>
      <c r="AX361" s="13" t="s">
        <v>76</v>
      </c>
      <c r="AY361" s="241" t="s">
        <v>134</v>
      </c>
    </row>
    <row r="362" s="14" customFormat="1">
      <c r="A362" s="14"/>
      <c r="B362" s="242"/>
      <c r="C362" s="243"/>
      <c r="D362" s="233" t="s">
        <v>144</v>
      </c>
      <c r="E362" s="244" t="s">
        <v>1</v>
      </c>
      <c r="F362" s="245" t="s">
        <v>595</v>
      </c>
      <c r="G362" s="243"/>
      <c r="H362" s="246">
        <v>8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144</v>
      </c>
      <c r="AU362" s="252" t="s">
        <v>92</v>
      </c>
      <c r="AV362" s="14" t="s">
        <v>92</v>
      </c>
      <c r="AW362" s="14" t="s">
        <v>32</v>
      </c>
      <c r="AX362" s="14" t="s">
        <v>76</v>
      </c>
      <c r="AY362" s="252" t="s">
        <v>134</v>
      </c>
    </row>
    <row r="363" s="15" customFormat="1">
      <c r="A363" s="15"/>
      <c r="B363" s="253"/>
      <c r="C363" s="254"/>
      <c r="D363" s="233" t="s">
        <v>144</v>
      </c>
      <c r="E363" s="255" t="s">
        <v>1</v>
      </c>
      <c r="F363" s="256" t="s">
        <v>147</v>
      </c>
      <c r="G363" s="254"/>
      <c r="H363" s="257">
        <v>8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3" t="s">
        <v>144</v>
      </c>
      <c r="AU363" s="263" t="s">
        <v>92</v>
      </c>
      <c r="AV363" s="15" t="s">
        <v>142</v>
      </c>
      <c r="AW363" s="15" t="s">
        <v>32</v>
      </c>
      <c r="AX363" s="15" t="s">
        <v>84</v>
      </c>
      <c r="AY363" s="263" t="s">
        <v>134</v>
      </c>
    </row>
    <row r="364" s="2" customFormat="1" ht="24.15" customHeight="1">
      <c r="A364" s="38"/>
      <c r="B364" s="39"/>
      <c r="C364" s="218" t="s">
        <v>596</v>
      </c>
      <c r="D364" s="218" t="s">
        <v>137</v>
      </c>
      <c r="E364" s="219" t="s">
        <v>597</v>
      </c>
      <c r="F364" s="220" t="s">
        <v>598</v>
      </c>
      <c r="G364" s="221" t="s">
        <v>349</v>
      </c>
      <c r="H364" s="222">
        <v>1</v>
      </c>
      <c r="I364" s="223"/>
      <c r="J364" s="224">
        <f>ROUND(I364*H364,2)</f>
        <v>0</v>
      </c>
      <c r="K364" s="220" t="s">
        <v>1</v>
      </c>
      <c r="L364" s="44"/>
      <c r="M364" s="225" t="s">
        <v>1</v>
      </c>
      <c r="N364" s="226" t="s">
        <v>42</v>
      </c>
      <c r="O364" s="91"/>
      <c r="P364" s="227">
        <f>O364*H364</f>
        <v>0</v>
      </c>
      <c r="Q364" s="227">
        <v>0</v>
      </c>
      <c r="R364" s="227">
        <f>Q364*H364</f>
        <v>0</v>
      </c>
      <c r="S364" s="227">
        <v>0.016</v>
      </c>
      <c r="T364" s="228">
        <f>S364*H364</f>
        <v>0.016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218</v>
      </c>
      <c r="AT364" s="229" t="s">
        <v>137</v>
      </c>
      <c r="AU364" s="229" t="s">
        <v>92</v>
      </c>
      <c r="AY364" s="17" t="s">
        <v>134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92</v>
      </c>
      <c r="BK364" s="230">
        <f>ROUND(I364*H364,2)</f>
        <v>0</v>
      </c>
      <c r="BL364" s="17" t="s">
        <v>218</v>
      </c>
      <c r="BM364" s="229" t="s">
        <v>599</v>
      </c>
    </row>
    <row r="365" s="2" customFormat="1">
      <c r="A365" s="38"/>
      <c r="B365" s="39"/>
      <c r="C365" s="40"/>
      <c r="D365" s="233" t="s">
        <v>204</v>
      </c>
      <c r="E365" s="40"/>
      <c r="F365" s="264" t="s">
        <v>205</v>
      </c>
      <c r="G365" s="40"/>
      <c r="H365" s="40"/>
      <c r="I365" s="265"/>
      <c r="J365" s="40"/>
      <c r="K365" s="40"/>
      <c r="L365" s="44"/>
      <c r="M365" s="266"/>
      <c r="N365" s="267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204</v>
      </c>
      <c r="AU365" s="17" t="s">
        <v>92</v>
      </c>
    </row>
    <row r="366" s="2" customFormat="1" ht="16.5" customHeight="1">
      <c r="A366" s="38"/>
      <c r="B366" s="39"/>
      <c r="C366" s="218" t="s">
        <v>600</v>
      </c>
      <c r="D366" s="218" t="s">
        <v>137</v>
      </c>
      <c r="E366" s="219" t="s">
        <v>601</v>
      </c>
      <c r="F366" s="220" t="s">
        <v>602</v>
      </c>
      <c r="G366" s="221" t="s">
        <v>152</v>
      </c>
      <c r="H366" s="222">
        <v>2</v>
      </c>
      <c r="I366" s="223"/>
      <c r="J366" s="224">
        <f>ROUND(I366*H366,2)</f>
        <v>0</v>
      </c>
      <c r="K366" s="220" t="s">
        <v>1</v>
      </c>
      <c r="L366" s="44"/>
      <c r="M366" s="225" t="s">
        <v>1</v>
      </c>
      <c r="N366" s="226" t="s">
        <v>42</v>
      </c>
      <c r="O366" s="91"/>
      <c r="P366" s="227">
        <f>O366*H366</f>
        <v>0</v>
      </c>
      <c r="Q366" s="227">
        <v>0</v>
      </c>
      <c r="R366" s="227">
        <f>Q366*H366</f>
        <v>0</v>
      </c>
      <c r="S366" s="227">
        <v>0.016</v>
      </c>
      <c r="T366" s="228">
        <f>S366*H366</f>
        <v>0.032000000000000001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218</v>
      </c>
      <c r="AT366" s="229" t="s">
        <v>137</v>
      </c>
      <c r="AU366" s="229" t="s">
        <v>92</v>
      </c>
      <c r="AY366" s="17" t="s">
        <v>134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92</v>
      </c>
      <c r="BK366" s="230">
        <f>ROUND(I366*H366,2)</f>
        <v>0</v>
      </c>
      <c r="BL366" s="17" t="s">
        <v>218</v>
      </c>
      <c r="BM366" s="229" t="s">
        <v>603</v>
      </c>
    </row>
    <row r="367" s="2" customFormat="1">
      <c r="A367" s="38"/>
      <c r="B367" s="39"/>
      <c r="C367" s="40"/>
      <c r="D367" s="233" t="s">
        <v>204</v>
      </c>
      <c r="E367" s="40"/>
      <c r="F367" s="264" t="s">
        <v>205</v>
      </c>
      <c r="G367" s="40"/>
      <c r="H367" s="40"/>
      <c r="I367" s="265"/>
      <c r="J367" s="40"/>
      <c r="K367" s="40"/>
      <c r="L367" s="44"/>
      <c r="M367" s="266"/>
      <c r="N367" s="267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204</v>
      </c>
      <c r="AU367" s="17" t="s">
        <v>92</v>
      </c>
    </row>
    <row r="368" s="12" customFormat="1" ht="22.8" customHeight="1">
      <c r="A368" s="12"/>
      <c r="B368" s="202"/>
      <c r="C368" s="203"/>
      <c r="D368" s="204" t="s">
        <v>75</v>
      </c>
      <c r="E368" s="216" t="s">
        <v>604</v>
      </c>
      <c r="F368" s="216" t="s">
        <v>605</v>
      </c>
      <c r="G368" s="203"/>
      <c r="H368" s="203"/>
      <c r="I368" s="206"/>
      <c r="J368" s="217">
        <f>BK368</f>
        <v>0</v>
      </c>
      <c r="K368" s="203"/>
      <c r="L368" s="208"/>
      <c r="M368" s="209"/>
      <c r="N368" s="210"/>
      <c r="O368" s="210"/>
      <c r="P368" s="211">
        <f>SUM(P369:P385)</f>
        <v>0</v>
      </c>
      <c r="Q368" s="210"/>
      <c r="R368" s="211">
        <f>SUM(R369:R385)</f>
        <v>0.013459000000000001</v>
      </c>
      <c r="S368" s="210"/>
      <c r="T368" s="212">
        <f>SUM(T369:T385)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3" t="s">
        <v>92</v>
      </c>
      <c r="AT368" s="214" t="s">
        <v>75</v>
      </c>
      <c r="AU368" s="214" t="s">
        <v>84</v>
      </c>
      <c r="AY368" s="213" t="s">
        <v>134</v>
      </c>
      <c r="BK368" s="215">
        <f>SUM(BK369:BK385)</f>
        <v>0</v>
      </c>
    </row>
    <row r="369" s="2" customFormat="1" ht="16.5" customHeight="1">
      <c r="A369" s="38"/>
      <c r="B369" s="39"/>
      <c r="C369" s="218" t="s">
        <v>606</v>
      </c>
      <c r="D369" s="218" t="s">
        <v>137</v>
      </c>
      <c r="E369" s="219" t="s">
        <v>607</v>
      </c>
      <c r="F369" s="220" t="s">
        <v>608</v>
      </c>
      <c r="G369" s="221" t="s">
        <v>140</v>
      </c>
      <c r="H369" s="222">
        <v>12</v>
      </c>
      <c r="I369" s="223"/>
      <c r="J369" s="224">
        <f>ROUND(I369*H369,2)</f>
        <v>0</v>
      </c>
      <c r="K369" s="220" t="s">
        <v>141</v>
      </c>
      <c r="L369" s="44"/>
      <c r="M369" s="225" t="s">
        <v>1</v>
      </c>
      <c r="N369" s="226" t="s">
        <v>42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218</v>
      </c>
      <c r="AT369" s="229" t="s">
        <v>137</v>
      </c>
      <c r="AU369" s="229" t="s">
        <v>92</v>
      </c>
      <c r="AY369" s="17" t="s">
        <v>134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92</v>
      </c>
      <c r="BK369" s="230">
        <f>ROUND(I369*H369,2)</f>
        <v>0</v>
      </c>
      <c r="BL369" s="17" t="s">
        <v>218</v>
      </c>
      <c r="BM369" s="229" t="s">
        <v>609</v>
      </c>
    </row>
    <row r="370" s="14" customFormat="1">
      <c r="A370" s="14"/>
      <c r="B370" s="242"/>
      <c r="C370" s="243"/>
      <c r="D370" s="233" t="s">
        <v>144</v>
      </c>
      <c r="E370" s="244" t="s">
        <v>1</v>
      </c>
      <c r="F370" s="245" t="s">
        <v>329</v>
      </c>
      <c r="G370" s="243"/>
      <c r="H370" s="246">
        <v>12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2" t="s">
        <v>144</v>
      </c>
      <c r="AU370" s="252" t="s">
        <v>92</v>
      </c>
      <c r="AV370" s="14" t="s">
        <v>92</v>
      </c>
      <c r="AW370" s="14" t="s">
        <v>32</v>
      </c>
      <c r="AX370" s="14" t="s">
        <v>84</v>
      </c>
      <c r="AY370" s="252" t="s">
        <v>134</v>
      </c>
    </row>
    <row r="371" s="2" customFormat="1" ht="24.15" customHeight="1">
      <c r="A371" s="38"/>
      <c r="B371" s="39"/>
      <c r="C371" s="218" t="s">
        <v>610</v>
      </c>
      <c r="D371" s="218" t="s">
        <v>137</v>
      </c>
      <c r="E371" s="219" t="s">
        <v>611</v>
      </c>
      <c r="F371" s="220" t="s">
        <v>612</v>
      </c>
      <c r="G371" s="221" t="s">
        <v>140</v>
      </c>
      <c r="H371" s="222">
        <v>12</v>
      </c>
      <c r="I371" s="223"/>
      <c r="J371" s="224">
        <f>ROUND(I371*H371,2)</f>
        <v>0</v>
      </c>
      <c r="K371" s="220" t="s">
        <v>141</v>
      </c>
      <c r="L371" s="44"/>
      <c r="M371" s="225" t="s">
        <v>1</v>
      </c>
      <c r="N371" s="226" t="s">
        <v>42</v>
      </c>
      <c r="O371" s="91"/>
      <c r="P371" s="227">
        <f>O371*H371</f>
        <v>0</v>
      </c>
      <c r="Q371" s="227">
        <v>0.00050000000000000001</v>
      </c>
      <c r="R371" s="227">
        <f>Q371*H371</f>
        <v>0.0060000000000000001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218</v>
      </c>
      <c r="AT371" s="229" t="s">
        <v>137</v>
      </c>
      <c r="AU371" s="229" t="s">
        <v>92</v>
      </c>
      <c r="AY371" s="17" t="s">
        <v>134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92</v>
      </c>
      <c r="BK371" s="230">
        <f>ROUND(I371*H371,2)</f>
        <v>0</v>
      </c>
      <c r="BL371" s="17" t="s">
        <v>218</v>
      </c>
      <c r="BM371" s="229" t="s">
        <v>613</v>
      </c>
    </row>
    <row r="372" s="14" customFormat="1">
      <c r="A372" s="14"/>
      <c r="B372" s="242"/>
      <c r="C372" s="243"/>
      <c r="D372" s="233" t="s">
        <v>144</v>
      </c>
      <c r="E372" s="244" t="s">
        <v>1</v>
      </c>
      <c r="F372" s="245" t="s">
        <v>329</v>
      </c>
      <c r="G372" s="243"/>
      <c r="H372" s="246">
        <v>12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2" t="s">
        <v>144</v>
      </c>
      <c r="AU372" s="252" t="s">
        <v>92</v>
      </c>
      <c r="AV372" s="14" t="s">
        <v>92</v>
      </c>
      <c r="AW372" s="14" t="s">
        <v>32</v>
      </c>
      <c r="AX372" s="14" t="s">
        <v>84</v>
      </c>
      <c r="AY372" s="252" t="s">
        <v>134</v>
      </c>
    </row>
    <row r="373" s="2" customFormat="1" ht="24.15" customHeight="1">
      <c r="A373" s="38"/>
      <c r="B373" s="39"/>
      <c r="C373" s="218" t="s">
        <v>614</v>
      </c>
      <c r="D373" s="218" t="s">
        <v>137</v>
      </c>
      <c r="E373" s="219" t="s">
        <v>615</v>
      </c>
      <c r="F373" s="220" t="s">
        <v>616</v>
      </c>
      <c r="G373" s="221" t="s">
        <v>140</v>
      </c>
      <c r="H373" s="222">
        <v>12</v>
      </c>
      <c r="I373" s="223"/>
      <c r="J373" s="224">
        <f>ROUND(I373*H373,2)</f>
        <v>0</v>
      </c>
      <c r="K373" s="220" t="s">
        <v>1</v>
      </c>
      <c r="L373" s="44"/>
      <c r="M373" s="225" t="s">
        <v>1</v>
      </c>
      <c r="N373" s="226" t="s">
        <v>42</v>
      </c>
      <c r="O373" s="91"/>
      <c r="P373" s="227">
        <f>O373*H373</f>
        <v>0</v>
      </c>
      <c r="Q373" s="227">
        <v>0.00029999999999999997</v>
      </c>
      <c r="R373" s="227">
        <f>Q373*H373</f>
        <v>0.0035999999999999999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218</v>
      </c>
      <c r="AT373" s="229" t="s">
        <v>137</v>
      </c>
      <c r="AU373" s="229" t="s">
        <v>92</v>
      </c>
      <c r="AY373" s="17" t="s">
        <v>134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92</v>
      </c>
      <c r="BK373" s="230">
        <f>ROUND(I373*H373,2)</f>
        <v>0</v>
      </c>
      <c r="BL373" s="17" t="s">
        <v>218</v>
      </c>
      <c r="BM373" s="229" t="s">
        <v>617</v>
      </c>
    </row>
    <row r="374" s="2" customFormat="1">
      <c r="A374" s="38"/>
      <c r="B374" s="39"/>
      <c r="C374" s="40"/>
      <c r="D374" s="233" t="s">
        <v>204</v>
      </c>
      <c r="E374" s="40"/>
      <c r="F374" s="264" t="s">
        <v>205</v>
      </c>
      <c r="G374" s="40"/>
      <c r="H374" s="40"/>
      <c r="I374" s="265"/>
      <c r="J374" s="40"/>
      <c r="K374" s="40"/>
      <c r="L374" s="44"/>
      <c r="M374" s="266"/>
      <c r="N374" s="267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204</v>
      </c>
      <c r="AU374" s="17" t="s">
        <v>92</v>
      </c>
    </row>
    <row r="375" s="14" customFormat="1">
      <c r="A375" s="14"/>
      <c r="B375" s="242"/>
      <c r="C375" s="243"/>
      <c r="D375" s="233" t="s">
        <v>144</v>
      </c>
      <c r="E375" s="244" t="s">
        <v>1</v>
      </c>
      <c r="F375" s="245" t="s">
        <v>329</v>
      </c>
      <c r="G375" s="243"/>
      <c r="H375" s="246">
        <v>12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2" t="s">
        <v>144</v>
      </c>
      <c r="AU375" s="252" t="s">
        <v>92</v>
      </c>
      <c r="AV375" s="14" t="s">
        <v>92</v>
      </c>
      <c r="AW375" s="14" t="s">
        <v>32</v>
      </c>
      <c r="AX375" s="14" t="s">
        <v>84</v>
      </c>
      <c r="AY375" s="252" t="s">
        <v>134</v>
      </c>
    </row>
    <row r="376" s="2" customFormat="1" ht="16.5" customHeight="1">
      <c r="A376" s="38"/>
      <c r="B376" s="39"/>
      <c r="C376" s="218" t="s">
        <v>618</v>
      </c>
      <c r="D376" s="218" t="s">
        <v>137</v>
      </c>
      <c r="E376" s="219" t="s">
        <v>619</v>
      </c>
      <c r="F376" s="220" t="s">
        <v>620</v>
      </c>
      <c r="G376" s="221" t="s">
        <v>181</v>
      </c>
      <c r="H376" s="222">
        <v>8.5</v>
      </c>
      <c r="I376" s="223"/>
      <c r="J376" s="224">
        <f>ROUND(I376*H376,2)</f>
        <v>0</v>
      </c>
      <c r="K376" s="220" t="s">
        <v>141</v>
      </c>
      <c r="L376" s="44"/>
      <c r="M376" s="225" t="s">
        <v>1</v>
      </c>
      <c r="N376" s="226" t="s">
        <v>42</v>
      </c>
      <c r="O376" s="91"/>
      <c r="P376" s="227">
        <f>O376*H376</f>
        <v>0</v>
      </c>
      <c r="Q376" s="227">
        <v>1.0000000000000001E-05</v>
      </c>
      <c r="R376" s="227">
        <f>Q376*H376</f>
        <v>8.5000000000000006E-05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218</v>
      </c>
      <c r="AT376" s="229" t="s">
        <v>137</v>
      </c>
      <c r="AU376" s="229" t="s">
        <v>92</v>
      </c>
      <c r="AY376" s="17" t="s">
        <v>134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92</v>
      </c>
      <c r="BK376" s="230">
        <f>ROUND(I376*H376,2)</f>
        <v>0</v>
      </c>
      <c r="BL376" s="17" t="s">
        <v>218</v>
      </c>
      <c r="BM376" s="229" t="s">
        <v>621</v>
      </c>
    </row>
    <row r="377" s="14" customFormat="1">
      <c r="A377" s="14"/>
      <c r="B377" s="242"/>
      <c r="C377" s="243"/>
      <c r="D377" s="233" t="s">
        <v>144</v>
      </c>
      <c r="E377" s="244" t="s">
        <v>1</v>
      </c>
      <c r="F377" s="245" t="s">
        <v>622</v>
      </c>
      <c r="G377" s="243"/>
      <c r="H377" s="246">
        <v>8.5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2" t="s">
        <v>144</v>
      </c>
      <c r="AU377" s="252" t="s">
        <v>92</v>
      </c>
      <c r="AV377" s="14" t="s">
        <v>92</v>
      </c>
      <c r="AW377" s="14" t="s">
        <v>32</v>
      </c>
      <c r="AX377" s="14" t="s">
        <v>84</v>
      </c>
      <c r="AY377" s="252" t="s">
        <v>134</v>
      </c>
    </row>
    <row r="378" s="2" customFormat="1" ht="16.5" customHeight="1">
      <c r="A378" s="38"/>
      <c r="B378" s="39"/>
      <c r="C378" s="268" t="s">
        <v>623</v>
      </c>
      <c r="D378" s="268" t="s">
        <v>331</v>
      </c>
      <c r="E378" s="269" t="s">
        <v>624</v>
      </c>
      <c r="F378" s="270" t="s">
        <v>625</v>
      </c>
      <c r="G378" s="271" t="s">
        <v>181</v>
      </c>
      <c r="H378" s="272">
        <v>8.6699999999999999</v>
      </c>
      <c r="I378" s="273"/>
      <c r="J378" s="274">
        <f>ROUND(I378*H378,2)</f>
        <v>0</v>
      </c>
      <c r="K378" s="270" t="s">
        <v>1</v>
      </c>
      <c r="L378" s="275"/>
      <c r="M378" s="276" t="s">
        <v>1</v>
      </c>
      <c r="N378" s="277" t="s">
        <v>42</v>
      </c>
      <c r="O378" s="91"/>
      <c r="P378" s="227">
        <f>O378*H378</f>
        <v>0</v>
      </c>
      <c r="Q378" s="227">
        <v>0.00012</v>
      </c>
      <c r="R378" s="227">
        <f>Q378*H378</f>
        <v>0.0010403999999999999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298</v>
      </c>
      <c r="AT378" s="229" t="s">
        <v>331</v>
      </c>
      <c r="AU378" s="229" t="s">
        <v>92</v>
      </c>
      <c r="AY378" s="17" t="s">
        <v>134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92</v>
      </c>
      <c r="BK378" s="230">
        <f>ROUND(I378*H378,2)</f>
        <v>0</v>
      </c>
      <c r="BL378" s="17" t="s">
        <v>218</v>
      </c>
      <c r="BM378" s="229" t="s">
        <v>626</v>
      </c>
    </row>
    <row r="379" s="14" customFormat="1">
      <c r="A379" s="14"/>
      <c r="B379" s="242"/>
      <c r="C379" s="243"/>
      <c r="D379" s="233" t="s">
        <v>144</v>
      </c>
      <c r="E379" s="243"/>
      <c r="F379" s="245" t="s">
        <v>627</v>
      </c>
      <c r="G379" s="243"/>
      <c r="H379" s="246">
        <v>8.6699999999999999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2" t="s">
        <v>144</v>
      </c>
      <c r="AU379" s="252" t="s">
        <v>92</v>
      </c>
      <c r="AV379" s="14" t="s">
        <v>92</v>
      </c>
      <c r="AW379" s="14" t="s">
        <v>4</v>
      </c>
      <c r="AX379" s="14" t="s">
        <v>84</v>
      </c>
      <c r="AY379" s="252" t="s">
        <v>134</v>
      </c>
    </row>
    <row r="380" s="2" customFormat="1" ht="16.5" customHeight="1">
      <c r="A380" s="38"/>
      <c r="B380" s="39"/>
      <c r="C380" s="218" t="s">
        <v>628</v>
      </c>
      <c r="D380" s="218" t="s">
        <v>137</v>
      </c>
      <c r="E380" s="219" t="s">
        <v>629</v>
      </c>
      <c r="F380" s="220" t="s">
        <v>630</v>
      </c>
      <c r="G380" s="221" t="s">
        <v>181</v>
      </c>
      <c r="H380" s="222">
        <v>6.7000000000000002</v>
      </c>
      <c r="I380" s="223"/>
      <c r="J380" s="224">
        <f>ROUND(I380*H380,2)</f>
        <v>0</v>
      </c>
      <c r="K380" s="220" t="s">
        <v>141</v>
      </c>
      <c r="L380" s="44"/>
      <c r="M380" s="225" t="s">
        <v>1</v>
      </c>
      <c r="N380" s="226" t="s">
        <v>42</v>
      </c>
      <c r="O380" s="9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218</v>
      </c>
      <c r="AT380" s="229" t="s">
        <v>137</v>
      </c>
      <c r="AU380" s="229" t="s">
        <v>92</v>
      </c>
      <c r="AY380" s="17" t="s">
        <v>134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92</v>
      </c>
      <c r="BK380" s="230">
        <f>ROUND(I380*H380,2)</f>
        <v>0</v>
      </c>
      <c r="BL380" s="17" t="s">
        <v>218</v>
      </c>
      <c r="BM380" s="229" t="s">
        <v>631</v>
      </c>
    </row>
    <row r="381" s="14" customFormat="1">
      <c r="A381" s="14"/>
      <c r="B381" s="242"/>
      <c r="C381" s="243"/>
      <c r="D381" s="233" t="s">
        <v>144</v>
      </c>
      <c r="E381" s="244" t="s">
        <v>1</v>
      </c>
      <c r="F381" s="245" t="s">
        <v>632</v>
      </c>
      <c r="G381" s="243"/>
      <c r="H381" s="246">
        <v>6.7000000000000002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2" t="s">
        <v>144</v>
      </c>
      <c r="AU381" s="252" t="s">
        <v>92</v>
      </c>
      <c r="AV381" s="14" t="s">
        <v>92</v>
      </c>
      <c r="AW381" s="14" t="s">
        <v>32</v>
      </c>
      <c r="AX381" s="14" t="s">
        <v>84</v>
      </c>
      <c r="AY381" s="252" t="s">
        <v>134</v>
      </c>
    </row>
    <row r="382" s="2" customFormat="1" ht="16.5" customHeight="1">
      <c r="A382" s="38"/>
      <c r="B382" s="39"/>
      <c r="C382" s="268" t="s">
        <v>633</v>
      </c>
      <c r="D382" s="268" t="s">
        <v>331</v>
      </c>
      <c r="E382" s="269" t="s">
        <v>634</v>
      </c>
      <c r="F382" s="270" t="s">
        <v>635</v>
      </c>
      <c r="G382" s="271" t="s">
        <v>181</v>
      </c>
      <c r="H382" s="272">
        <v>6.8339999999999996</v>
      </c>
      <c r="I382" s="273"/>
      <c r="J382" s="274">
        <f>ROUND(I382*H382,2)</f>
        <v>0</v>
      </c>
      <c r="K382" s="270" t="s">
        <v>141</v>
      </c>
      <c r="L382" s="275"/>
      <c r="M382" s="276" t="s">
        <v>1</v>
      </c>
      <c r="N382" s="277" t="s">
        <v>42</v>
      </c>
      <c r="O382" s="91"/>
      <c r="P382" s="227">
        <f>O382*H382</f>
        <v>0</v>
      </c>
      <c r="Q382" s="227">
        <v>0.00040000000000000002</v>
      </c>
      <c r="R382" s="227">
        <f>Q382*H382</f>
        <v>0.0027336000000000001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298</v>
      </c>
      <c r="AT382" s="229" t="s">
        <v>331</v>
      </c>
      <c r="AU382" s="229" t="s">
        <v>92</v>
      </c>
      <c r="AY382" s="17" t="s">
        <v>134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92</v>
      </c>
      <c r="BK382" s="230">
        <f>ROUND(I382*H382,2)</f>
        <v>0</v>
      </c>
      <c r="BL382" s="17" t="s">
        <v>218</v>
      </c>
      <c r="BM382" s="229" t="s">
        <v>636</v>
      </c>
    </row>
    <row r="383" s="14" customFormat="1">
      <c r="A383" s="14"/>
      <c r="B383" s="242"/>
      <c r="C383" s="243"/>
      <c r="D383" s="233" t="s">
        <v>144</v>
      </c>
      <c r="E383" s="243"/>
      <c r="F383" s="245" t="s">
        <v>637</v>
      </c>
      <c r="G383" s="243"/>
      <c r="H383" s="246">
        <v>6.8339999999999996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2" t="s">
        <v>144</v>
      </c>
      <c r="AU383" s="252" t="s">
        <v>92</v>
      </c>
      <c r="AV383" s="14" t="s">
        <v>92</v>
      </c>
      <c r="AW383" s="14" t="s">
        <v>4</v>
      </c>
      <c r="AX383" s="14" t="s">
        <v>84</v>
      </c>
      <c r="AY383" s="252" t="s">
        <v>134</v>
      </c>
    </row>
    <row r="384" s="2" customFormat="1" ht="24.15" customHeight="1">
      <c r="A384" s="38"/>
      <c r="B384" s="39"/>
      <c r="C384" s="218" t="s">
        <v>638</v>
      </c>
      <c r="D384" s="218" t="s">
        <v>137</v>
      </c>
      <c r="E384" s="219" t="s">
        <v>639</v>
      </c>
      <c r="F384" s="220" t="s">
        <v>640</v>
      </c>
      <c r="G384" s="221" t="s">
        <v>296</v>
      </c>
      <c r="H384" s="222">
        <v>0.012999999999999999</v>
      </c>
      <c r="I384" s="223"/>
      <c r="J384" s="224">
        <f>ROUND(I384*H384,2)</f>
        <v>0</v>
      </c>
      <c r="K384" s="220" t="s">
        <v>141</v>
      </c>
      <c r="L384" s="44"/>
      <c r="M384" s="225" t="s">
        <v>1</v>
      </c>
      <c r="N384" s="226" t="s">
        <v>42</v>
      </c>
      <c r="O384" s="9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9" t="s">
        <v>218</v>
      </c>
      <c r="AT384" s="229" t="s">
        <v>137</v>
      </c>
      <c r="AU384" s="229" t="s">
        <v>92</v>
      </c>
      <c r="AY384" s="17" t="s">
        <v>134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7" t="s">
        <v>92</v>
      </c>
      <c r="BK384" s="230">
        <f>ROUND(I384*H384,2)</f>
        <v>0</v>
      </c>
      <c r="BL384" s="17" t="s">
        <v>218</v>
      </c>
      <c r="BM384" s="229" t="s">
        <v>641</v>
      </c>
    </row>
    <row r="385" s="2" customFormat="1" ht="24.15" customHeight="1">
      <c r="A385" s="38"/>
      <c r="B385" s="39"/>
      <c r="C385" s="218" t="s">
        <v>642</v>
      </c>
      <c r="D385" s="218" t="s">
        <v>137</v>
      </c>
      <c r="E385" s="219" t="s">
        <v>643</v>
      </c>
      <c r="F385" s="220" t="s">
        <v>644</v>
      </c>
      <c r="G385" s="221" t="s">
        <v>296</v>
      </c>
      <c r="H385" s="222">
        <v>0.012999999999999999</v>
      </c>
      <c r="I385" s="223"/>
      <c r="J385" s="224">
        <f>ROUND(I385*H385,2)</f>
        <v>0</v>
      </c>
      <c r="K385" s="220" t="s">
        <v>141</v>
      </c>
      <c r="L385" s="44"/>
      <c r="M385" s="225" t="s">
        <v>1</v>
      </c>
      <c r="N385" s="226" t="s">
        <v>42</v>
      </c>
      <c r="O385" s="9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218</v>
      </c>
      <c r="AT385" s="229" t="s">
        <v>137</v>
      </c>
      <c r="AU385" s="229" t="s">
        <v>92</v>
      </c>
      <c r="AY385" s="17" t="s">
        <v>134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92</v>
      </c>
      <c r="BK385" s="230">
        <f>ROUND(I385*H385,2)</f>
        <v>0</v>
      </c>
      <c r="BL385" s="17" t="s">
        <v>218</v>
      </c>
      <c r="BM385" s="229" t="s">
        <v>645</v>
      </c>
    </row>
    <row r="386" s="12" customFormat="1" ht="22.8" customHeight="1">
      <c r="A386" s="12"/>
      <c r="B386" s="202"/>
      <c r="C386" s="203"/>
      <c r="D386" s="204" t="s">
        <v>75</v>
      </c>
      <c r="E386" s="216" t="s">
        <v>646</v>
      </c>
      <c r="F386" s="216" t="s">
        <v>647</v>
      </c>
      <c r="G386" s="203"/>
      <c r="H386" s="203"/>
      <c r="I386" s="206"/>
      <c r="J386" s="217">
        <f>BK386</f>
        <v>0</v>
      </c>
      <c r="K386" s="203"/>
      <c r="L386" s="208"/>
      <c r="M386" s="209"/>
      <c r="N386" s="210"/>
      <c r="O386" s="210"/>
      <c r="P386" s="211">
        <f>SUM(P387:P402)</f>
        <v>0</v>
      </c>
      <c r="Q386" s="210"/>
      <c r="R386" s="211">
        <f>SUM(R387:R402)</f>
        <v>1.0456812000000002</v>
      </c>
      <c r="S386" s="210"/>
      <c r="T386" s="212">
        <f>SUM(T387:T402)</f>
        <v>0.22202820000000001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3" t="s">
        <v>92</v>
      </c>
      <c r="AT386" s="214" t="s">
        <v>75</v>
      </c>
      <c r="AU386" s="214" t="s">
        <v>84</v>
      </c>
      <c r="AY386" s="213" t="s">
        <v>134</v>
      </c>
      <c r="BK386" s="215">
        <f>SUM(BK387:BK402)</f>
        <v>0</v>
      </c>
    </row>
    <row r="387" s="2" customFormat="1" ht="24.15" customHeight="1">
      <c r="A387" s="38"/>
      <c r="B387" s="39"/>
      <c r="C387" s="218" t="s">
        <v>648</v>
      </c>
      <c r="D387" s="218" t="s">
        <v>137</v>
      </c>
      <c r="E387" s="219" t="s">
        <v>649</v>
      </c>
      <c r="F387" s="220" t="s">
        <v>650</v>
      </c>
      <c r="G387" s="221" t="s">
        <v>140</v>
      </c>
      <c r="H387" s="222">
        <v>716.22000000000003</v>
      </c>
      <c r="I387" s="223"/>
      <c r="J387" s="224">
        <f>ROUND(I387*H387,2)</f>
        <v>0</v>
      </c>
      <c r="K387" s="220" t="s">
        <v>141</v>
      </c>
      <c r="L387" s="44"/>
      <c r="M387" s="225" t="s">
        <v>1</v>
      </c>
      <c r="N387" s="226" t="s">
        <v>42</v>
      </c>
      <c r="O387" s="91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218</v>
      </c>
      <c r="AT387" s="229" t="s">
        <v>137</v>
      </c>
      <c r="AU387" s="229" t="s">
        <v>92</v>
      </c>
      <c r="AY387" s="17" t="s">
        <v>134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92</v>
      </c>
      <c r="BK387" s="230">
        <f>ROUND(I387*H387,2)</f>
        <v>0</v>
      </c>
      <c r="BL387" s="17" t="s">
        <v>218</v>
      </c>
      <c r="BM387" s="229" t="s">
        <v>651</v>
      </c>
    </row>
    <row r="388" s="13" customFormat="1">
      <c r="A388" s="13"/>
      <c r="B388" s="231"/>
      <c r="C388" s="232"/>
      <c r="D388" s="233" t="s">
        <v>144</v>
      </c>
      <c r="E388" s="234" t="s">
        <v>1</v>
      </c>
      <c r="F388" s="235" t="s">
        <v>652</v>
      </c>
      <c r="G388" s="232"/>
      <c r="H388" s="234" t="s">
        <v>1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144</v>
      </c>
      <c r="AU388" s="241" t="s">
        <v>92</v>
      </c>
      <c r="AV388" s="13" t="s">
        <v>84</v>
      </c>
      <c r="AW388" s="13" t="s">
        <v>32</v>
      </c>
      <c r="AX388" s="13" t="s">
        <v>76</v>
      </c>
      <c r="AY388" s="241" t="s">
        <v>134</v>
      </c>
    </row>
    <row r="389" s="14" customFormat="1">
      <c r="A389" s="14"/>
      <c r="B389" s="242"/>
      <c r="C389" s="243"/>
      <c r="D389" s="233" t="s">
        <v>144</v>
      </c>
      <c r="E389" s="244" t="s">
        <v>1</v>
      </c>
      <c r="F389" s="245" t="s">
        <v>653</v>
      </c>
      <c r="G389" s="243"/>
      <c r="H389" s="246">
        <v>94.5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2" t="s">
        <v>144</v>
      </c>
      <c r="AU389" s="252" t="s">
        <v>92</v>
      </c>
      <c r="AV389" s="14" t="s">
        <v>92</v>
      </c>
      <c r="AW389" s="14" t="s">
        <v>32</v>
      </c>
      <c r="AX389" s="14" t="s">
        <v>76</v>
      </c>
      <c r="AY389" s="252" t="s">
        <v>134</v>
      </c>
    </row>
    <row r="390" s="14" customFormat="1">
      <c r="A390" s="14"/>
      <c r="B390" s="242"/>
      <c r="C390" s="243"/>
      <c r="D390" s="233" t="s">
        <v>144</v>
      </c>
      <c r="E390" s="244" t="s">
        <v>1</v>
      </c>
      <c r="F390" s="245" t="s">
        <v>506</v>
      </c>
      <c r="G390" s="243"/>
      <c r="H390" s="246">
        <v>72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2" t="s">
        <v>144</v>
      </c>
      <c r="AU390" s="252" t="s">
        <v>92</v>
      </c>
      <c r="AV390" s="14" t="s">
        <v>92</v>
      </c>
      <c r="AW390" s="14" t="s">
        <v>32</v>
      </c>
      <c r="AX390" s="14" t="s">
        <v>76</v>
      </c>
      <c r="AY390" s="252" t="s">
        <v>134</v>
      </c>
    </row>
    <row r="391" s="14" customFormat="1">
      <c r="A391" s="14"/>
      <c r="B391" s="242"/>
      <c r="C391" s="243"/>
      <c r="D391" s="233" t="s">
        <v>144</v>
      </c>
      <c r="E391" s="244" t="s">
        <v>1</v>
      </c>
      <c r="F391" s="245" t="s">
        <v>654</v>
      </c>
      <c r="G391" s="243"/>
      <c r="H391" s="246">
        <v>45.899999999999999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2" t="s">
        <v>144</v>
      </c>
      <c r="AU391" s="252" t="s">
        <v>92</v>
      </c>
      <c r="AV391" s="14" t="s">
        <v>92</v>
      </c>
      <c r="AW391" s="14" t="s">
        <v>32</v>
      </c>
      <c r="AX391" s="14" t="s">
        <v>76</v>
      </c>
      <c r="AY391" s="252" t="s">
        <v>134</v>
      </c>
    </row>
    <row r="392" s="14" customFormat="1">
      <c r="A392" s="14"/>
      <c r="B392" s="242"/>
      <c r="C392" s="243"/>
      <c r="D392" s="233" t="s">
        <v>144</v>
      </c>
      <c r="E392" s="244" t="s">
        <v>1</v>
      </c>
      <c r="F392" s="245" t="s">
        <v>226</v>
      </c>
      <c r="G392" s="243"/>
      <c r="H392" s="246">
        <v>18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2" t="s">
        <v>144</v>
      </c>
      <c r="AU392" s="252" t="s">
        <v>92</v>
      </c>
      <c r="AV392" s="14" t="s">
        <v>92</v>
      </c>
      <c r="AW392" s="14" t="s">
        <v>32</v>
      </c>
      <c r="AX392" s="14" t="s">
        <v>76</v>
      </c>
      <c r="AY392" s="252" t="s">
        <v>134</v>
      </c>
    </row>
    <row r="393" s="13" customFormat="1">
      <c r="A393" s="13"/>
      <c r="B393" s="231"/>
      <c r="C393" s="232"/>
      <c r="D393" s="233" t="s">
        <v>144</v>
      </c>
      <c r="E393" s="234" t="s">
        <v>1</v>
      </c>
      <c r="F393" s="235" t="s">
        <v>652</v>
      </c>
      <c r="G393" s="232"/>
      <c r="H393" s="234" t="s">
        <v>1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144</v>
      </c>
      <c r="AU393" s="241" t="s">
        <v>92</v>
      </c>
      <c r="AV393" s="13" t="s">
        <v>84</v>
      </c>
      <c r="AW393" s="13" t="s">
        <v>32</v>
      </c>
      <c r="AX393" s="13" t="s">
        <v>76</v>
      </c>
      <c r="AY393" s="241" t="s">
        <v>134</v>
      </c>
    </row>
    <row r="394" s="14" customFormat="1">
      <c r="A394" s="14"/>
      <c r="B394" s="242"/>
      <c r="C394" s="243"/>
      <c r="D394" s="233" t="s">
        <v>144</v>
      </c>
      <c r="E394" s="244" t="s">
        <v>1</v>
      </c>
      <c r="F394" s="245" t="s">
        <v>655</v>
      </c>
      <c r="G394" s="243"/>
      <c r="H394" s="246">
        <v>97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2" t="s">
        <v>144</v>
      </c>
      <c r="AU394" s="252" t="s">
        <v>92</v>
      </c>
      <c r="AV394" s="14" t="s">
        <v>92</v>
      </c>
      <c r="AW394" s="14" t="s">
        <v>32</v>
      </c>
      <c r="AX394" s="14" t="s">
        <v>76</v>
      </c>
      <c r="AY394" s="252" t="s">
        <v>134</v>
      </c>
    </row>
    <row r="395" s="14" customFormat="1">
      <c r="A395" s="14"/>
      <c r="B395" s="242"/>
      <c r="C395" s="243"/>
      <c r="D395" s="233" t="s">
        <v>144</v>
      </c>
      <c r="E395" s="244" t="s">
        <v>1</v>
      </c>
      <c r="F395" s="245" t="s">
        <v>656</v>
      </c>
      <c r="G395" s="243"/>
      <c r="H395" s="246">
        <v>204.62000000000001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2" t="s">
        <v>144</v>
      </c>
      <c r="AU395" s="252" t="s">
        <v>92</v>
      </c>
      <c r="AV395" s="14" t="s">
        <v>92</v>
      </c>
      <c r="AW395" s="14" t="s">
        <v>32</v>
      </c>
      <c r="AX395" s="14" t="s">
        <v>76</v>
      </c>
      <c r="AY395" s="252" t="s">
        <v>134</v>
      </c>
    </row>
    <row r="396" s="14" customFormat="1">
      <c r="A396" s="14"/>
      <c r="B396" s="242"/>
      <c r="C396" s="243"/>
      <c r="D396" s="233" t="s">
        <v>144</v>
      </c>
      <c r="E396" s="244" t="s">
        <v>1</v>
      </c>
      <c r="F396" s="245" t="s">
        <v>445</v>
      </c>
      <c r="G396" s="243"/>
      <c r="H396" s="246">
        <v>62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2" t="s">
        <v>144</v>
      </c>
      <c r="AU396" s="252" t="s">
        <v>92</v>
      </c>
      <c r="AV396" s="14" t="s">
        <v>92</v>
      </c>
      <c r="AW396" s="14" t="s">
        <v>32</v>
      </c>
      <c r="AX396" s="14" t="s">
        <v>76</v>
      </c>
      <c r="AY396" s="252" t="s">
        <v>134</v>
      </c>
    </row>
    <row r="397" s="14" customFormat="1">
      <c r="A397" s="14"/>
      <c r="B397" s="242"/>
      <c r="C397" s="243"/>
      <c r="D397" s="233" t="s">
        <v>144</v>
      </c>
      <c r="E397" s="244" t="s">
        <v>1</v>
      </c>
      <c r="F397" s="245" t="s">
        <v>657</v>
      </c>
      <c r="G397" s="243"/>
      <c r="H397" s="246">
        <v>83.200000000000003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2" t="s">
        <v>144</v>
      </c>
      <c r="AU397" s="252" t="s">
        <v>92</v>
      </c>
      <c r="AV397" s="14" t="s">
        <v>92</v>
      </c>
      <c r="AW397" s="14" t="s">
        <v>32</v>
      </c>
      <c r="AX397" s="14" t="s">
        <v>76</v>
      </c>
      <c r="AY397" s="252" t="s">
        <v>134</v>
      </c>
    </row>
    <row r="398" s="14" customFormat="1">
      <c r="A398" s="14"/>
      <c r="B398" s="242"/>
      <c r="C398" s="243"/>
      <c r="D398" s="233" t="s">
        <v>144</v>
      </c>
      <c r="E398" s="244" t="s">
        <v>1</v>
      </c>
      <c r="F398" s="245" t="s">
        <v>658</v>
      </c>
      <c r="G398" s="243"/>
      <c r="H398" s="246">
        <v>39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2" t="s">
        <v>144</v>
      </c>
      <c r="AU398" s="252" t="s">
        <v>92</v>
      </c>
      <c r="AV398" s="14" t="s">
        <v>92</v>
      </c>
      <c r="AW398" s="14" t="s">
        <v>32</v>
      </c>
      <c r="AX398" s="14" t="s">
        <v>76</v>
      </c>
      <c r="AY398" s="252" t="s">
        <v>134</v>
      </c>
    </row>
    <row r="399" s="15" customFormat="1">
      <c r="A399" s="15"/>
      <c r="B399" s="253"/>
      <c r="C399" s="254"/>
      <c r="D399" s="233" t="s">
        <v>144</v>
      </c>
      <c r="E399" s="255" t="s">
        <v>1</v>
      </c>
      <c r="F399" s="256" t="s">
        <v>147</v>
      </c>
      <c r="G399" s="254"/>
      <c r="H399" s="257">
        <v>716.22000000000003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3" t="s">
        <v>144</v>
      </c>
      <c r="AU399" s="263" t="s">
        <v>92</v>
      </c>
      <c r="AV399" s="15" t="s">
        <v>142</v>
      </c>
      <c r="AW399" s="15" t="s">
        <v>32</v>
      </c>
      <c r="AX399" s="15" t="s">
        <v>84</v>
      </c>
      <c r="AY399" s="263" t="s">
        <v>134</v>
      </c>
    </row>
    <row r="400" s="2" customFormat="1" ht="16.5" customHeight="1">
      <c r="A400" s="38"/>
      <c r="B400" s="39"/>
      <c r="C400" s="218" t="s">
        <v>659</v>
      </c>
      <c r="D400" s="218" t="s">
        <v>137</v>
      </c>
      <c r="E400" s="219" t="s">
        <v>660</v>
      </c>
      <c r="F400" s="220" t="s">
        <v>661</v>
      </c>
      <c r="G400" s="221" t="s">
        <v>140</v>
      </c>
      <c r="H400" s="222">
        <v>716.22000000000003</v>
      </c>
      <c r="I400" s="223"/>
      <c r="J400" s="224">
        <f>ROUND(I400*H400,2)</f>
        <v>0</v>
      </c>
      <c r="K400" s="220" t="s">
        <v>141</v>
      </c>
      <c r="L400" s="44"/>
      <c r="M400" s="225" t="s">
        <v>1</v>
      </c>
      <c r="N400" s="226" t="s">
        <v>42</v>
      </c>
      <c r="O400" s="91"/>
      <c r="P400" s="227">
        <f>O400*H400</f>
        <v>0</v>
      </c>
      <c r="Q400" s="227">
        <v>0.001</v>
      </c>
      <c r="R400" s="227">
        <f>Q400*H400</f>
        <v>0.71622000000000008</v>
      </c>
      <c r="S400" s="227">
        <v>0.00031</v>
      </c>
      <c r="T400" s="228">
        <f>S400*H400</f>
        <v>0.22202820000000001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218</v>
      </c>
      <c r="AT400" s="229" t="s">
        <v>137</v>
      </c>
      <c r="AU400" s="229" t="s">
        <v>92</v>
      </c>
      <c r="AY400" s="17" t="s">
        <v>134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92</v>
      </c>
      <c r="BK400" s="230">
        <f>ROUND(I400*H400,2)</f>
        <v>0</v>
      </c>
      <c r="BL400" s="17" t="s">
        <v>218</v>
      </c>
      <c r="BM400" s="229" t="s">
        <v>662</v>
      </c>
    </row>
    <row r="401" s="2" customFormat="1" ht="24.15" customHeight="1">
      <c r="A401" s="38"/>
      <c r="B401" s="39"/>
      <c r="C401" s="218" t="s">
        <v>663</v>
      </c>
      <c r="D401" s="218" t="s">
        <v>137</v>
      </c>
      <c r="E401" s="219" t="s">
        <v>664</v>
      </c>
      <c r="F401" s="220" t="s">
        <v>665</v>
      </c>
      <c r="G401" s="221" t="s">
        <v>140</v>
      </c>
      <c r="H401" s="222">
        <v>716.22000000000003</v>
      </c>
      <c r="I401" s="223"/>
      <c r="J401" s="224">
        <f>ROUND(I401*H401,2)</f>
        <v>0</v>
      </c>
      <c r="K401" s="220" t="s">
        <v>141</v>
      </c>
      <c r="L401" s="44"/>
      <c r="M401" s="225" t="s">
        <v>1</v>
      </c>
      <c r="N401" s="226" t="s">
        <v>42</v>
      </c>
      <c r="O401" s="91"/>
      <c r="P401" s="227">
        <f>O401*H401</f>
        <v>0</v>
      </c>
      <c r="Q401" s="227">
        <v>0.00020000000000000001</v>
      </c>
      <c r="R401" s="227">
        <f>Q401*H401</f>
        <v>0.14324400000000001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218</v>
      </c>
      <c r="AT401" s="229" t="s">
        <v>137</v>
      </c>
      <c r="AU401" s="229" t="s">
        <v>92</v>
      </c>
      <c r="AY401" s="17" t="s">
        <v>134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92</v>
      </c>
      <c r="BK401" s="230">
        <f>ROUND(I401*H401,2)</f>
        <v>0</v>
      </c>
      <c r="BL401" s="17" t="s">
        <v>218</v>
      </c>
      <c r="BM401" s="229" t="s">
        <v>666</v>
      </c>
    </row>
    <row r="402" s="2" customFormat="1" ht="33" customHeight="1">
      <c r="A402" s="38"/>
      <c r="B402" s="39"/>
      <c r="C402" s="218" t="s">
        <v>667</v>
      </c>
      <c r="D402" s="218" t="s">
        <v>137</v>
      </c>
      <c r="E402" s="219" t="s">
        <v>668</v>
      </c>
      <c r="F402" s="220" t="s">
        <v>669</v>
      </c>
      <c r="G402" s="221" t="s">
        <v>140</v>
      </c>
      <c r="H402" s="222">
        <v>716.22000000000003</v>
      </c>
      <c r="I402" s="223"/>
      <c r="J402" s="224">
        <f>ROUND(I402*H402,2)</f>
        <v>0</v>
      </c>
      <c r="K402" s="220" t="s">
        <v>141</v>
      </c>
      <c r="L402" s="44"/>
      <c r="M402" s="278" t="s">
        <v>1</v>
      </c>
      <c r="N402" s="279" t="s">
        <v>42</v>
      </c>
      <c r="O402" s="280"/>
      <c r="P402" s="281">
        <f>O402*H402</f>
        <v>0</v>
      </c>
      <c r="Q402" s="281">
        <v>0.00025999999999999998</v>
      </c>
      <c r="R402" s="281">
        <f>Q402*H402</f>
        <v>0.1862172</v>
      </c>
      <c r="S402" s="281">
        <v>0</v>
      </c>
      <c r="T402" s="28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218</v>
      </c>
      <c r="AT402" s="229" t="s">
        <v>137</v>
      </c>
      <c r="AU402" s="229" t="s">
        <v>92</v>
      </c>
      <c r="AY402" s="17" t="s">
        <v>134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92</v>
      </c>
      <c r="BK402" s="230">
        <f>ROUND(I402*H402,2)</f>
        <v>0</v>
      </c>
      <c r="BL402" s="17" t="s">
        <v>218</v>
      </c>
      <c r="BM402" s="229" t="s">
        <v>670</v>
      </c>
    </row>
    <row r="403" s="2" customFormat="1" ht="6.96" customHeight="1">
      <c r="A403" s="38"/>
      <c r="B403" s="66"/>
      <c r="C403" s="67"/>
      <c r="D403" s="67"/>
      <c r="E403" s="67"/>
      <c r="F403" s="67"/>
      <c r="G403" s="67"/>
      <c r="H403" s="67"/>
      <c r="I403" s="67"/>
      <c r="J403" s="67"/>
      <c r="K403" s="67"/>
      <c r="L403" s="44"/>
      <c r="M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</row>
  </sheetData>
  <sheetProtection sheet="1" autoFilter="0" formatColumns="0" formatRows="0" objects="1" scenarios="1" spinCount="100000" saltValue="ozq03hdFrvirz0O70vCMkV6OijPFZdLqkEaZIlnFEk2HsLFz3yfKROwLutbOXgy7k22asYdifBI1aYpClWOYbw==" hashValue="ldYFyA2HYK22eKyu/0rmYwqyXFKLT49NnT9k2CJuCgDXruSzTI08dJWyzlfsRe9GQq4gyVCY2KY2Pa2DhlqKUw==" algorithmName="SHA-512" password="CC35"/>
  <autoFilter ref="C130:K402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ÚSP pro mládež, Domečky Rychnov nad Kněžnou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672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ROUND((SUM(BE125:BE170)),  2)</f>
        <v>0</v>
      </c>
      <c r="G33" s="38"/>
      <c r="H33" s="38"/>
      <c r="I33" s="155">
        <v>0.20999999999999999</v>
      </c>
      <c r="J33" s="154">
        <f>ROUND(((SUM(BE125:BE170))*I33),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ROUND((SUM(BF125:BF170)),  2)</f>
        <v>0</v>
      </c>
      <c r="G34" s="38"/>
      <c r="H34" s="38"/>
      <c r="I34" s="155">
        <v>0.14999999999999999</v>
      </c>
      <c r="J34" s="154">
        <f>ROUND(((SUM(BF125:BF170))*I34),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ROUND((SUM(BG125:BG170)),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ROUND((SUM(BH125:BH170)),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ROUND((SUM(BI125:BI170)),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ÚSP pro mládež, Domečky Rychnov nad Kněžnou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p.Rychnov nad Kněžnou</v>
      </c>
      <c r="G89" s="40"/>
      <c r="H89" s="40"/>
      <c r="I89" s="32" t="s">
        <v>22</v>
      </c>
      <c r="J89" s="79" t="str">
        <f>IF(J12="","",J12)</f>
        <v>28. 11. 2023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KHK HK, Pivovarské nám. 1245, HK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Hana Bezstarosti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J130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110</v>
      </c>
      <c r="E100" s="182"/>
      <c r="F100" s="182"/>
      <c r="G100" s="182"/>
      <c r="H100" s="182"/>
      <c r="I100" s="182"/>
      <c r="J100" s="183">
        <f>J132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673</v>
      </c>
      <c r="E101" s="188"/>
      <c r="F101" s="188"/>
      <c r="G101" s="188"/>
      <c r="H101" s="188"/>
      <c r="I101" s="188"/>
      <c r="J101" s="189">
        <f>J133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674</v>
      </c>
      <c r="E102" s="182"/>
      <c r="F102" s="182"/>
      <c r="G102" s="182"/>
      <c r="H102" s="182"/>
      <c r="I102" s="182"/>
      <c r="J102" s="183">
        <f>J162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675</v>
      </c>
      <c r="E103" s="188"/>
      <c r="F103" s="188"/>
      <c r="G103" s="188"/>
      <c r="H103" s="188"/>
      <c r="I103" s="188"/>
      <c r="J103" s="189">
        <f>J163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676</v>
      </c>
      <c r="E104" s="182"/>
      <c r="F104" s="182"/>
      <c r="G104" s="182"/>
      <c r="H104" s="182"/>
      <c r="I104" s="182"/>
      <c r="J104" s="183">
        <f>J165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677</v>
      </c>
      <c r="E105" s="182"/>
      <c r="F105" s="182"/>
      <c r="G105" s="182"/>
      <c r="H105" s="182"/>
      <c r="I105" s="182"/>
      <c r="J105" s="183">
        <f>J169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ÚSP pro mládež, Domečky Rychnov nad Kněžnou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02 - Elektroinstalace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p.Rychnov nad Kněžnou</v>
      </c>
      <c r="G119" s="40"/>
      <c r="H119" s="40"/>
      <c r="I119" s="32" t="s">
        <v>22</v>
      </c>
      <c r="J119" s="79" t="str">
        <f>IF(J12="","",J12)</f>
        <v>28. 11. 2023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KHK HK, Pivovarské nám. 1245, HK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>Ing. Hana Bezstarosti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120</v>
      </c>
      <c r="D124" s="194" t="s">
        <v>61</v>
      </c>
      <c r="E124" s="194" t="s">
        <v>57</v>
      </c>
      <c r="F124" s="194" t="s">
        <v>58</v>
      </c>
      <c r="G124" s="194" t="s">
        <v>121</v>
      </c>
      <c r="H124" s="194" t="s">
        <v>122</v>
      </c>
      <c r="I124" s="194" t="s">
        <v>123</v>
      </c>
      <c r="J124" s="194" t="s">
        <v>101</v>
      </c>
      <c r="K124" s="195" t="s">
        <v>124</v>
      </c>
      <c r="L124" s="196"/>
      <c r="M124" s="100" t="s">
        <v>1</v>
      </c>
      <c r="N124" s="101" t="s">
        <v>40</v>
      </c>
      <c r="O124" s="101" t="s">
        <v>125</v>
      </c>
      <c r="P124" s="101" t="s">
        <v>126</v>
      </c>
      <c r="Q124" s="101" t="s">
        <v>127</v>
      </c>
      <c r="R124" s="101" t="s">
        <v>128</v>
      </c>
      <c r="S124" s="101" t="s">
        <v>129</v>
      </c>
      <c r="T124" s="102" t="s">
        <v>130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131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P126+P132+P162+P165+P169</f>
        <v>0</v>
      </c>
      <c r="Q125" s="104"/>
      <c r="R125" s="199">
        <f>R126+R132+R162+R165+R169</f>
        <v>0.031219999999999998</v>
      </c>
      <c r="S125" s="104"/>
      <c r="T125" s="200">
        <f>T126+T132+T162+T165+T169</f>
        <v>0.31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103</v>
      </c>
      <c r="BK125" s="201">
        <f>BK126+BK132+BK162+BK165+BK169</f>
        <v>0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132</v>
      </c>
      <c r="F126" s="205" t="s">
        <v>133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P127+P130</f>
        <v>0</v>
      </c>
      <c r="Q126" s="210"/>
      <c r="R126" s="211">
        <f>R127+R130</f>
        <v>0</v>
      </c>
      <c r="S126" s="210"/>
      <c r="T126" s="212">
        <f>T127+T130</f>
        <v>0.31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84</v>
      </c>
      <c r="AT126" s="214" t="s">
        <v>75</v>
      </c>
      <c r="AU126" s="214" t="s">
        <v>76</v>
      </c>
      <c r="AY126" s="213" t="s">
        <v>134</v>
      </c>
      <c r="BK126" s="215">
        <f>BK127+BK130</f>
        <v>0</v>
      </c>
    </row>
    <row r="127" s="12" customFormat="1" ht="22.8" customHeight="1">
      <c r="A127" s="12"/>
      <c r="B127" s="202"/>
      <c r="C127" s="203"/>
      <c r="D127" s="204" t="s">
        <v>75</v>
      </c>
      <c r="E127" s="216" t="s">
        <v>178</v>
      </c>
      <c r="F127" s="216" t="s">
        <v>217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SUM(P128:P129)</f>
        <v>0</v>
      </c>
      <c r="Q127" s="210"/>
      <c r="R127" s="211">
        <f>SUM(R128:R129)</f>
        <v>0</v>
      </c>
      <c r="S127" s="210"/>
      <c r="T127" s="212">
        <f>SUM(T128:T129)</f>
        <v>0.124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84</v>
      </c>
      <c r="AT127" s="214" t="s">
        <v>75</v>
      </c>
      <c r="AU127" s="214" t="s">
        <v>84</v>
      </c>
      <c r="AY127" s="213" t="s">
        <v>134</v>
      </c>
      <c r="BK127" s="215">
        <f>SUM(BK128:BK129)</f>
        <v>0</v>
      </c>
    </row>
    <row r="128" s="2" customFormat="1" ht="44.25" customHeight="1">
      <c r="A128" s="38"/>
      <c r="B128" s="39"/>
      <c r="C128" s="218" t="s">
        <v>84</v>
      </c>
      <c r="D128" s="218" t="s">
        <v>137</v>
      </c>
      <c r="E128" s="219" t="s">
        <v>678</v>
      </c>
      <c r="F128" s="220" t="s">
        <v>679</v>
      </c>
      <c r="G128" s="221" t="s">
        <v>152</v>
      </c>
      <c r="H128" s="222">
        <v>4</v>
      </c>
      <c r="I128" s="223"/>
      <c r="J128" s="224">
        <f>ROUND(I128*H128,2)</f>
        <v>0</v>
      </c>
      <c r="K128" s="220" t="s">
        <v>141</v>
      </c>
      <c r="L128" s="44"/>
      <c r="M128" s="225" t="s">
        <v>1</v>
      </c>
      <c r="N128" s="226" t="s">
        <v>42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0.001</v>
      </c>
      <c r="T128" s="228">
        <f>S128*H128</f>
        <v>0.0040000000000000001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142</v>
      </c>
      <c r="AT128" s="229" t="s">
        <v>137</v>
      </c>
      <c r="AU128" s="229" t="s">
        <v>92</v>
      </c>
      <c r="AY128" s="17" t="s">
        <v>134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92</v>
      </c>
      <c r="BK128" s="230">
        <f>ROUND(I128*H128,2)</f>
        <v>0</v>
      </c>
      <c r="BL128" s="17" t="s">
        <v>142</v>
      </c>
      <c r="BM128" s="229" t="s">
        <v>680</v>
      </c>
    </row>
    <row r="129" s="2" customFormat="1" ht="37.8" customHeight="1">
      <c r="A129" s="38"/>
      <c r="B129" s="39"/>
      <c r="C129" s="218" t="s">
        <v>92</v>
      </c>
      <c r="D129" s="218" t="s">
        <v>137</v>
      </c>
      <c r="E129" s="219" t="s">
        <v>681</v>
      </c>
      <c r="F129" s="220" t="s">
        <v>682</v>
      </c>
      <c r="G129" s="221" t="s">
        <v>181</v>
      </c>
      <c r="H129" s="222">
        <v>60</v>
      </c>
      <c r="I129" s="223"/>
      <c r="J129" s="224">
        <f>ROUND(I129*H129,2)</f>
        <v>0</v>
      </c>
      <c r="K129" s="220" t="s">
        <v>141</v>
      </c>
      <c r="L129" s="44"/>
      <c r="M129" s="225" t="s">
        <v>1</v>
      </c>
      <c r="N129" s="226" t="s">
        <v>42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0.002</v>
      </c>
      <c r="T129" s="228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142</v>
      </c>
      <c r="AT129" s="229" t="s">
        <v>137</v>
      </c>
      <c r="AU129" s="229" t="s">
        <v>92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92</v>
      </c>
      <c r="BK129" s="230">
        <f>ROUND(I129*H129,2)</f>
        <v>0</v>
      </c>
      <c r="BL129" s="17" t="s">
        <v>142</v>
      </c>
      <c r="BM129" s="229" t="s">
        <v>683</v>
      </c>
    </row>
    <row r="130" s="12" customFormat="1" ht="22.8" customHeight="1">
      <c r="A130" s="12"/>
      <c r="B130" s="202"/>
      <c r="C130" s="203"/>
      <c r="D130" s="204" t="s">
        <v>75</v>
      </c>
      <c r="E130" s="216" t="s">
        <v>291</v>
      </c>
      <c r="F130" s="216" t="s">
        <v>292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P131</f>
        <v>0</v>
      </c>
      <c r="Q130" s="210"/>
      <c r="R130" s="211">
        <f>R131</f>
        <v>0</v>
      </c>
      <c r="S130" s="210"/>
      <c r="T130" s="212">
        <f>T131</f>
        <v>0.186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84</v>
      </c>
      <c r="AY130" s="213" t="s">
        <v>134</v>
      </c>
      <c r="BK130" s="215">
        <f>BK131</f>
        <v>0</v>
      </c>
    </row>
    <row r="131" s="2" customFormat="1" ht="49.05" customHeight="1">
      <c r="A131" s="38"/>
      <c r="B131" s="39"/>
      <c r="C131" s="218" t="s">
        <v>135</v>
      </c>
      <c r="D131" s="218" t="s">
        <v>137</v>
      </c>
      <c r="E131" s="219" t="s">
        <v>684</v>
      </c>
      <c r="F131" s="220" t="s">
        <v>685</v>
      </c>
      <c r="G131" s="221" t="s">
        <v>192</v>
      </c>
      <c r="H131" s="222">
        <v>0.124</v>
      </c>
      <c r="I131" s="223"/>
      <c r="J131" s="224">
        <f>ROUND(I131*H131,2)</f>
        <v>0</v>
      </c>
      <c r="K131" s="220" t="s">
        <v>141</v>
      </c>
      <c r="L131" s="44"/>
      <c r="M131" s="225" t="s">
        <v>1</v>
      </c>
      <c r="N131" s="226" t="s">
        <v>42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1.5</v>
      </c>
      <c r="T131" s="228">
        <f>S131*H131</f>
        <v>0.186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142</v>
      </c>
      <c r="AT131" s="229" t="s">
        <v>137</v>
      </c>
      <c r="AU131" s="229" t="s">
        <v>92</v>
      </c>
      <c r="AY131" s="17" t="s">
        <v>134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92</v>
      </c>
      <c r="BK131" s="230">
        <f>ROUND(I131*H131,2)</f>
        <v>0</v>
      </c>
      <c r="BL131" s="17" t="s">
        <v>142</v>
      </c>
      <c r="BM131" s="229" t="s">
        <v>686</v>
      </c>
    </row>
    <row r="132" s="12" customFormat="1" ht="25.92" customHeight="1">
      <c r="A132" s="12"/>
      <c r="B132" s="202"/>
      <c r="C132" s="203"/>
      <c r="D132" s="204" t="s">
        <v>75</v>
      </c>
      <c r="E132" s="205" t="s">
        <v>321</v>
      </c>
      <c r="F132" s="205" t="s">
        <v>322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</f>
        <v>0</v>
      </c>
      <c r="Q132" s="210"/>
      <c r="R132" s="211">
        <f>R133</f>
        <v>0.02222</v>
      </c>
      <c r="S132" s="210"/>
      <c r="T132" s="21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92</v>
      </c>
      <c r="AT132" s="214" t="s">
        <v>75</v>
      </c>
      <c r="AU132" s="214" t="s">
        <v>76</v>
      </c>
      <c r="AY132" s="213" t="s">
        <v>134</v>
      </c>
      <c r="BK132" s="215">
        <f>BK133</f>
        <v>0</v>
      </c>
    </row>
    <row r="133" s="12" customFormat="1" ht="22.8" customHeight="1">
      <c r="A133" s="12"/>
      <c r="B133" s="202"/>
      <c r="C133" s="203"/>
      <c r="D133" s="204" t="s">
        <v>75</v>
      </c>
      <c r="E133" s="216" t="s">
        <v>344</v>
      </c>
      <c r="F133" s="216" t="s">
        <v>687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SUM(P134:P161)</f>
        <v>0</v>
      </c>
      <c r="Q133" s="210"/>
      <c r="R133" s="211">
        <f>SUM(R134:R161)</f>
        <v>0.02222</v>
      </c>
      <c r="S133" s="210"/>
      <c r="T133" s="212">
        <f>SUM(T134:T161)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92</v>
      </c>
      <c r="AT133" s="214" t="s">
        <v>75</v>
      </c>
      <c r="AU133" s="214" t="s">
        <v>84</v>
      </c>
      <c r="AY133" s="213" t="s">
        <v>134</v>
      </c>
      <c r="BK133" s="215">
        <f>SUM(BK134:BK161)</f>
        <v>0</v>
      </c>
    </row>
    <row r="134" s="2" customFormat="1" ht="44.25" customHeight="1">
      <c r="A134" s="38"/>
      <c r="B134" s="39"/>
      <c r="C134" s="218" t="s">
        <v>142</v>
      </c>
      <c r="D134" s="218" t="s">
        <v>137</v>
      </c>
      <c r="E134" s="219" t="s">
        <v>688</v>
      </c>
      <c r="F134" s="220" t="s">
        <v>689</v>
      </c>
      <c r="G134" s="221" t="s">
        <v>152</v>
      </c>
      <c r="H134" s="222">
        <v>1</v>
      </c>
      <c r="I134" s="223"/>
      <c r="J134" s="224">
        <f>ROUND(I134*H134,2)</f>
        <v>0</v>
      </c>
      <c r="K134" s="220" t="s">
        <v>141</v>
      </c>
      <c r="L134" s="44"/>
      <c r="M134" s="225" t="s">
        <v>1</v>
      </c>
      <c r="N134" s="226" t="s">
        <v>42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218</v>
      </c>
      <c r="AT134" s="229" t="s">
        <v>137</v>
      </c>
      <c r="AU134" s="229" t="s">
        <v>92</v>
      </c>
      <c r="AY134" s="17" t="s">
        <v>134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92</v>
      </c>
      <c r="BK134" s="230">
        <f>ROUND(I134*H134,2)</f>
        <v>0</v>
      </c>
      <c r="BL134" s="17" t="s">
        <v>218</v>
      </c>
      <c r="BM134" s="229" t="s">
        <v>690</v>
      </c>
    </row>
    <row r="135" s="2" customFormat="1" ht="21.75" customHeight="1">
      <c r="A135" s="38"/>
      <c r="B135" s="39"/>
      <c r="C135" s="268" t="s">
        <v>161</v>
      </c>
      <c r="D135" s="268" t="s">
        <v>331</v>
      </c>
      <c r="E135" s="269" t="s">
        <v>691</v>
      </c>
      <c r="F135" s="270" t="s">
        <v>692</v>
      </c>
      <c r="G135" s="271" t="s">
        <v>152</v>
      </c>
      <c r="H135" s="272">
        <v>1</v>
      </c>
      <c r="I135" s="273"/>
      <c r="J135" s="274">
        <f>ROUND(I135*H135,2)</f>
        <v>0</v>
      </c>
      <c r="K135" s="270" t="s">
        <v>141</v>
      </c>
      <c r="L135" s="275"/>
      <c r="M135" s="276" t="s">
        <v>1</v>
      </c>
      <c r="N135" s="277" t="s">
        <v>42</v>
      </c>
      <c r="O135" s="91"/>
      <c r="P135" s="227">
        <f>O135*H135</f>
        <v>0</v>
      </c>
      <c r="Q135" s="227">
        <v>4.0000000000000003E-05</v>
      </c>
      <c r="R135" s="227">
        <f>Q135*H135</f>
        <v>4.0000000000000003E-05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298</v>
      </c>
      <c r="AT135" s="229" t="s">
        <v>331</v>
      </c>
      <c r="AU135" s="229" t="s">
        <v>92</v>
      </c>
      <c r="AY135" s="17" t="s">
        <v>134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92</v>
      </c>
      <c r="BK135" s="230">
        <f>ROUND(I135*H135,2)</f>
        <v>0</v>
      </c>
      <c r="BL135" s="17" t="s">
        <v>218</v>
      </c>
      <c r="BM135" s="229" t="s">
        <v>693</v>
      </c>
    </row>
    <row r="136" s="2" customFormat="1" ht="49.05" customHeight="1">
      <c r="A136" s="38"/>
      <c r="B136" s="39"/>
      <c r="C136" s="218" t="s">
        <v>148</v>
      </c>
      <c r="D136" s="218" t="s">
        <v>137</v>
      </c>
      <c r="E136" s="219" t="s">
        <v>694</v>
      </c>
      <c r="F136" s="220" t="s">
        <v>695</v>
      </c>
      <c r="G136" s="221" t="s">
        <v>152</v>
      </c>
      <c r="H136" s="222">
        <v>3</v>
      </c>
      <c r="I136" s="223"/>
      <c r="J136" s="224">
        <f>ROUND(I136*H136,2)</f>
        <v>0</v>
      </c>
      <c r="K136" s="220" t="s">
        <v>141</v>
      </c>
      <c r="L136" s="44"/>
      <c r="M136" s="225" t="s">
        <v>1</v>
      </c>
      <c r="N136" s="226" t="s">
        <v>42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218</v>
      </c>
      <c r="AT136" s="229" t="s">
        <v>137</v>
      </c>
      <c r="AU136" s="229" t="s">
        <v>92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92</v>
      </c>
      <c r="BK136" s="230">
        <f>ROUND(I136*H136,2)</f>
        <v>0</v>
      </c>
      <c r="BL136" s="17" t="s">
        <v>218</v>
      </c>
      <c r="BM136" s="229" t="s">
        <v>696</v>
      </c>
    </row>
    <row r="137" s="2" customFormat="1" ht="24.15" customHeight="1">
      <c r="A137" s="38"/>
      <c r="B137" s="39"/>
      <c r="C137" s="268" t="s">
        <v>168</v>
      </c>
      <c r="D137" s="268" t="s">
        <v>331</v>
      </c>
      <c r="E137" s="269" t="s">
        <v>697</v>
      </c>
      <c r="F137" s="270" t="s">
        <v>698</v>
      </c>
      <c r="G137" s="271" t="s">
        <v>152</v>
      </c>
      <c r="H137" s="272">
        <v>3</v>
      </c>
      <c r="I137" s="273"/>
      <c r="J137" s="274">
        <f>ROUND(I137*H137,2)</f>
        <v>0</v>
      </c>
      <c r="K137" s="270" t="s">
        <v>141</v>
      </c>
      <c r="L137" s="275"/>
      <c r="M137" s="276" t="s">
        <v>1</v>
      </c>
      <c r="N137" s="277" t="s">
        <v>42</v>
      </c>
      <c r="O137" s="91"/>
      <c r="P137" s="227">
        <f>O137*H137</f>
        <v>0</v>
      </c>
      <c r="Q137" s="227">
        <v>9.0000000000000006E-05</v>
      </c>
      <c r="R137" s="227">
        <f>Q137*H137</f>
        <v>0.00027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298</v>
      </c>
      <c r="AT137" s="229" t="s">
        <v>331</v>
      </c>
      <c r="AU137" s="229" t="s">
        <v>92</v>
      </c>
      <c r="AY137" s="17" t="s">
        <v>134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92</v>
      </c>
      <c r="BK137" s="230">
        <f>ROUND(I137*H137,2)</f>
        <v>0</v>
      </c>
      <c r="BL137" s="17" t="s">
        <v>218</v>
      </c>
      <c r="BM137" s="229" t="s">
        <v>699</v>
      </c>
    </row>
    <row r="138" s="2" customFormat="1" ht="37.8" customHeight="1">
      <c r="A138" s="38"/>
      <c r="B138" s="39"/>
      <c r="C138" s="218" t="s">
        <v>173</v>
      </c>
      <c r="D138" s="218" t="s">
        <v>137</v>
      </c>
      <c r="E138" s="219" t="s">
        <v>700</v>
      </c>
      <c r="F138" s="220" t="s">
        <v>701</v>
      </c>
      <c r="G138" s="221" t="s">
        <v>181</v>
      </c>
      <c r="H138" s="222">
        <v>20</v>
      </c>
      <c r="I138" s="223"/>
      <c r="J138" s="224">
        <f>ROUND(I138*H138,2)</f>
        <v>0</v>
      </c>
      <c r="K138" s="220" t="s">
        <v>141</v>
      </c>
      <c r="L138" s="44"/>
      <c r="M138" s="225" t="s">
        <v>1</v>
      </c>
      <c r="N138" s="226" t="s">
        <v>42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218</v>
      </c>
      <c r="AT138" s="229" t="s">
        <v>137</v>
      </c>
      <c r="AU138" s="229" t="s">
        <v>92</v>
      </c>
      <c r="AY138" s="17" t="s">
        <v>134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92</v>
      </c>
      <c r="BK138" s="230">
        <f>ROUND(I138*H138,2)</f>
        <v>0</v>
      </c>
      <c r="BL138" s="17" t="s">
        <v>218</v>
      </c>
      <c r="BM138" s="229" t="s">
        <v>702</v>
      </c>
    </row>
    <row r="139" s="2" customFormat="1" ht="24.15" customHeight="1">
      <c r="A139" s="38"/>
      <c r="B139" s="39"/>
      <c r="C139" s="268" t="s">
        <v>178</v>
      </c>
      <c r="D139" s="268" t="s">
        <v>331</v>
      </c>
      <c r="E139" s="269" t="s">
        <v>703</v>
      </c>
      <c r="F139" s="270" t="s">
        <v>704</v>
      </c>
      <c r="G139" s="271" t="s">
        <v>181</v>
      </c>
      <c r="H139" s="272">
        <v>23</v>
      </c>
      <c r="I139" s="273"/>
      <c r="J139" s="274">
        <f>ROUND(I139*H139,2)</f>
        <v>0</v>
      </c>
      <c r="K139" s="270" t="s">
        <v>141</v>
      </c>
      <c r="L139" s="275"/>
      <c r="M139" s="276" t="s">
        <v>1</v>
      </c>
      <c r="N139" s="277" t="s">
        <v>42</v>
      </c>
      <c r="O139" s="91"/>
      <c r="P139" s="227">
        <f>O139*H139</f>
        <v>0</v>
      </c>
      <c r="Q139" s="227">
        <v>0.00012</v>
      </c>
      <c r="R139" s="227">
        <f>Q139*H139</f>
        <v>0.0027599999999999999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298</v>
      </c>
      <c r="AT139" s="229" t="s">
        <v>331</v>
      </c>
      <c r="AU139" s="229" t="s">
        <v>92</v>
      </c>
      <c r="AY139" s="17" t="s">
        <v>134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92</v>
      </c>
      <c r="BK139" s="230">
        <f>ROUND(I139*H139,2)</f>
        <v>0</v>
      </c>
      <c r="BL139" s="17" t="s">
        <v>218</v>
      </c>
      <c r="BM139" s="229" t="s">
        <v>705</v>
      </c>
    </row>
    <row r="140" s="14" customFormat="1">
      <c r="A140" s="14"/>
      <c r="B140" s="242"/>
      <c r="C140" s="243"/>
      <c r="D140" s="233" t="s">
        <v>144</v>
      </c>
      <c r="E140" s="244" t="s">
        <v>1</v>
      </c>
      <c r="F140" s="245" t="s">
        <v>706</v>
      </c>
      <c r="G140" s="243"/>
      <c r="H140" s="246">
        <v>23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144</v>
      </c>
      <c r="AU140" s="252" t="s">
        <v>92</v>
      </c>
      <c r="AV140" s="14" t="s">
        <v>92</v>
      </c>
      <c r="AW140" s="14" t="s">
        <v>32</v>
      </c>
      <c r="AX140" s="14" t="s">
        <v>84</v>
      </c>
      <c r="AY140" s="252" t="s">
        <v>134</v>
      </c>
    </row>
    <row r="141" s="2" customFormat="1" ht="37.8" customHeight="1">
      <c r="A141" s="38"/>
      <c r="B141" s="39"/>
      <c r="C141" s="218" t="s">
        <v>185</v>
      </c>
      <c r="D141" s="218" t="s">
        <v>137</v>
      </c>
      <c r="E141" s="219" t="s">
        <v>707</v>
      </c>
      <c r="F141" s="220" t="s">
        <v>708</v>
      </c>
      <c r="G141" s="221" t="s">
        <v>181</v>
      </c>
      <c r="H141" s="222">
        <v>95</v>
      </c>
      <c r="I141" s="223"/>
      <c r="J141" s="224">
        <f>ROUND(I141*H141,2)</f>
        <v>0</v>
      </c>
      <c r="K141" s="220" t="s">
        <v>141</v>
      </c>
      <c r="L141" s="44"/>
      <c r="M141" s="225" t="s">
        <v>1</v>
      </c>
      <c r="N141" s="226" t="s">
        <v>42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218</v>
      </c>
      <c r="AT141" s="229" t="s">
        <v>137</v>
      </c>
      <c r="AU141" s="229" t="s">
        <v>92</v>
      </c>
      <c r="AY141" s="17" t="s">
        <v>134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92</v>
      </c>
      <c r="BK141" s="230">
        <f>ROUND(I141*H141,2)</f>
        <v>0</v>
      </c>
      <c r="BL141" s="17" t="s">
        <v>218</v>
      </c>
      <c r="BM141" s="229" t="s">
        <v>709</v>
      </c>
    </row>
    <row r="142" s="2" customFormat="1" ht="24.15" customHeight="1">
      <c r="A142" s="38"/>
      <c r="B142" s="39"/>
      <c r="C142" s="268" t="s">
        <v>189</v>
      </c>
      <c r="D142" s="268" t="s">
        <v>331</v>
      </c>
      <c r="E142" s="269" t="s">
        <v>710</v>
      </c>
      <c r="F142" s="270" t="s">
        <v>711</v>
      </c>
      <c r="G142" s="271" t="s">
        <v>181</v>
      </c>
      <c r="H142" s="272">
        <v>109.25</v>
      </c>
      <c r="I142" s="273"/>
      <c r="J142" s="274">
        <f>ROUND(I142*H142,2)</f>
        <v>0</v>
      </c>
      <c r="K142" s="270" t="s">
        <v>141</v>
      </c>
      <c r="L142" s="275"/>
      <c r="M142" s="276" t="s">
        <v>1</v>
      </c>
      <c r="N142" s="277" t="s">
        <v>42</v>
      </c>
      <c r="O142" s="91"/>
      <c r="P142" s="227">
        <f>O142*H142</f>
        <v>0</v>
      </c>
      <c r="Q142" s="227">
        <v>0.00016000000000000001</v>
      </c>
      <c r="R142" s="227">
        <f>Q142*H142</f>
        <v>0.017480000000000002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298</v>
      </c>
      <c r="AT142" s="229" t="s">
        <v>331</v>
      </c>
      <c r="AU142" s="229" t="s">
        <v>92</v>
      </c>
      <c r="AY142" s="17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92</v>
      </c>
      <c r="BK142" s="230">
        <f>ROUND(I142*H142,2)</f>
        <v>0</v>
      </c>
      <c r="BL142" s="17" t="s">
        <v>218</v>
      </c>
      <c r="BM142" s="229" t="s">
        <v>712</v>
      </c>
    </row>
    <row r="143" s="14" customFormat="1">
      <c r="A143" s="14"/>
      <c r="B143" s="242"/>
      <c r="C143" s="243"/>
      <c r="D143" s="233" t="s">
        <v>144</v>
      </c>
      <c r="E143" s="244" t="s">
        <v>1</v>
      </c>
      <c r="F143" s="245" t="s">
        <v>713</v>
      </c>
      <c r="G143" s="243"/>
      <c r="H143" s="246">
        <v>109.25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144</v>
      </c>
      <c r="AU143" s="252" t="s">
        <v>92</v>
      </c>
      <c r="AV143" s="14" t="s">
        <v>92</v>
      </c>
      <c r="AW143" s="14" t="s">
        <v>32</v>
      </c>
      <c r="AX143" s="14" t="s">
        <v>84</v>
      </c>
      <c r="AY143" s="252" t="s">
        <v>134</v>
      </c>
    </row>
    <row r="144" s="2" customFormat="1" ht="49.05" customHeight="1">
      <c r="A144" s="38"/>
      <c r="B144" s="39"/>
      <c r="C144" s="218" t="s">
        <v>195</v>
      </c>
      <c r="D144" s="218" t="s">
        <v>137</v>
      </c>
      <c r="E144" s="219" t="s">
        <v>714</v>
      </c>
      <c r="F144" s="220" t="s">
        <v>715</v>
      </c>
      <c r="G144" s="221" t="s">
        <v>152</v>
      </c>
      <c r="H144" s="222">
        <v>1</v>
      </c>
      <c r="I144" s="223"/>
      <c r="J144" s="224">
        <f>ROUND(I144*H144,2)</f>
        <v>0</v>
      </c>
      <c r="K144" s="220" t="s">
        <v>141</v>
      </c>
      <c r="L144" s="44"/>
      <c r="M144" s="225" t="s">
        <v>1</v>
      </c>
      <c r="N144" s="226" t="s">
        <v>42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218</v>
      </c>
      <c r="AT144" s="229" t="s">
        <v>137</v>
      </c>
      <c r="AU144" s="229" t="s">
        <v>92</v>
      </c>
      <c r="AY144" s="17" t="s">
        <v>134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92</v>
      </c>
      <c r="BK144" s="230">
        <f>ROUND(I144*H144,2)</f>
        <v>0</v>
      </c>
      <c r="BL144" s="17" t="s">
        <v>218</v>
      </c>
      <c r="BM144" s="229" t="s">
        <v>716</v>
      </c>
    </row>
    <row r="145" s="2" customFormat="1" ht="24.15" customHeight="1">
      <c r="A145" s="38"/>
      <c r="B145" s="39"/>
      <c r="C145" s="268" t="s">
        <v>200</v>
      </c>
      <c r="D145" s="268" t="s">
        <v>331</v>
      </c>
      <c r="E145" s="269" t="s">
        <v>717</v>
      </c>
      <c r="F145" s="270" t="s">
        <v>718</v>
      </c>
      <c r="G145" s="271" t="s">
        <v>152</v>
      </c>
      <c r="H145" s="272">
        <v>1</v>
      </c>
      <c r="I145" s="273"/>
      <c r="J145" s="274">
        <f>ROUND(I145*H145,2)</f>
        <v>0</v>
      </c>
      <c r="K145" s="270" t="s">
        <v>141</v>
      </c>
      <c r="L145" s="275"/>
      <c r="M145" s="276" t="s">
        <v>1</v>
      </c>
      <c r="N145" s="277" t="s">
        <v>42</v>
      </c>
      <c r="O145" s="91"/>
      <c r="P145" s="227">
        <f>O145*H145</f>
        <v>0</v>
      </c>
      <c r="Q145" s="227">
        <v>4.0000000000000003E-05</v>
      </c>
      <c r="R145" s="227">
        <f>Q145*H145</f>
        <v>4.0000000000000003E-05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298</v>
      </c>
      <c r="AT145" s="229" t="s">
        <v>331</v>
      </c>
      <c r="AU145" s="229" t="s">
        <v>92</v>
      </c>
      <c r="AY145" s="17" t="s">
        <v>134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92</v>
      </c>
      <c r="BK145" s="230">
        <f>ROUND(I145*H145,2)</f>
        <v>0</v>
      </c>
      <c r="BL145" s="17" t="s">
        <v>218</v>
      </c>
      <c r="BM145" s="229" t="s">
        <v>719</v>
      </c>
    </row>
    <row r="146" s="2" customFormat="1" ht="16.5" customHeight="1">
      <c r="A146" s="38"/>
      <c r="B146" s="39"/>
      <c r="C146" s="268" t="s">
        <v>206</v>
      </c>
      <c r="D146" s="268" t="s">
        <v>331</v>
      </c>
      <c r="E146" s="269" t="s">
        <v>720</v>
      </c>
      <c r="F146" s="270" t="s">
        <v>721</v>
      </c>
      <c r="G146" s="271" t="s">
        <v>152</v>
      </c>
      <c r="H146" s="272">
        <v>1</v>
      </c>
      <c r="I146" s="273"/>
      <c r="J146" s="274">
        <f>ROUND(I146*H146,2)</f>
        <v>0</v>
      </c>
      <c r="K146" s="270" t="s">
        <v>141</v>
      </c>
      <c r="L146" s="275"/>
      <c r="M146" s="276" t="s">
        <v>1</v>
      </c>
      <c r="N146" s="277" t="s">
        <v>42</v>
      </c>
      <c r="O146" s="91"/>
      <c r="P146" s="227">
        <f>O146*H146</f>
        <v>0</v>
      </c>
      <c r="Q146" s="227">
        <v>1.0000000000000001E-05</v>
      </c>
      <c r="R146" s="227">
        <f>Q146*H146</f>
        <v>1.0000000000000001E-05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298</v>
      </c>
      <c r="AT146" s="229" t="s">
        <v>331</v>
      </c>
      <c r="AU146" s="229" t="s">
        <v>92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92</v>
      </c>
      <c r="BK146" s="230">
        <f>ROUND(I146*H146,2)</f>
        <v>0</v>
      </c>
      <c r="BL146" s="17" t="s">
        <v>218</v>
      </c>
      <c r="BM146" s="229" t="s">
        <v>722</v>
      </c>
    </row>
    <row r="147" s="2" customFormat="1" ht="16.5" customHeight="1">
      <c r="A147" s="38"/>
      <c r="B147" s="39"/>
      <c r="C147" s="268" t="s">
        <v>8</v>
      </c>
      <c r="D147" s="268" t="s">
        <v>331</v>
      </c>
      <c r="E147" s="269" t="s">
        <v>723</v>
      </c>
      <c r="F147" s="270" t="s">
        <v>724</v>
      </c>
      <c r="G147" s="271" t="s">
        <v>152</v>
      </c>
      <c r="H147" s="272">
        <v>1</v>
      </c>
      <c r="I147" s="273"/>
      <c r="J147" s="274">
        <f>ROUND(I147*H147,2)</f>
        <v>0</v>
      </c>
      <c r="K147" s="270" t="s">
        <v>141</v>
      </c>
      <c r="L147" s="275"/>
      <c r="M147" s="276" t="s">
        <v>1</v>
      </c>
      <c r="N147" s="277" t="s">
        <v>42</v>
      </c>
      <c r="O147" s="91"/>
      <c r="P147" s="227">
        <f>O147*H147</f>
        <v>0</v>
      </c>
      <c r="Q147" s="227">
        <v>2.0000000000000002E-05</v>
      </c>
      <c r="R147" s="227">
        <f>Q147*H147</f>
        <v>2.0000000000000002E-05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298</v>
      </c>
      <c r="AT147" s="229" t="s">
        <v>331</v>
      </c>
      <c r="AU147" s="229" t="s">
        <v>92</v>
      </c>
      <c r="AY147" s="17" t="s">
        <v>134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92</v>
      </c>
      <c r="BK147" s="230">
        <f>ROUND(I147*H147,2)</f>
        <v>0</v>
      </c>
      <c r="BL147" s="17" t="s">
        <v>218</v>
      </c>
      <c r="BM147" s="229" t="s">
        <v>725</v>
      </c>
    </row>
    <row r="148" s="2" customFormat="1" ht="44.25" customHeight="1">
      <c r="A148" s="38"/>
      <c r="B148" s="39"/>
      <c r="C148" s="218" t="s">
        <v>218</v>
      </c>
      <c r="D148" s="218" t="s">
        <v>137</v>
      </c>
      <c r="E148" s="219" t="s">
        <v>726</v>
      </c>
      <c r="F148" s="220" t="s">
        <v>727</v>
      </c>
      <c r="G148" s="221" t="s">
        <v>152</v>
      </c>
      <c r="H148" s="222">
        <v>1</v>
      </c>
      <c r="I148" s="223"/>
      <c r="J148" s="224">
        <f>ROUND(I148*H148,2)</f>
        <v>0</v>
      </c>
      <c r="K148" s="220" t="s">
        <v>141</v>
      </c>
      <c r="L148" s="44"/>
      <c r="M148" s="225" t="s">
        <v>1</v>
      </c>
      <c r="N148" s="226" t="s">
        <v>42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218</v>
      </c>
      <c r="AT148" s="229" t="s">
        <v>137</v>
      </c>
      <c r="AU148" s="229" t="s">
        <v>92</v>
      </c>
      <c r="AY148" s="17" t="s">
        <v>134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92</v>
      </c>
      <c r="BK148" s="230">
        <f>ROUND(I148*H148,2)</f>
        <v>0</v>
      </c>
      <c r="BL148" s="17" t="s">
        <v>218</v>
      </c>
      <c r="BM148" s="229" t="s">
        <v>728</v>
      </c>
    </row>
    <row r="149" s="2" customFormat="1" ht="21.75" customHeight="1">
      <c r="A149" s="38"/>
      <c r="B149" s="39"/>
      <c r="C149" s="268" t="s">
        <v>222</v>
      </c>
      <c r="D149" s="268" t="s">
        <v>331</v>
      </c>
      <c r="E149" s="269" t="s">
        <v>729</v>
      </c>
      <c r="F149" s="270" t="s">
        <v>730</v>
      </c>
      <c r="G149" s="271" t="s">
        <v>152</v>
      </c>
      <c r="H149" s="272">
        <v>1</v>
      </c>
      <c r="I149" s="273"/>
      <c r="J149" s="274">
        <f>ROUND(I149*H149,2)</f>
        <v>0</v>
      </c>
      <c r="K149" s="270" t="s">
        <v>141</v>
      </c>
      <c r="L149" s="275"/>
      <c r="M149" s="276" t="s">
        <v>1</v>
      </c>
      <c r="N149" s="277" t="s">
        <v>42</v>
      </c>
      <c r="O149" s="91"/>
      <c r="P149" s="227">
        <f>O149*H149</f>
        <v>0</v>
      </c>
      <c r="Q149" s="227">
        <v>0.0016000000000000001</v>
      </c>
      <c r="R149" s="227">
        <f>Q149*H149</f>
        <v>0.0016000000000000001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298</v>
      </c>
      <c r="AT149" s="229" t="s">
        <v>331</v>
      </c>
      <c r="AU149" s="229" t="s">
        <v>92</v>
      </c>
      <c r="AY149" s="17" t="s">
        <v>134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92</v>
      </c>
      <c r="BK149" s="230">
        <f>ROUND(I149*H149,2)</f>
        <v>0</v>
      </c>
      <c r="BL149" s="17" t="s">
        <v>218</v>
      </c>
      <c r="BM149" s="229" t="s">
        <v>731</v>
      </c>
    </row>
    <row r="150" s="2" customFormat="1">
      <c r="A150" s="38"/>
      <c r="B150" s="39"/>
      <c r="C150" s="40"/>
      <c r="D150" s="233" t="s">
        <v>204</v>
      </c>
      <c r="E150" s="40"/>
      <c r="F150" s="264" t="s">
        <v>732</v>
      </c>
      <c r="G150" s="40"/>
      <c r="H150" s="40"/>
      <c r="I150" s="265"/>
      <c r="J150" s="40"/>
      <c r="K150" s="40"/>
      <c r="L150" s="44"/>
      <c r="M150" s="266"/>
      <c r="N150" s="26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204</v>
      </c>
      <c r="AU150" s="17" t="s">
        <v>92</v>
      </c>
    </row>
    <row r="151" s="2" customFormat="1" ht="33" customHeight="1">
      <c r="A151" s="38"/>
      <c r="B151" s="39"/>
      <c r="C151" s="218" t="s">
        <v>226</v>
      </c>
      <c r="D151" s="218" t="s">
        <v>137</v>
      </c>
      <c r="E151" s="219" t="s">
        <v>733</v>
      </c>
      <c r="F151" s="220" t="s">
        <v>734</v>
      </c>
      <c r="G151" s="221" t="s">
        <v>152</v>
      </c>
      <c r="H151" s="222">
        <v>13</v>
      </c>
      <c r="I151" s="223"/>
      <c r="J151" s="224">
        <f>ROUND(I151*H151,2)</f>
        <v>0</v>
      </c>
      <c r="K151" s="220" t="s">
        <v>141</v>
      </c>
      <c r="L151" s="44"/>
      <c r="M151" s="225" t="s">
        <v>1</v>
      </c>
      <c r="N151" s="226" t="s">
        <v>42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218</v>
      </c>
      <c r="AT151" s="229" t="s">
        <v>137</v>
      </c>
      <c r="AU151" s="229" t="s">
        <v>92</v>
      </c>
      <c r="AY151" s="17" t="s">
        <v>134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92</v>
      </c>
      <c r="BK151" s="230">
        <f>ROUND(I151*H151,2)</f>
        <v>0</v>
      </c>
      <c r="BL151" s="17" t="s">
        <v>218</v>
      </c>
      <c r="BM151" s="229" t="s">
        <v>735</v>
      </c>
    </row>
    <row r="152" s="2" customFormat="1" ht="44.25" customHeight="1">
      <c r="A152" s="38"/>
      <c r="B152" s="39"/>
      <c r="C152" s="268" t="s">
        <v>230</v>
      </c>
      <c r="D152" s="268" t="s">
        <v>331</v>
      </c>
      <c r="E152" s="269" t="s">
        <v>736</v>
      </c>
      <c r="F152" s="270" t="s">
        <v>737</v>
      </c>
      <c r="G152" s="271" t="s">
        <v>152</v>
      </c>
      <c r="H152" s="272">
        <v>4</v>
      </c>
      <c r="I152" s="273"/>
      <c r="J152" s="274">
        <f>ROUND(I152*H152,2)</f>
        <v>0</v>
      </c>
      <c r="K152" s="270" t="s">
        <v>1</v>
      </c>
      <c r="L152" s="275"/>
      <c r="M152" s="276" t="s">
        <v>1</v>
      </c>
      <c r="N152" s="277" t="s">
        <v>42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298</v>
      </c>
      <c r="AT152" s="229" t="s">
        <v>331</v>
      </c>
      <c r="AU152" s="229" t="s">
        <v>92</v>
      </c>
      <c r="AY152" s="17" t="s">
        <v>134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92</v>
      </c>
      <c r="BK152" s="230">
        <f>ROUND(I152*H152,2)</f>
        <v>0</v>
      </c>
      <c r="BL152" s="17" t="s">
        <v>218</v>
      </c>
      <c r="BM152" s="229" t="s">
        <v>738</v>
      </c>
    </row>
    <row r="153" s="2" customFormat="1">
      <c r="A153" s="38"/>
      <c r="B153" s="39"/>
      <c r="C153" s="40"/>
      <c r="D153" s="233" t="s">
        <v>204</v>
      </c>
      <c r="E153" s="40"/>
      <c r="F153" s="264" t="s">
        <v>739</v>
      </c>
      <c r="G153" s="40"/>
      <c r="H153" s="40"/>
      <c r="I153" s="265"/>
      <c r="J153" s="40"/>
      <c r="K153" s="40"/>
      <c r="L153" s="44"/>
      <c r="M153" s="266"/>
      <c r="N153" s="26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204</v>
      </c>
      <c r="AU153" s="17" t="s">
        <v>92</v>
      </c>
    </row>
    <row r="154" s="2" customFormat="1" ht="44.25" customHeight="1">
      <c r="A154" s="38"/>
      <c r="B154" s="39"/>
      <c r="C154" s="268" t="s">
        <v>234</v>
      </c>
      <c r="D154" s="268" t="s">
        <v>331</v>
      </c>
      <c r="E154" s="269" t="s">
        <v>740</v>
      </c>
      <c r="F154" s="270" t="s">
        <v>741</v>
      </c>
      <c r="G154" s="271" t="s">
        <v>152</v>
      </c>
      <c r="H154" s="272">
        <v>2</v>
      </c>
      <c r="I154" s="273"/>
      <c r="J154" s="274">
        <f>ROUND(I154*H154,2)</f>
        <v>0</v>
      </c>
      <c r="K154" s="270" t="s">
        <v>1</v>
      </c>
      <c r="L154" s="275"/>
      <c r="M154" s="276" t="s">
        <v>1</v>
      </c>
      <c r="N154" s="277" t="s">
        <v>42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298</v>
      </c>
      <c r="AT154" s="229" t="s">
        <v>331</v>
      </c>
      <c r="AU154" s="229" t="s">
        <v>92</v>
      </c>
      <c r="AY154" s="17" t="s">
        <v>134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92</v>
      </c>
      <c r="BK154" s="230">
        <f>ROUND(I154*H154,2)</f>
        <v>0</v>
      </c>
      <c r="BL154" s="17" t="s">
        <v>218</v>
      </c>
      <c r="BM154" s="229" t="s">
        <v>742</v>
      </c>
    </row>
    <row r="155" s="2" customFormat="1">
      <c r="A155" s="38"/>
      <c r="B155" s="39"/>
      <c r="C155" s="40"/>
      <c r="D155" s="233" t="s">
        <v>204</v>
      </c>
      <c r="E155" s="40"/>
      <c r="F155" s="264" t="s">
        <v>743</v>
      </c>
      <c r="G155" s="40"/>
      <c r="H155" s="40"/>
      <c r="I155" s="265"/>
      <c r="J155" s="40"/>
      <c r="K155" s="40"/>
      <c r="L155" s="44"/>
      <c r="M155" s="266"/>
      <c r="N155" s="26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204</v>
      </c>
      <c r="AU155" s="17" t="s">
        <v>92</v>
      </c>
    </row>
    <row r="156" s="2" customFormat="1" ht="33" customHeight="1">
      <c r="A156" s="38"/>
      <c r="B156" s="39"/>
      <c r="C156" s="268" t="s">
        <v>7</v>
      </c>
      <c r="D156" s="268" t="s">
        <v>331</v>
      </c>
      <c r="E156" s="269" t="s">
        <v>744</v>
      </c>
      <c r="F156" s="270" t="s">
        <v>745</v>
      </c>
      <c r="G156" s="271" t="s">
        <v>152</v>
      </c>
      <c r="H156" s="272">
        <v>4</v>
      </c>
      <c r="I156" s="273"/>
      <c r="J156" s="274">
        <f>ROUND(I156*H156,2)</f>
        <v>0</v>
      </c>
      <c r="K156" s="270" t="s">
        <v>1</v>
      </c>
      <c r="L156" s="275"/>
      <c r="M156" s="276" t="s">
        <v>1</v>
      </c>
      <c r="N156" s="277" t="s">
        <v>42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298</v>
      </c>
      <c r="AT156" s="229" t="s">
        <v>331</v>
      </c>
      <c r="AU156" s="229" t="s">
        <v>92</v>
      </c>
      <c r="AY156" s="17" t="s">
        <v>134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92</v>
      </c>
      <c r="BK156" s="230">
        <f>ROUND(I156*H156,2)</f>
        <v>0</v>
      </c>
      <c r="BL156" s="17" t="s">
        <v>218</v>
      </c>
      <c r="BM156" s="229" t="s">
        <v>746</v>
      </c>
    </row>
    <row r="157" s="2" customFormat="1">
      <c r="A157" s="38"/>
      <c r="B157" s="39"/>
      <c r="C157" s="40"/>
      <c r="D157" s="233" t="s">
        <v>204</v>
      </c>
      <c r="E157" s="40"/>
      <c r="F157" s="264" t="s">
        <v>747</v>
      </c>
      <c r="G157" s="40"/>
      <c r="H157" s="40"/>
      <c r="I157" s="265"/>
      <c r="J157" s="40"/>
      <c r="K157" s="40"/>
      <c r="L157" s="44"/>
      <c r="M157" s="266"/>
      <c r="N157" s="26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204</v>
      </c>
      <c r="AU157" s="17" t="s">
        <v>92</v>
      </c>
    </row>
    <row r="158" s="2" customFormat="1" ht="44.25" customHeight="1">
      <c r="A158" s="38"/>
      <c r="B158" s="39"/>
      <c r="C158" s="268" t="s">
        <v>243</v>
      </c>
      <c r="D158" s="268" t="s">
        <v>331</v>
      </c>
      <c r="E158" s="269" t="s">
        <v>748</v>
      </c>
      <c r="F158" s="270" t="s">
        <v>749</v>
      </c>
      <c r="G158" s="271" t="s">
        <v>152</v>
      </c>
      <c r="H158" s="272">
        <v>3</v>
      </c>
      <c r="I158" s="273"/>
      <c r="J158" s="274">
        <f>ROUND(I158*H158,2)</f>
        <v>0</v>
      </c>
      <c r="K158" s="270" t="s">
        <v>1</v>
      </c>
      <c r="L158" s="275"/>
      <c r="M158" s="276" t="s">
        <v>1</v>
      </c>
      <c r="N158" s="277" t="s">
        <v>42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298</v>
      </c>
      <c r="AT158" s="229" t="s">
        <v>331</v>
      </c>
      <c r="AU158" s="229" t="s">
        <v>92</v>
      </c>
      <c r="AY158" s="17" t="s">
        <v>134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92</v>
      </c>
      <c r="BK158" s="230">
        <f>ROUND(I158*H158,2)</f>
        <v>0</v>
      </c>
      <c r="BL158" s="17" t="s">
        <v>218</v>
      </c>
      <c r="BM158" s="229" t="s">
        <v>750</v>
      </c>
    </row>
    <row r="159" s="2" customFormat="1">
      <c r="A159" s="38"/>
      <c r="B159" s="39"/>
      <c r="C159" s="40"/>
      <c r="D159" s="233" t="s">
        <v>204</v>
      </c>
      <c r="E159" s="40"/>
      <c r="F159" s="264" t="s">
        <v>751</v>
      </c>
      <c r="G159" s="40"/>
      <c r="H159" s="40"/>
      <c r="I159" s="265"/>
      <c r="J159" s="40"/>
      <c r="K159" s="40"/>
      <c r="L159" s="44"/>
      <c r="M159" s="266"/>
      <c r="N159" s="26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204</v>
      </c>
      <c r="AU159" s="17" t="s">
        <v>92</v>
      </c>
    </row>
    <row r="160" s="2" customFormat="1" ht="49.05" customHeight="1">
      <c r="A160" s="38"/>
      <c r="B160" s="39"/>
      <c r="C160" s="218" t="s">
        <v>249</v>
      </c>
      <c r="D160" s="218" t="s">
        <v>137</v>
      </c>
      <c r="E160" s="219" t="s">
        <v>752</v>
      </c>
      <c r="F160" s="220" t="s">
        <v>753</v>
      </c>
      <c r="G160" s="221" t="s">
        <v>152</v>
      </c>
      <c r="H160" s="222">
        <v>10</v>
      </c>
      <c r="I160" s="223"/>
      <c r="J160" s="224">
        <f>ROUND(I160*H160,2)</f>
        <v>0</v>
      </c>
      <c r="K160" s="220" t="s">
        <v>141</v>
      </c>
      <c r="L160" s="44"/>
      <c r="M160" s="225" t="s">
        <v>1</v>
      </c>
      <c r="N160" s="226" t="s">
        <v>42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218</v>
      </c>
      <c r="AT160" s="229" t="s">
        <v>137</v>
      </c>
      <c r="AU160" s="229" t="s">
        <v>92</v>
      </c>
      <c r="AY160" s="17" t="s">
        <v>134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92</v>
      </c>
      <c r="BK160" s="230">
        <f>ROUND(I160*H160,2)</f>
        <v>0</v>
      </c>
      <c r="BL160" s="17" t="s">
        <v>218</v>
      </c>
      <c r="BM160" s="229" t="s">
        <v>754</v>
      </c>
    </row>
    <row r="161" s="2" customFormat="1" ht="49.05" customHeight="1">
      <c r="A161" s="38"/>
      <c r="B161" s="39"/>
      <c r="C161" s="218" t="s">
        <v>253</v>
      </c>
      <c r="D161" s="218" t="s">
        <v>137</v>
      </c>
      <c r="E161" s="219" t="s">
        <v>755</v>
      </c>
      <c r="F161" s="220" t="s">
        <v>756</v>
      </c>
      <c r="G161" s="221" t="s">
        <v>152</v>
      </c>
      <c r="H161" s="222">
        <v>2</v>
      </c>
      <c r="I161" s="223"/>
      <c r="J161" s="224">
        <f>ROUND(I161*H161,2)</f>
        <v>0</v>
      </c>
      <c r="K161" s="220" t="s">
        <v>141</v>
      </c>
      <c r="L161" s="44"/>
      <c r="M161" s="225" t="s">
        <v>1</v>
      </c>
      <c r="N161" s="226" t="s">
        <v>42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218</v>
      </c>
      <c r="AT161" s="229" t="s">
        <v>137</v>
      </c>
      <c r="AU161" s="229" t="s">
        <v>92</v>
      </c>
      <c r="AY161" s="17" t="s">
        <v>134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92</v>
      </c>
      <c r="BK161" s="230">
        <f>ROUND(I161*H161,2)</f>
        <v>0</v>
      </c>
      <c r="BL161" s="17" t="s">
        <v>218</v>
      </c>
      <c r="BM161" s="229" t="s">
        <v>757</v>
      </c>
    </row>
    <row r="162" s="12" customFormat="1" ht="25.92" customHeight="1">
      <c r="A162" s="12"/>
      <c r="B162" s="202"/>
      <c r="C162" s="203"/>
      <c r="D162" s="204" t="s">
        <v>75</v>
      </c>
      <c r="E162" s="205" t="s">
        <v>331</v>
      </c>
      <c r="F162" s="205" t="s">
        <v>758</v>
      </c>
      <c r="G162" s="203"/>
      <c r="H162" s="203"/>
      <c r="I162" s="206"/>
      <c r="J162" s="207">
        <f>BK162</f>
        <v>0</v>
      </c>
      <c r="K162" s="203"/>
      <c r="L162" s="208"/>
      <c r="M162" s="209"/>
      <c r="N162" s="210"/>
      <c r="O162" s="210"/>
      <c r="P162" s="211">
        <f>P163</f>
        <v>0</v>
      </c>
      <c r="Q162" s="210"/>
      <c r="R162" s="211">
        <f>R163</f>
        <v>0.0089999999999999993</v>
      </c>
      <c r="S162" s="210"/>
      <c r="T162" s="21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135</v>
      </c>
      <c r="AT162" s="214" t="s">
        <v>75</v>
      </c>
      <c r="AU162" s="214" t="s">
        <v>76</v>
      </c>
      <c r="AY162" s="213" t="s">
        <v>134</v>
      </c>
      <c r="BK162" s="215">
        <f>BK163</f>
        <v>0</v>
      </c>
    </row>
    <row r="163" s="12" customFormat="1" ht="22.8" customHeight="1">
      <c r="A163" s="12"/>
      <c r="B163" s="202"/>
      <c r="C163" s="203"/>
      <c r="D163" s="204" t="s">
        <v>75</v>
      </c>
      <c r="E163" s="216" t="s">
        <v>759</v>
      </c>
      <c r="F163" s="216" t="s">
        <v>760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P164</f>
        <v>0</v>
      </c>
      <c r="Q163" s="210"/>
      <c r="R163" s="211">
        <f>R164</f>
        <v>0.0089999999999999993</v>
      </c>
      <c r="S163" s="210"/>
      <c r="T163" s="21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135</v>
      </c>
      <c r="AT163" s="214" t="s">
        <v>75</v>
      </c>
      <c r="AU163" s="214" t="s">
        <v>84</v>
      </c>
      <c r="AY163" s="213" t="s">
        <v>134</v>
      </c>
      <c r="BK163" s="215">
        <f>BK164</f>
        <v>0</v>
      </c>
    </row>
    <row r="164" s="2" customFormat="1" ht="24.15" customHeight="1">
      <c r="A164" s="38"/>
      <c r="B164" s="39"/>
      <c r="C164" s="218" t="s">
        <v>257</v>
      </c>
      <c r="D164" s="218" t="s">
        <v>137</v>
      </c>
      <c r="E164" s="219" t="s">
        <v>761</v>
      </c>
      <c r="F164" s="220" t="s">
        <v>762</v>
      </c>
      <c r="G164" s="221" t="s">
        <v>181</v>
      </c>
      <c r="H164" s="222">
        <v>60</v>
      </c>
      <c r="I164" s="223"/>
      <c r="J164" s="224">
        <f>ROUND(I164*H164,2)</f>
        <v>0</v>
      </c>
      <c r="K164" s="220" t="s">
        <v>141</v>
      </c>
      <c r="L164" s="44"/>
      <c r="M164" s="225" t="s">
        <v>1</v>
      </c>
      <c r="N164" s="226" t="s">
        <v>42</v>
      </c>
      <c r="O164" s="91"/>
      <c r="P164" s="227">
        <f>O164*H164</f>
        <v>0</v>
      </c>
      <c r="Q164" s="227">
        <v>0.00014999999999999999</v>
      </c>
      <c r="R164" s="227">
        <f>Q164*H164</f>
        <v>0.0089999999999999993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453</v>
      </c>
      <c r="AT164" s="229" t="s">
        <v>137</v>
      </c>
      <c r="AU164" s="229" t="s">
        <v>92</v>
      </c>
      <c r="AY164" s="17" t="s">
        <v>134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92</v>
      </c>
      <c r="BK164" s="230">
        <f>ROUND(I164*H164,2)</f>
        <v>0</v>
      </c>
      <c r="BL164" s="17" t="s">
        <v>453</v>
      </c>
      <c r="BM164" s="229" t="s">
        <v>763</v>
      </c>
    </row>
    <row r="165" s="12" customFormat="1" ht="25.92" customHeight="1">
      <c r="A165" s="12"/>
      <c r="B165" s="202"/>
      <c r="C165" s="203"/>
      <c r="D165" s="204" t="s">
        <v>75</v>
      </c>
      <c r="E165" s="205" t="s">
        <v>764</v>
      </c>
      <c r="F165" s="205" t="s">
        <v>765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SUM(P166:P168)</f>
        <v>0</v>
      </c>
      <c r="Q165" s="210"/>
      <c r="R165" s="211">
        <f>SUM(R166:R168)</f>
        <v>0</v>
      </c>
      <c r="S165" s="210"/>
      <c r="T165" s="212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142</v>
      </c>
      <c r="AT165" s="214" t="s">
        <v>75</v>
      </c>
      <c r="AU165" s="214" t="s">
        <v>76</v>
      </c>
      <c r="AY165" s="213" t="s">
        <v>134</v>
      </c>
      <c r="BK165" s="215">
        <f>SUM(BK166:BK168)</f>
        <v>0</v>
      </c>
    </row>
    <row r="166" s="2" customFormat="1" ht="44.25" customHeight="1">
      <c r="A166" s="38"/>
      <c r="B166" s="39"/>
      <c r="C166" s="218" t="s">
        <v>262</v>
      </c>
      <c r="D166" s="218" t="s">
        <v>137</v>
      </c>
      <c r="E166" s="219" t="s">
        <v>766</v>
      </c>
      <c r="F166" s="220" t="s">
        <v>767</v>
      </c>
      <c r="G166" s="221" t="s">
        <v>768</v>
      </c>
      <c r="H166" s="222">
        <v>8</v>
      </c>
      <c r="I166" s="223"/>
      <c r="J166" s="224">
        <f>ROUND(I166*H166,2)</f>
        <v>0</v>
      </c>
      <c r="K166" s="220" t="s">
        <v>141</v>
      </c>
      <c r="L166" s="44"/>
      <c r="M166" s="225" t="s">
        <v>1</v>
      </c>
      <c r="N166" s="226" t="s">
        <v>42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769</v>
      </c>
      <c r="AT166" s="229" t="s">
        <v>137</v>
      </c>
      <c r="AU166" s="229" t="s">
        <v>84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92</v>
      </c>
      <c r="BK166" s="230">
        <f>ROUND(I166*H166,2)</f>
        <v>0</v>
      </c>
      <c r="BL166" s="17" t="s">
        <v>769</v>
      </c>
      <c r="BM166" s="229" t="s">
        <v>770</v>
      </c>
    </row>
    <row r="167" s="2" customFormat="1" ht="49.05" customHeight="1">
      <c r="A167" s="38"/>
      <c r="B167" s="39"/>
      <c r="C167" s="218" t="s">
        <v>268</v>
      </c>
      <c r="D167" s="218" t="s">
        <v>137</v>
      </c>
      <c r="E167" s="219" t="s">
        <v>771</v>
      </c>
      <c r="F167" s="220" t="s">
        <v>772</v>
      </c>
      <c r="G167" s="221" t="s">
        <v>768</v>
      </c>
      <c r="H167" s="222">
        <v>7</v>
      </c>
      <c r="I167" s="223"/>
      <c r="J167" s="224">
        <f>ROUND(I167*H167,2)</f>
        <v>0</v>
      </c>
      <c r="K167" s="220" t="s">
        <v>141</v>
      </c>
      <c r="L167" s="44"/>
      <c r="M167" s="225" t="s">
        <v>1</v>
      </c>
      <c r="N167" s="226" t="s">
        <v>42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769</v>
      </c>
      <c r="AT167" s="229" t="s">
        <v>137</v>
      </c>
      <c r="AU167" s="229" t="s">
        <v>84</v>
      </c>
      <c r="AY167" s="17" t="s">
        <v>134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92</v>
      </c>
      <c r="BK167" s="230">
        <f>ROUND(I167*H167,2)</f>
        <v>0</v>
      </c>
      <c r="BL167" s="17" t="s">
        <v>769</v>
      </c>
      <c r="BM167" s="229" t="s">
        <v>773</v>
      </c>
    </row>
    <row r="168" s="2" customFormat="1" ht="37.8" customHeight="1">
      <c r="A168" s="38"/>
      <c r="B168" s="39"/>
      <c r="C168" s="218" t="s">
        <v>274</v>
      </c>
      <c r="D168" s="218" t="s">
        <v>137</v>
      </c>
      <c r="E168" s="219" t="s">
        <v>774</v>
      </c>
      <c r="F168" s="220" t="s">
        <v>775</v>
      </c>
      <c r="G168" s="221" t="s">
        <v>768</v>
      </c>
      <c r="H168" s="222">
        <v>10</v>
      </c>
      <c r="I168" s="223"/>
      <c r="J168" s="224">
        <f>ROUND(I168*H168,2)</f>
        <v>0</v>
      </c>
      <c r="K168" s="220" t="s">
        <v>141</v>
      </c>
      <c r="L168" s="44"/>
      <c r="M168" s="225" t="s">
        <v>1</v>
      </c>
      <c r="N168" s="226" t="s">
        <v>42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769</v>
      </c>
      <c r="AT168" s="229" t="s">
        <v>137</v>
      </c>
      <c r="AU168" s="229" t="s">
        <v>84</v>
      </c>
      <c r="AY168" s="17" t="s">
        <v>134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92</v>
      </c>
      <c r="BK168" s="230">
        <f>ROUND(I168*H168,2)</f>
        <v>0</v>
      </c>
      <c r="BL168" s="17" t="s">
        <v>769</v>
      </c>
      <c r="BM168" s="229" t="s">
        <v>776</v>
      </c>
    </row>
    <row r="169" s="12" customFormat="1" ht="25.92" customHeight="1">
      <c r="A169" s="12"/>
      <c r="B169" s="202"/>
      <c r="C169" s="203"/>
      <c r="D169" s="204" t="s">
        <v>75</v>
      </c>
      <c r="E169" s="205" t="s">
        <v>777</v>
      </c>
      <c r="F169" s="205" t="s">
        <v>778</v>
      </c>
      <c r="G169" s="203"/>
      <c r="H169" s="203"/>
      <c r="I169" s="206"/>
      <c r="J169" s="207">
        <f>BK169</f>
        <v>0</v>
      </c>
      <c r="K169" s="203"/>
      <c r="L169" s="208"/>
      <c r="M169" s="209"/>
      <c r="N169" s="210"/>
      <c r="O169" s="210"/>
      <c r="P169" s="211">
        <f>P170</f>
        <v>0</v>
      </c>
      <c r="Q169" s="210"/>
      <c r="R169" s="211">
        <f>R170</f>
        <v>0</v>
      </c>
      <c r="S169" s="210"/>
      <c r="T169" s="21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142</v>
      </c>
      <c r="AT169" s="214" t="s">
        <v>75</v>
      </c>
      <c r="AU169" s="214" t="s">
        <v>76</v>
      </c>
      <c r="AY169" s="213" t="s">
        <v>134</v>
      </c>
      <c r="BK169" s="215">
        <f>BK170</f>
        <v>0</v>
      </c>
    </row>
    <row r="170" s="2" customFormat="1" ht="21.75" customHeight="1">
      <c r="A170" s="38"/>
      <c r="B170" s="39"/>
      <c r="C170" s="218" t="s">
        <v>279</v>
      </c>
      <c r="D170" s="218" t="s">
        <v>137</v>
      </c>
      <c r="E170" s="219" t="s">
        <v>779</v>
      </c>
      <c r="F170" s="220" t="s">
        <v>780</v>
      </c>
      <c r="G170" s="221" t="s">
        <v>349</v>
      </c>
      <c r="H170" s="222">
        <v>1</v>
      </c>
      <c r="I170" s="223"/>
      <c r="J170" s="224">
        <f>ROUND(I170*H170,2)</f>
        <v>0</v>
      </c>
      <c r="K170" s="220" t="s">
        <v>1</v>
      </c>
      <c r="L170" s="44"/>
      <c r="M170" s="278" t="s">
        <v>1</v>
      </c>
      <c r="N170" s="279" t="s">
        <v>42</v>
      </c>
      <c r="O170" s="280"/>
      <c r="P170" s="281">
        <f>O170*H170</f>
        <v>0</v>
      </c>
      <c r="Q170" s="281">
        <v>0</v>
      </c>
      <c r="R170" s="281">
        <f>Q170*H170</f>
        <v>0</v>
      </c>
      <c r="S170" s="281">
        <v>0</v>
      </c>
      <c r="T170" s="2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769</v>
      </c>
      <c r="AT170" s="229" t="s">
        <v>137</v>
      </c>
      <c r="AU170" s="229" t="s">
        <v>84</v>
      </c>
      <c r="AY170" s="17" t="s">
        <v>134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92</v>
      </c>
      <c r="BK170" s="230">
        <f>ROUND(I170*H170,2)</f>
        <v>0</v>
      </c>
      <c r="BL170" s="17" t="s">
        <v>769</v>
      </c>
      <c r="BM170" s="229" t="s">
        <v>781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67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Z2Exb+LexA5haHBqXFOX/4laaZTzblh2bt0Xw7fRXOCMxS8+UkFfWCA0IiNrXgcaJ1lEcoAa8nkwxXaOusPmHw==" hashValue="wrNYnF8d2q5seNg12DBkU/Gsl4/sW89hDFK4sy7PnZ9xLJ5v7YUS9JuRkoSag7o9maKqaSsE3lsvL9sGk+YoSA==" algorithmName="SHA-512" password="CC35"/>
  <autoFilter ref="C124:K17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92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ÚSP pro mládež, Domečky Rychnov nad Kněžnou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KHK HK, Pivovarské nám. 1245, HK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783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ROUND((SUM(BE121:BE158)),  2)</f>
        <v>0</v>
      </c>
      <c r="G33" s="38"/>
      <c r="H33" s="38"/>
      <c r="I33" s="155">
        <v>0.20999999999999999</v>
      </c>
      <c r="J33" s="154">
        <f>ROUND(((SUM(BE121:BE158))*I33),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ROUND((SUM(BF121:BF158)),  2)</f>
        <v>0</v>
      </c>
      <c r="G34" s="38"/>
      <c r="H34" s="38"/>
      <c r="I34" s="155">
        <v>0.14999999999999999</v>
      </c>
      <c r="J34" s="154">
        <f>ROUND(((SUM(BF121:BF158))*I34),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ROUND((SUM(BG121:BG158)),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ROUND((SUM(BH121:BH158)),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ROUND((SUM(BI121:BI158)),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ÚSP pro mládež, Domečky Rychnov nad Kněžnou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Zařízení pro vytápění stavby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p.Rychnov nad Kněžnou</v>
      </c>
      <c r="G89" s="40"/>
      <c r="H89" s="40"/>
      <c r="I89" s="32" t="s">
        <v>22</v>
      </c>
      <c r="J89" s="79" t="str">
        <f>IF(J12="","",J12)</f>
        <v>28. 11. 2023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KHK HK, Pivovarské nám. 1245, HK </v>
      </c>
      <c r="G91" s="40"/>
      <c r="H91" s="40"/>
      <c r="I91" s="32" t="s">
        <v>30</v>
      </c>
      <c r="J91" s="36" t="str">
        <f>E21</f>
        <v>Ondřej Zikán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784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785</v>
      </c>
      <c r="E99" s="188"/>
      <c r="F99" s="188"/>
      <c r="G99" s="188"/>
      <c r="H99" s="188"/>
      <c r="I99" s="188"/>
      <c r="J99" s="189">
        <f>J135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786</v>
      </c>
      <c r="E100" s="188"/>
      <c r="F100" s="188"/>
      <c r="G100" s="188"/>
      <c r="H100" s="188"/>
      <c r="I100" s="188"/>
      <c r="J100" s="189">
        <f>J144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677</v>
      </c>
      <c r="E101" s="182"/>
      <c r="F101" s="182"/>
      <c r="G101" s="182"/>
      <c r="H101" s="182"/>
      <c r="I101" s="182"/>
      <c r="J101" s="183">
        <f>J157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ÚSP pro mládež, Domečky Rychnov nad Kněžnou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03 - Zařízení pro vytápění stavby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p.Rychnov nad Kněžnou</v>
      </c>
      <c r="G115" s="40"/>
      <c r="H115" s="40"/>
      <c r="I115" s="32" t="s">
        <v>22</v>
      </c>
      <c r="J115" s="79" t="str">
        <f>IF(J12="","",J12)</f>
        <v>28. 11. 2023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KHK HK, Pivovarské nám. 1245, HK </v>
      </c>
      <c r="G117" s="40"/>
      <c r="H117" s="40"/>
      <c r="I117" s="32" t="s">
        <v>30</v>
      </c>
      <c r="J117" s="36" t="str">
        <f>E21</f>
        <v>Ondřej Zikán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120</v>
      </c>
      <c r="D120" s="194" t="s">
        <v>61</v>
      </c>
      <c r="E120" s="194" t="s">
        <v>57</v>
      </c>
      <c r="F120" s="194" t="s">
        <v>58</v>
      </c>
      <c r="G120" s="194" t="s">
        <v>121</v>
      </c>
      <c r="H120" s="194" t="s">
        <v>122</v>
      </c>
      <c r="I120" s="194" t="s">
        <v>123</v>
      </c>
      <c r="J120" s="194" t="s">
        <v>101</v>
      </c>
      <c r="K120" s="195" t="s">
        <v>124</v>
      </c>
      <c r="L120" s="196"/>
      <c r="M120" s="100" t="s">
        <v>1</v>
      </c>
      <c r="N120" s="101" t="s">
        <v>40</v>
      </c>
      <c r="O120" s="101" t="s">
        <v>125</v>
      </c>
      <c r="P120" s="101" t="s">
        <v>126</v>
      </c>
      <c r="Q120" s="101" t="s">
        <v>127</v>
      </c>
      <c r="R120" s="101" t="s">
        <v>128</v>
      </c>
      <c r="S120" s="101" t="s">
        <v>129</v>
      </c>
      <c r="T120" s="102" t="s">
        <v>130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131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P122+P157</f>
        <v>0</v>
      </c>
      <c r="Q121" s="104"/>
      <c r="R121" s="199">
        <f>R122+R157</f>
        <v>0.15358999999999998</v>
      </c>
      <c r="S121" s="104"/>
      <c r="T121" s="200">
        <f>T122+T157</f>
        <v>0.10117000000000001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103</v>
      </c>
      <c r="BK121" s="201">
        <f>BK122+BK157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321</v>
      </c>
      <c r="F122" s="205" t="s">
        <v>322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P123+P135+P144</f>
        <v>0</v>
      </c>
      <c r="Q122" s="210"/>
      <c r="R122" s="211">
        <f>R123+R135+R144</f>
        <v>0.15358999999999998</v>
      </c>
      <c r="S122" s="210"/>
      <c r="T122" s="212">
        <f>T123+T135+T144</f>
        <v>0.10117000000000001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92</v>
      </c>
      <c r="AT122" s="214" t="s">
        <v>75</v>
      </c>
      <c r="AU122" s="214" t="s">
        <v>76</v>
      </c>
      <c r="AY122" s="213" t="s">
        <v>134</v>
      </c>
      <c r="BK122" s="215">
        <f>BK123+BK135+BK144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787</v>
      </c>
      <c r="F123" s="216" t="s">
        <v>788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SUM(P124:P134)</f>
        <v>0</v>
      </c>
      <c r="Q123" s="210"/>
      <c r="R123" s="211">
        <f>SUM(R124:R134)</f>
        <v>0.0078499999999999993</v>
      </c>
      <c r="S123" s="210"/>
      <c r="T123" s="212">
        <f>SUM(T124:T134)</f>
        <v>0.010239999999999999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92</v>
      </c>
      <c r="AT123" s="214" t="s">
        <v>75</v>
      </c>
      <c r="AU123" s="214" t="s">
        <v>84</v>
      </c>
      <c r="AY123" s="213" t="s">
        <v>134</v>
      </c>
      <c r="BK123" s="215">
        <f>SUM(BK124:BK134)</f>
        <v>0</v>
      </c>
    </row>
    <row r="124" s="2" customFormat="1" ht="21.75" customHeight="1">
      <c r="A124" s="38"/>
      <c r="B124" s="39"/>
      <c r="C124" s="218" t="s">
        <v>84</v>
      </c>
      <c r="D124" s="218" t="s">
        <v>137</v>
      </c>
      <c r="E124" s="219" t="s">
        <v>789</v>
      </c>
      <c r="F124" s="220" t="s">
        <v>790</v>
      </c>
      <c r="G124" s="221" t="s">
        <v>181</v>
      </c>
      <c r="H124" s="222">
        <v>6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2.0000000000000002E-05</v>
      </c>
      <c r="R124" s="227">
        <f>Q124*H124</f>
        <v>0.00012000000000000002</v>
      </c>
      <c r="S124" s="227">
        <v>0.001</v>
      </c>
      <c r="T124" s="228">
        <f>S124*H124</f>
        <v>0.0060000000000000001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218</v>
      </c>
      <c r="AT124" s="229" t="s">
        <v>137</v>
      </c>
      <c r="AU124" s="229" t="s">
        <v>92</v>
      </c>
      <c r="AY124" s="17" t="s">
        <v>134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218</v>
      </c>
      <c r="BM124" s="229" t="s">
        <v>791</v>
      </c>
    </row>
    <row r="125" s="2" customFormat="1" ht="16.5" customHeight="1">
      <c r="A125" s="38"/>
      <c r="B125" s="39"/>
      <c r="C125" s="218" t="s">
        <v>92</v>
      </c>
      <c r="D125" s="218" t="s">
        <v>137</v>
      </c>
      <c r="E125" s="219" t="s">
        <v>792</v>
      </c>
      <c r="F125" s="220" t="s">
        <v>793</v>
      </c>
      <c r="G125" s="221" t="s">
        <v>181</v>
      </c>
      <c r="H125" s="222">
        <v>4</v>
      </c>
      <c r="I125" s="223"/>
      <c r="J125" s="224">
        <f>ROUND(I125*H125,2)</f>
        <v>0</v>
      </c>
      <c r="K125" s="220" t="s">
        <v>141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3.0000000000000001E-05</v>
      </c>
      <c r="R125" s="227">
        <f>Q125*H125</f>
        <v>0.00012</v>
      </c>
      <c r="S125" s="227">
        <v>0.00106</v>
      </c>
      <c r="T125" s="228">
        <f>S125*H125</f>
        <v>0.0042399999999999998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218</v>
      </c>
      <c r="AT125" s="229" t="s">
        <v>137</v>
      </c>
      <c r="AU125" s="229" t="s">
        <v>92</v>
      </c>
      <c r="AY125" s="17" t="s">
        <v>134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218</v>
      </c>
      <c r="BM125" s="229" t="s">
        <v>794</v>
      </c>
    </row>
    <row r="126" s="2" customFormat="1" ht="24.15" customHeight="1">
      <c r="A126" s="38"/>
      <c r="B126" s="39"/>
      <c r="C126" s="218" t="s">
        <v>135</v>
      </c>
      <c r="D126" s="218" t="s">
        <v>137</v>
      </c>
      <c r="E126" s="219" t="s">
        <v>795</v>
      </c>
      <c r="F126" s="220" t="s">
        <v>796</v>
      </c>
      <c r="G126" s="221" t="s">
        <v>181</v>
      </c>
      <c r="H126" s="222">
        <v>16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0.00044999999999999999</v>
      </c>
      <c r="R126" s="227">
        <f>Q126*H126</f>
        <v>0.0071999999999999998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218</v>
      </c>
      <c r="AT126" s="229" t="s">
        <v>137</v>
      </c>
      <c r="AU126" s="229" t="s">
        <v>92</v>
      </c>
      <c r="AY126" s="17" t="s">
        <v>134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218</v>
      </c>
      <c r="BM126" s="229" t="s">
        <v>797</v>
      </c>
    </row>
    <row r="127" s="14" customFormat="1">
      <c r="A127" s="14"/>
      <c r="B127" s="242"/>
      <c r="C127" s="243"/>
      <c r="D127" s="233" t="s">
        <v>144</v>
      </c>
      <c r="E127" s="244" t="s">
        <v>1</v>
      </c>
      <c r="F127" s="245" t="s">
        <v>798</v>
      </c>
      <c r="G127" s="243"/>
      <c r="H127" s="246">
        <v>16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144</v>
      </c>
      <c r="AU127" s="252" t="s">
        <v>92</v>
      </c>
      <c r="AV127" s="14" t="s">
        <v>92</v>
      </c>
      <c r="AW127" s="14" t="s">
        <v>32</v>
      </c>
      <c r="AX127" s="14" t="s">
        <v>84</v>
      </c>
      <c r="AY127" s="252" t="s">
        <v>134</v>
      </c>
    </row>
    <row r="128" s="2" customFormat="1" ht="24.15" customHeight="1">
      <c r="A128" s="38"/>
      <c r="B128" s="39"/>
      <c r="C128" s="218" t="s">
        <v>142</v>
      </c>
      <c r="D128" s="218" t="s">
        <v>137</v>
      </c>
      <c r="E128" s="219" t="s">
        <v>799</v>
      </c>
      <c r="F128" s="220" t="s">
        <v>800</v>
      </c>
      <c r="G128" s="221" t="s">
        <v>152</v>
      </c>
      <c r="H128" s="222">
        <v>10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1.0000000000000001E-05</v>
      </c>
      <c r="R128" s="227">
        <f>Q128*H128</f>
        <v>0.00010000000000000001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218</v>
      </c>
      <c r="AT128" s="229" t="s">
        <v>137</v>
      </c>
      <c r="AU128" s="229" t="s">
        <v>92</v>
      </c>
      <c r="AY128" s="17" t="s">
        <v>134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218</v>
      </c>
      <c r="BM128" s="229" t="s">
        <v>801</v>
      </c>
    </row>
    <row r="129" s="2" customFormat="1" ht="16.5" customHeight="1">
      <c r="A129" s="38"/>
      <c r="B129" s="39"/>
      <c r="C129" s="218" t="s">
        <v>161</v>
      </c>
      <c r="D129" s="218" t="s">
        <v>137</v>
      </c>
      <c r="E129" s="219" t="s">
        <v>802</v>
      </c>
      <c r="F129" s="220" t="s">
        <v>803</v>
      </c>
      <c r="G129" s="221" t="s">
        <v>181</v>
      </c>
      <c r="H129" s="222">
        <v>16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218</v>
      </c>
      <c r="AT129" s="229" t="s">
        <v>137</v>
      </c>
      <c r="AU129" s="229" t="s">
        <v>92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218</v>
      </c>
      <c r="BM129" s="229" t="s">
        <v>804</v>
      </c>
    </row>
    <row r="130" s="14" customFormat="1">
      <c r="A130" s="14"/>
      <c r="B130" s="242"/>
      <c r="C130" s="243"/>
      <c r="D130" s="233" t="s">
        <v>144</v>
      </c>
      <c r="E130" s="244" t="s">
        <v>1</v>
      </c>
      <c r="F130" s="245" t="s">
        <v>798</v>
      </c>
      <c r="G130" s="243"/>
      <c r="H130" s="246">
        <v>16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144</v>
      </c>
      <c r="AU130" s="252" t="s">
        <v>92</v>
      </c>
      <c r="AV130" s="14" t="s">
        <v>92</v>
      </c>
      <c r="AW130" s="14" t="s">
        <v>32</v>
      </c>
      <c r="AX130" s="14" t="s">
        <v>84</v>
      </c>
      <c r="AY130" s="252" t="s">
        <v>134</v>
      </c>
    </row>
    <row r="131" s="2" customFormat="1" ht="24.15" customHeight="1">
      <c r="A131" s="38"/>
      <c r="B131" s="39"/>
      <c r="C131" s="218" t="s">
        <v>148</v>
      </c>
      <c r="D131" s="218" t="s">
        <v>137</v>
      </c>
      <c r="E131" s="219" t="s">
        <v>805</v>
      </c>
      <c r="F131" s="220" t="s">
        <v>806</v>
      </c>
      <c r="G131" s="221" t="s">
        <v>152</v>
      </c>
      <c r="H131" s="222">
        <v>2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1.0000000000000001E-05</v>
      </c>
      <c r="R131" s="227">
        <f>Q131*H131</f>
        <v>2.0000000000000002E-05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218</v>
      </c>
      <c r="AT131" s="229" t="s">
        <v>137</v>
      </c>
      <c r="AU131" s="229" t="s">
        <v>92</v>
      </c>
      <c r="AY131" s="17" t="s">
        <v>134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218</v>
      </c>
      <c r="BM131" s="229" t="s">
        <v>807</v>
      </c>
    </row>
    <row r="132" s="2" customFormat="1" ht="16.5" customHeight="1">
      <c r="A132" s="38"/>
      <c r="B132" s="39"/>
      <c r="C132" s="218" t="s">
        <v>168</v>
      </c>
      <c r="D132" s="218" t="s">
        <v>137</v>
      </c>
      <c r="E132" s="219" t="s">
        <v>808</v>
      </c>
      <c r="F132" s="220" t="s">
        <v>809</v>
      </c>
      <c r="G132" s="221" t="s">
        <v>152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0.00029</v>
      </c>
      <c r="R132" s="227">
        <f>Q132*H132</f>
        <v>0.00029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218</v>
      </c>
      <c r="AT132" s="229" t="s">
        <v>137</v>
      </c>
      <c r="AU132" s="229" t="s">
        <v>92</v>
      </c>
      <c r="AY132" s="17" t="s">
        <v>134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218</v>
      </c>
      <c r="BM132" s="229" t="s">
        <v>810</v>
      </c>
    </row>
    <row r="133" s="2" customFormat="1" ht="24.15" customHeight="1">
      <c r="A133" s="38"/>
      <c r="B133" s="39"/>
      <c r="C133" s="218" t="s">
        <v>173</v>
      </c>
      <c r="D133" s="218" t="s">
        <v>137</v>
      </c>
      <c r="E133" s="219" t="s">
        <v>811</v>
      </c>
      <c r="F133" s="220" t="s">
        <v>812</v>
      </c>
      <c r="G133" s="221" t="s">
        <v>296</v>
      </c>
      <c r="H133" s="222">
        <v>0.0080000000000000002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218</v>
      </c>
      <c r="AT133" s="229" t="s">
        <v>137</v>
      </c>
      <c r="AU133" s="229" t="s">
        <v>92</v>
      </c>
      <c r="AY133" s="17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218</v>
      </c>
      <c r="BM133" s="229" t="s">
        <v>813</v>
      </c>
    </row>
    <row r="134" s="2" customFormat="1" ht="24.15" customHeight="1">
      <c r="A134" s="38"/>
      <c r="B134" s="39"/>
      <c r="C134" s="218" t="s">
        <v>178</v>
      </c>
      <c r="D134" s="218" t="s">
        <v>137</v>
      </c>
      <c r="E134" s="219" t="s">
        <v>814</v>
      </c>
      <c r="F134" s="220" t="s">
        <v>815</v>
      </c>
      <c r="G134" s="221" t="s">
        <v>296</v>
      </c>
      <c r="H134" s="222">
        <v>0.0080000000000000002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218</v>
      </c>
      <c r="AT134" s="229" t="s">
        <v>137</v>
      </c>
      <c r="AU134" s="229" t="s">
        <v>92</v>
      </c>
      <c r="AY134" s="17" t="s">
        <v>134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218</v>
      </c>
      <c r="BM134" s="229" t="s">
        <v>816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817</v>
      </c>
      <c r="F135" s="216" t="s">
        <v>818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SUM(P136:P143)</f>
        <v>0</v>
      </c>
      <c r="Q135" s="210"/>
      <c r="R135" s="211">
        <f>SUM(R136:R143)</f>
        <v>0.0076</v>
      </c>
      <c r="S135" s="210"/>
      <c r="T135" s="212">
        <f>SUM(T136:T143)</f>
        <v>0.0044999999999999997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92</v>
      </c>
      <c r="AT135" s="214" t="s">
        <v>75</v>
      </c>
      <c r="AU135" s="214" t="s">
        <v>84</v>
      </c>
      <c r="AY135" s="213" t="s">
        <v>134</v>
      </c>
      <c r="BK135" s="215">
        <f>SUM(BK136:BK143)</f>
        <v>0</v>
      </c>
    </row>
    <row r="136" s="2" customFormat="1" ht="21.75" customHeight="1">
      <c r="A136" s="38"/>
      <c r="B136" s="39"/>
      <c r="C136" s="218" t="s">
        <v>185</v>
      </c>
      <c r="D136" s="218" t="s">
        <v>137</v>
      </c>
      <c r="E136" s="219" t="s">
        <v>819</v>
      </c>
      <c r="F136" s="220" t="s">
        <v>820</v>
      </c>
      <c r="G136" s="221" t="s">
        <v>152</v>
      </c>
      <c r="H136" s="222">
        <v>10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9.0000000000000006E-05</v>
      </c>
      <c r="R136" s="227">
        <f>Q136*H136</f>
        <v>0.00090000000000000008</v>
      </c>
      <c r="S136" s="227">
        <v>0.00044999999999999999</v>
      </c>
      <c r="T136" s="228">
        <f>S136*H136</f>
        <v>0.0044999999999999997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218</v>
      </c>
      <c r="AT136" s="229" t="s">
        <v>137</v>
      </c>
      <c r="AU136" s="229" t="s">
        <v>92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218</v>
      </c>
      <c r="BM136" s="229" t="s">
        <v>821</v>
      </c>
    </row>
    <row r="137" s="2" customFormat="1" ht="16.5" customHeight="1">
      <c r="A137" s="38"/>
      <c r="B137" s="39"/>
      <c r="C137" s="218" t="s">
        <v>189</v>
      </c>
      <c r="D137" s="218" t="s">
        <v>137</v>
      </c>
      <c r="E137" s="219" t="s">
        <v>822</v>
      </c>
      <c r="F137" s="220" t="s">
        <v>823</v>
      </c>
      <c r="G137" s="221" t="s">
        <v>152</v>
      </c>
      <c r="H137" s="222">
        <v>10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8.0000000000000007E-05</v>
      </c>
      <c r="R137" s="227">
        <f>Q137*H137</f>
        <v>0.00080000000000000004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218</v>
      </c>
      <c r="AT137" s="229" t="s">
        <v>137</v>
      </c>
      <c r="AU137" s="229" t="s">
        <v>92</v>
      </c>
      <c r="AY137" s="17" t="s">
        <v>134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218</v>
      </c>
      <c r="BM137" s="229" t="s">
        <v>824</v>
      </c>
    </row>
    <row r="138" s="2" customFormat="1" ht="24.15" customHeight="1">
      <c r="A138" s="38"/>
      <c r="B138" s="39"/>
      <c r="C138" s="218" t="s">
        <v>195</v>
      </c>
      <c r="D138" s="218" t="s">
        <v>137</v>
      </c>
      <c r="E138" s="219" t="s">
        <v>825</v>
      </c>
      <c r="F138" s="220" t="s">
        <v>826</v>
      </c>
      <c r="G138" s="221" t="s">
        <v>152</v>
      </c>
      <c r="H138" s="222">
        <v>5</v>
      </c>
      <c r="I138" s="223"/>
      <c r="J138" s="224">
        <f>ROUND(I138*H138,2)</f>
        <v>0</v>
      </c>
      <c r="K138" s="220" t="s">
        <v>141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0.00029</v>
      </c>
      <c r="R138" s="227">
        <f>Q138*H138</f>
        <v>0.0014499999999999999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218</v>
      </c>
      <c r="AT138" s="229" t="s">
        <v>137</v>
      </c>
      <c r="AU138" s="229" t="s">
        <v>92</v>
      </c>
      <c r="AY138" s="17" t="s">
        <v>134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218</v>
      </c>
      <c r="BM138" s="229" t="s">
        <v>827</v>
      </c>
    </row>
    <row r="139" s="2" customFormat="1" ht="24.15" customHeight="1">
      <c r="A139" s="38"/>
      <c r="B139" s="39"/>
      <c r="C139" s="218" t="s">
        <v>200</v>
      </c>
      <c r="D139" s="218" t="s">
        <v>137</v>
      </c>
      <c r="E139" s="219" t="s">
        <v>828</v>
      </c>
      <c r="F139" s="220" t="s">
        <v>829</v>
      </c>
      <c r="G139" s="221" t="s">
        <v>152</v>
      </c>
      <c r="H139" s="222">
        <v>5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0.00012999999999999999</v>
      </c>
      <c r="R139" s="227">
        <f>Q139*H139</f>
        <v>0.00064999999999999997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218</v>
      </c>
      <c r="AT139" s="229" t="s">
        <v>137</v>
      </c>
      <c r="AU139" s="229" t="s">
        <v>92</v>
      </c>
      <c r="AY139" s="17" t="s">
        <v>134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218</v>
      </c>
      <c r="BM139" s="229" t="s">
        <v>830</v>
      </c>
    </row>
    <row r="140" s="2" customFormat="1" ht="24.15" customHeight="1">
      <c r="A140" s="38"/>
      <c r="B140" s="39"/>
      <c r="C140" s="218" t="s">
        <v>206</v>
      </c>
      <c r="D140" s="218" t="s">
        <v>137</v>
      </c>
      <c r="E140" s="219" t="s">
        <v>831</v>
      </c>
      <c r="F140" s="220" t="s">
        <v>832</v>
      </c>
      <c r="G140" s="221" t="s">
        <v>152</v>
      </c>
      <c r="H140" s="222">
        <v>10</v>
      </c>
      <c r="I140" s="223"/>
      <c r="J140" s="224">
        <f>ROUND(I140*H140,2)</f>
        <v>0</v>
      </c>
      <c r="K140" s="220" t="s">
        <v>141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0.00025000000000000001</v>
      </c>
      <c r="R140" s="227">
        <f>Q140*H140</f>
        <v>0.0025000000000000001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218</v>
      </c>
      <c r="AT140" s="229" t="s">
        <v>137</v>
      </c>
      <c r="AU140" s="229" t="s">
        <v>92</v>
      </c>
      <c r="AY140" s="17" t="s">
        <v>134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218</v>
      </c>
      <c r="BM140" s="229" t="s">
        <v>833</v>
      </c>
    </row>
    <row r="141" s="2" customFormat="1" ht="24.15" customHeight="1">
      <c r="A141" s="38"/>
      <c r="B141" s="39"/>
      <c r="C141" s="218" t="s">
        <v>8</v>
      </c>
      <c r="D141" s="218" t="s">
        <v>137</v>
      </c>
      <c r="E141" s="219" t="s">
        <v>834</v>
      </c>
      <c r="F141" s="220" t="s">
        <v>835</v>
      </c>
      <c r="G141" s="221" t="s">
        <v>152</v>
      </c>
      <c r="H141" s="222">
        <v>5</v>
      </c>
      <c r="I141" s="223"/>
      <c r="J141" s="224">
        <f>ROUND(I141*H141,2)</f>
        <v>0</v>
      </c>
      <c r="K141" s="220" t="s">
        <v>141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0.00025999999999999998</v>
      </c>
      <c r="R141" s="227">
        <f>Q141*H141</f>
        <v>0.0012999999999999999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218</v>
      </c>
      <c r="AT141" s="229" t="s">
        <v>137</v>
      </c>
      <c r="AU141" s="229" t="s">
        <v>92</v>
      </c>
      <c r="AY141" s="17" t="s">
        <v>134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218</v>
      </c>
      <c r="BM141" s="229" t="s">
        <v>836</v>
      </c>
    </row>
    <row r="142" s="2" customFormat="1" ht="21.75" customHeight="1">
      <c r="A142" s="38"/>
      <c r="B142" s="39"/>
      <c r="C142" s="218" t="s">
        <v>218</v>
      </c>
      <c r="D142" s="218" t="s">
        <v>137</v>
      </c>
      <c r="E142" s="219" t="s">
        <v>837</v>
      </c>
      <c r="F142" s="220" t="s">
        <v>838</v>
      </c>
      <c r="G142" s="221" t="s">
        <v>296</v>
      </c>
      <c r="H142" s="222">
        <v>0.0080000000000000002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218</v>
      </c>
      <c r="AT142" s="229" t="s">
        <v>137</v>
      </c>
      <c r="AU142" s="229" t="s">
        <v>92</v>
      </c>
      <c r="AY142" s="17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218</v>
      </c>
      <c r="BM142" s="229" t="s">
        <v>839</v>
      </c>
    </row>
    <row r="143" s="2" customFormat="1" ht="24.15" customHeight="1">
      <c r="A143" s="38"/>
      <c r="B143" s="39"/>
      <c r="C143" s="218" t="s">
        <v>222</v>
      </c>
      <c r="D143" s="218" t="s">
        <v>137</v>
      </c>
      <c r="E143" s="219" t="s">
        <v>840</v>
      </c>
      <c r="F143" s="220" t="s">
        <v>841</v>
      </c>
      <c r="G143" s="221" t="s">
        <v>296</v>
      </c>
      <c r="H143" s="222">
        <v>0.0080000000000000002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218</v>
      </c>
      <c r="AT143" s="229" t="s">
        <v>137</v>
      </c>
      <c r="AU143" s="229" t="s">
        <v>92</v>
      </c>
      <c r="AY143" s="17" t="s">
        <v>134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218</v>
      </c>
      <c r="BM143" s="229" t="s">
        <v>842</v>
      </c>
    </row>
    <row r="144" s="12" customFormat="1" ht="22.8" customHeight="1">
      <c r="A144" s="12"/>
      <c r="B144" s="202"/>
      <c r="C144" s="203"/>
      <c r="D144" s="204" t="s">
        <v>75</v>
      </c>
      <c r="E144" s="216" t="s">
        <v>843</v>
      </c>
      <c r="F144" s="216" t="s">
        <v>844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SUM(P145:P156)</f>
        <v>0</v>
      </c>
      <c r="Q144" s="210"/>
      <c r="R144" s="211">
        <f>SUM(R145:R156)</f>
        <v>0.13813999999999999</v>
      </c>
      <c r="S144" s="210"/>
      <c r="T144" s="212">
        <f>SUM(T145:T156)</f>
        <v>0.086430000000000007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92</v>
      </c>
      <c r="AT144" s="214" t="s">
        <v>75</v>
      </c>
      <c r="AU144" s="214" t="s">
        <v>84</v>
      </c>
      <c r="AY144" s="213" t="s">
        <v>134</v>
      </c>
      <c r="BK144" s="215">
        <f>SUM(BK145:BK156)</f>
        <v>0</v>
      </c>
    </row>
    <row r="145" s="2" customFormat="1" ht="24.15" customHeight="1">
      <c r="A145" s="38"/>
      <c r="B145" s="39"/>
      <c r="C145" s="218" t="s">
        <v>226</v>
      </c>
      <c r="D145" s="218" t="s">
        <v>137</v>
      </c>
      <c r="E145" s="219" t="s">
        <v>845</v>
      </c>
      <c r="F145" s="220" t="s">
        <v>846</v>
      </c>
      <c r="G145" s="221" t="s">
        <v>152</v>
      </c>
      <c r="H145" s="222">
        <v>5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218</v>
      </c>
      <c r="AT145" s="229" t="s">
        <v>137</v>
      </c>
      <c r="AU145" s="229" t="s">
        <v>92</v>
      </c>
      <c r="AY145" s="17" t="s">
        <v>134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218</v>
      </c>
      <c r="BM145" s="229" t="s">
        <v>847</v>
      </c>
    </row>
    <row r="146" s="2" customFormat="1" ht="33" customHeight="1">
      <c r="A146" s="38"/>
      <c r="B146" s="39"/>
      <c r="C146" s="218" t="s">
        <v>230</v>
      </c>
      <c r="D146" s="218" t="s">
        <v>137</v>
      </c>
      <c r="E146" s="219" t="s">
        <v>848</v>
      </c>
      <c r="F146" s="220" t="s">
        <v>849</v>
      </c>
      <c r="G146" s="221" t="s">
        <v>152</v>
      </c>
      <c r="H146" s="222">
        <v>1</v>
      </c>
      <c r="I146" s="223"/>
      <c r="J146" s="224">
        <f>ROUND(I146*H146,2)</f>
        <v>0</v>
      </c>
      <c r="K146" s="220" t="s">
        <v>141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0.047840000000000001</v>
      </c>
      <c r="R146" s="227">
        <f>Q146*H146</f>
        <v>0.047840000000000001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218</v>
      </c>
      <c r="AT146" s="229" t="s">
        <v>137</v>
      </c>
      <c r="AU146" s="229" t="s">
        <v>92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218</v>
      </c>
      <c r="BM146" s="229" t="s">
        <v>850</v>
      </c>
    </row>
    <row r="147" s="2" customFormat="1" ht="37.8" customHeight="1">
      <c r="A147" s="38"/>
      <c r="B147" s="39"/>
      <c r="C147" s="218" t="s">
        <v>234</v>
      </c>
      <c r="D147" s="218" t="s">
        <v>137</v>
      </c>
      <c r="E147" s="219" t="s">
        <v>851</v>
      </c>
      <c r="F147" s="220" t="s">
        <v>852</v>
      </c>
      <c r="G147" s="221" t="s">
        <v>152</v>
      </c>
      <c r="H147" s="222">
        <v>2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0.019099999999999999</v>
      </c>
      <c r="R147" s="227">
        <f>Q147*H147</f>
        <v>0.038199999999999998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218</v>
      </c>
      <c r="AT147" s="229" t="s">
        <v>137</v>
      </c>
      <c r="AU147" s="229" t="s">
        <v>92</v>
      </c>
      <c r="AY147" s="17" t="s">
        <v>134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218</v>
      </c>
      <c r="BM147" s="229" t="s">
        <v>853</v>
      </c>
    </row>
    <row r="148" s="2" customFormat="1" ht="37.8" customHeight="1">
      <c r="A148" s="38"/>
      <c r="B148" s="39"/>
      <c r="C148" s="218" t="s">
        <v>7</v>
      </c>
      <c r="D148" s="218" t="s">
        <v>137</v>
      </c>
      <c r="E148" s="219" t="s">
        <v>854</v>
      </c>
      <c r="F148" s="220" t="s">
        <v>855</v>
      </c>
      <c r="G148" s="221" t="s">
        <v>152</v>
      </c>
      <c r="H148" s="222">
        <v>2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0.0258</v>
      </c>
      <c r="R148" s="227">
        <f>Q148*H148</f>
        <v>0.0516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218</v>
      </c>
      <c r="AT148" s="229" t="s">
        <v>137</v>
      </c>
      <c r="AU148" s="229" t="s">
        <v>92</v>
      </c>
      <c r="AY148" s="17" t="s">
        <v>134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218</v>
      </c>
      <c r="BM148" s="229" t="s">
        <v>856</v>
      </c>
    </row>
    <row r="149" s="2" customFormat="1" ht="16.5" customHeight="1">
      <c r="A149" s="38"/>
      <c r="B149" s="39"/>
      <c r="C149" s="218" t="s">
        <v>243</v>
      </c>
      <c r="D149" s="218" t="s">
        <v>137</v>
      </c>
      <c r="E149" s="219" t="s">
        <v>857</v>
      </c>
      <c r="F149" s="220" t="s">
        <v>858</v>
      </c>
      <c r="G149" s="221" t="s">
        <v>140</v>
      </c>
      <c r="H149" s="222">
        <v>200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218</v>
      </c>
      <c r="AT149" s="229" t="s">
        <v>137</v>
      </c>
      <c r="AU149" s="229" t="s">
        <v>92</v>
      </c>
      <c r="AY149" s="17" t="s">
        <v>134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218</v>
      </c>
      <c r="BM149" s="229" t="s">
        <v>859</v>
      </c>
    </row>
    <row r="150" s="2" customFormat="1" ht="24.15" customHeight="1">
      <c r="A150" s="38"/>
      <c r="B150" s="39"/>
      <c r="C150" s="218" t="s">
        <v>249</v>
      </c>
      <c r="D150" s="218" t="s">
        <v>137</v>
      </c>
      <c r="E150" s="219" t="s">
        <v>860</v>
      </c>
      <c r="F150" s="220" t="s">
        <v>861</v>
      </c>
      <c r="G150" s="221" t="s">
        <v>152</v>
      </c>
      <c r="H150" s="222">
        <v>1</v>
      </c>
      <c r="I150" s="223"/>
      <c r="J150" s="224">
        <f>ROUND(I150*H150,2)</f>
        <v>0</v>
      </c>
      <c r="K150" s="220" t="s">
        <v>141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8.0000000000000007E-05</v>
      </c>
      <c r="R150" s="227">
        <f>Q150*H150</f>
        <v>8.0000000000000007E-05</v>
      </c>
      <c r="S150" s="227">
        <v>0.024930000000000001</v>
      </c>
      <c r="T150" s="228">
        <f>S150*H150</f>
        <v>0.024930000000000001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218</v>
      </c>
      <c r="AT150" s="229" t="s">
        <v>137</v>
      </c>
      <c r="AU150" s="229" t="s">
        <v>92</v>
      </c>
      <c r="AY150" s="17" t="s">
        <v>134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218</v>
      </c>
      <c r="BM150" s="229" t="s">
        <v>862</v>
      </c>
    </row>
    <row r="151" s="2" customFormat="1" ht="24.15" customHeight="1">
      <c r="A151" s="38"/>
      <c r="B151" s="39"/>
      <c r="C151" s="218" t="s">
        <v>253</v>
      </c>
      <c r="D151" s="218" t="s">
        <v>137</v>
      </c>
      <c r="E151" s="219" t="s">
        <v>863</v>
      </c>
      <c r="F151" s="220" t="s">
        <v>864</v>
      </c>
      <c r="G151" s="221" t="s">
        <v>152</v>
      </c>
      <c r="H151" s="222">
        <v>4</v>
      </c>
      <c r="I151" s="223"/>
      <c r="J151" s="224">
        <f>ROUND(I151*H151,2)</f>
        <v>0</v>
      </c>
      <c r="K151" s="220" t="s">
        <v>141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8.0000000000000007E-05</v>
      </c>
      <c r="R151" s="227">
        <f>Q151*H151</f>
        <v>0.00032000000000000003</v>
      </c>
      <c r="S151" s="227">
        <v>0.0135</v>
      </c>
      <c r="T151" s="228">
        <f>S151*H151</f>
        <v>0.053999999999999999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218</v>
      </c>
      <c r="AT151" s="229" t="s">
        <v>137</v>
      </c>
      <c r="AU151" s="229" t="s">
        <v>92</v>
      </c>
      <c r="AY151" s="17" t="s">
        <v>134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218</v>
      </c>
      <c r="BM151" s="229" t="s">
        <v>865</v>
      </c>
    </row>
    <row r="152" s="2" customFormat="1" ht="24.15" customHeight="1">
      <c r="A152" s="38"/>
      <c r="B152" s="39"/>
      <c r="C152" s="218" t="s">
        <v>257</v>
      </c>
      <c r="D152" s="218" t="s">
        <v>137</v>
      </c>
      <c r="E152" s="219" t="s">
        <v>866</v>
      </c>
      <c r="F152" s="220" t="s">
        <v>867</v>
      </c>
      <c r="G152" s="221" t="s">
        <v>152</v>
      </c>
      <c r="H152" s="222">
        <v>10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1.0000000000000001E-05</v>
      </c>
      <c r="R152" s="227">
        <f>Q152*H152</f>
        <v>0.00010000000000000001</v>
      </c>
      <c r="S152" s="227">
        <v>0.00075000000000000002</v>
      </c>
      <c r="T152" s="228">
        <f>S152*H152</f>
        <v>0.0074999999999999997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218</v>
      </c>
      <c r="AT152" s="229" t="s">
        <v>137</v>
      </c>
      <c r="AU152" s="229" t="s">
        <v>92</v>
      </c>
      <c r="AY152" s="17" t="s">
        <v>134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218</v>
      </c>
      <c r="BM152" s="229" t="s">
        <v>868</v>
      </c>
    </row>
    <row r="153" s="2" customFormat="1" ht="16.5" customHeight="1">
      <c r="A153" s="38"/>
      <c r="B153" s="39"/>
      <c r="C153" s="218" t="s">
        <v>262</v>
      </c>
      <c r="D153" s="218" t="s">
        <v>137</v>
      </c>
      <c r="E153" s="219" t="s">
        <v>869</v>
      </c>
      <c r="F153" s="220" t="s">
        <v>870</v>
      </c>
      <c r="G153" s="221" t="s">
        <v>152</v>
      </c>
      <c r="H153" s="222">
        <v>24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218</v>
      </c>
      <c r="AT153" s="229" t="s">
        <v>137</v>
      </c>
      <c r="AU153" s="229" t="s">
        <v>92</v>
      </c>
      <c r="AY153" s="17" t="s">
        <v>134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218</v>
      </c>
      <c r="BM153" s="229" t="s">
        <v>871</v>
      </c>
    </row>
    <row r="154" s="2" customFormat="1" ht="16.5" customHeight="1">
      <c r="A154" s="38"/>
      <c r="B154" s="39"/>
      <c r="C154" s="218" t="s">
        <v>268</v>
      </c>
      <c r="D154" s="218" t="s">
        <v>137</v>
      </c>
      <c r="E154" s="219" t="s">
        <v>872</v>
      </c>
      <c r="F154" s="220" t="s">
        <v>873</v>
      </c>
      <c r="G154" s="221" t="s">
        <v>140</v>
      </c>
      <c r="H154" s="222">
        <v>200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218</v>
      </c>
      <c r="AT154" s="229" t="s">
        <v>137</v>
      </c>
      <c r="AU154" s="229" t="s">
        <v>92</v>
      </c>
      <c r="AY154" s="17" t="s">
        <v>134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218</v>
      </c>
      <c r="BM154" s="229" t="s">
        <v>874</v>
      </c>
    </row>
    <row r="155" s="2" customFormat="1" ht="24.15" customHeight="1">
      <c r="A155" s="38"/>
      <c r="B155" s="39"/>
      <c r="C155" s="218" t="s">
        <v>274</v>
      </c>
      <c r="D155" s="218" t="s">
        <v>137</v>
      </c>
      <c r="E155" s="219" t="s">
        <v>875</v>
      </c>
      <c r="F155" s="220" t="s">
        <v>876</v>
      </c>
      <c r="G155" s="221" t="s">
        <v>296</v>
      </c>
      <c r="H155" s="222">
        <v>0.13800000000000001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218</v>
      </c>
      <c r="AT155" s="229" t="s">
        <v>137</v>
      </c>
      <c r="AU155" s="229" t="s">
        <v>92</v>
      </c>
      <c r="AY155" s="17" t="s">
        <v>134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218</v>
      </c>
      <c r="BM155" s="229" t="s">
        <v>877</v>
      </c>
    </row>
    <row r="156" s="2" customFormat="1" ht="24.15" customHeight="1">
      <c r="A156" s="38"/>
      <c r="B156" s="39"/>
      <c r="C156" s="218" t="s">
        <v>279</v>
      </c>
      <c r="D156" s="218" t="s">
        <v>137</v>
      </c>
      <c r="E156" s="219" t="s">
        <v>878</v>
      </c>
      <c r="F156" s="220" t="s">
        <v>879</v>
      </c>
      <c r="G156" s="221" t="s">
        <v>296</v>
      </c>
      <c r="H156" s="222">
        <v>0.13800000000000001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218</v>
      </c>
      <c r="AT156" s="229" t="s">
        <v>137</v>
      </c>
      <c r="AU156" s="229" t="s">
        <v>92</v>
      </c>
      <c r="AY156" s="17" t="s">
        <v>134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218</v>
      </c>
      <c r="BM156" s="229" t="s">
        <v>880</v>
      </c>
    </row>
    <row r="157" s="12" customFormat="1" ht="25.92" customHeight="1">
      <c r="A157" s="12"/>
      <c r="B157" s="202"/>
      <c r="C157" s="203"/>
      <c r="D157" s="204" t="s">
        <v>75</v>
      </c>
      <c r="E157" s="205" t="s">
        <v>777</v>
      </c>
      <c r="F157" s="205" t="s">
        <v>778</v>
      </c>
      <c r="G157" s="203"/>
      <c r="H157" s="203"/>
      <c r="I157" s="206"/>
      <c r="J157" s="207">
        <f>BK157</f>
        <v>0</v>
      </c>
      <c r="K157" s="203"/>
      <c r="L157" s="208"/>
      <c r="M157" s="209"/>
      <c r="N157" s="210"/>
      <c r="O157" s="210"/>
      <c r="P157" s="211">
        <f>P158</f>
        <v>0</v>
      </c>
      <c r="Q157" s="210"/>
      <c r="R157" s="211">
        <f>R158</f>
        <v>0</v>
      </c>
      <c r="S157" s="210"/>
      <c r="T157" s="21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142</v>
      </c>
      <c r="AT157" s="214" t="s">
        <v>75</v>
      </c>
      <c r="AU157" s="214" t="s">
        <v>76</v>
      </c>
      <c r="AY157" s="213" t="s">
        <v>134</v>
      </c>
      <c r="BK157" s="215">
        <f>BK158</f>
        <v>0</v>
      </c>
    </row>
    <row r="158" s="2" customFormat="1" ht="21.75" customHeight="1">
      <c r="A158" s="38"/>
      <c r="B158" s="39"/>
      <c r="C158" s="218" t="s">
        <v>284</v>
      </c>
      <c r="D158" s="218" t="s">
        <v>137</v>
      </c>
      <c r="E158" s="219" t="s">
        <v>779</v>
      </c>
      <c r="F158" s="220" t="s">
        <v>780</v>
      </c>
      <c r="G158" s="221" t="s">
        <v>349</v>
      </c>
      <c r="H158" s="222">
        <v>1</v>
      </c>
      <c r="I158" s="223"/>
      <c r="J158" s="224">
        <f>ROUND(I158*H158,2)</f>
        <v>0</v>
      </c>
      <c r="K158" s="220" t="s">
        <v>1</v>
      </c>
      <c r="L158" s="44"/>
      <c r="M158" s="278" t="s">
        <v>1</v>
      </c>
      <c r="N158" s="279" t="s">
        <v>41</v>
      </c>
      <c r="O158" s="280"/>
      <c r="P158" s="281">
        <f>O158*H158</f>
        <v>0</v>
      </c>
      <c r="Q158" s="281">
        <v>0</v>
      </c>
      <c r="R158" s="281">
        <f>Q158*H158</f>
        <v>0</v>
      </c>
      <c r="S158" s="281">
        <v>0</v>
      </c>
      <c r="T158" s="28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769</v>
      </c>
      <c r="AT158" s="229" t="s">
        <v>137</v>
      </c>
      <c r="AU158" s="229" t="s">
        <v>84</v>
      </c>
      <c r="AY158" s="17" t="s">
        <v>134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769</v>
      </c>
      <c r="BM158" s="229" t="s">
        <v>881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frtZ8HFxOvWOLLZl/Z3i5J/EfYR5iRstmvgH52Dboqzi+MdGl9vsG2DGNrP5gH8Q9d1v6im7FvSUCEdPImJtAg==" hashValue="ZhIb4pnU4OZGbOXU4VBLc6XywmR9EFvOoe/tkoUwm1tSojx9kczY5bIKHQdu8WMIm8iK+pAGwLX8qM8/oVTzow==" algorithmName="SHA-512" password="CC35"/>
  <autoFilter ref="C120:K15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ÚSP pro mládež, Domečky Rychnov nad Kněžnou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883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ROUND((SUM(BE117:BE143)),  2)</f>
        <v>0</v>
      </c>
      <c r="G33" s="38"/>
      <c r="H33" s="38"/>
      <c r="I33" s="155">
        <v>0.20999999999999999</v>
      </c>
      <c r="J33" s="154">
        <f>ROUND(((SUM(BE117:BE143))*I33),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ROUND((SUM(BF117:BF143)),  2)</f>
        <v>0</v>
      </c>
      <c r="G34" s="38"/>
      <c r="H34" s="38"/>
      <c r="I34" s="155">
        <v>0.14999999999999999</v>
      </c>
      <c r="J34" s="154">
        <f>ROUND(((SUM(BF117:BF143))*I34),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ROUND((SUM(BG117:BG143)),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ROUND((SUM(BH117:BH143)),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ROUND((SUM(BI117:BI143)),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ÚSP pro mládež, Domečky Rychnov nad Kněžnou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p.Rychnov nad Kněžnou</v>
      </c>
      <c r="G89" s="40"/>
      <c r="H89" s="40"/>
      <c r="I89" s="32" t="s">
        <v>22</v>
      </c>
      <c r="J89" s="79" t="str">
        <f>IF(J12="","",J12)</f>
        <v>28. 11. 2023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 xml:space="preserve">KHK HK, Pivovarské nám. 1245, HK </v>
      </c>
      <c r="G91" s="40"/>
      <c r="H91" s="40"/>
      <c r="I91" s="32" t="s">
        <v>30</v>
      </c>
      <c r="J91" s="36" t="str">
        <f>E21</f>
        <v>OBCHODNÍ PROJEKT HRADEC KRÁLOVÉ v.o.s.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882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119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ÚSP pro mládež, Domečky Rychnov nad Kněžnou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VRN - Vedlejší rozpočtové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p.Rychnov nad Kněžnou</v>
      </c>
      <c r="G111" s="40"/>
      <c r="H111" s="40"/>
      <c r="I111" s="32" t="s">
        <v>22</v>
      </c>
      <c r="J111" s="79" t="str">
        <f>IF(J12="","",J12)</f>
        <v>28. 11. 2023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40.05" customHeight="1">
      <c r="A113" s="38"/>
      <c r="B113" s="39"/>
      <c r="C113" s="32" t="s">
        <v>24</v>
      </c>
      <c r="D113" s="40"/>
      <c r="E113" s="40"/>
      <c r="F113" s="27" t="str">
        <f>E15</f>
        <v xml:space="preserve">KHK HK, Pivovarské nám. 1245, HK </v>
      </c>
      <c r="G113" s="40"/>
      <c r="H113" s="40"/>
      <c r="I113" s="32" t="s">
        <v>30</v>
      </c>
      <c r="J113" s="36" t="str">
        <f>E21</f>
        <v>OBCHODNÍ PROJEKT HRADEC KRÁLOVÉ v.o.s.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33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120</v>
      </c>
      <c r="D116" s="194" t="s">
        <v>61</v>
      </c>
      <c r="E116" s="194" t="s">
        <v>57</v>
      </c>
      <c r="F116" s="194" t="s">
        <v>58</v>
      </c>
      <c r="G116" s="194" t="s">
        <v>121</v>
      </c>
      <c r="H116" s="194" t="s">
        <v>122</v>
      </c>
      <c r="I116" s="194" t="s">
        <v>123</v>
      </c>
      <c r="J116" s="194" t="s">
        <v>101</v>
      </c>
      <c r="K116" s="195" t="s">
        <v>124</v>
      </c>
      <c r="L116" s="196"/>
      <c r="M116" s="100" t="s">
        <v>1</v>
      </c>
      <c r="N116" s="101" t="s">
        <v>40</v>
      </c>
      <c r="O116" s="101" t="s">
        <v>125</v>
      </c>
      <c r="P116" s="101" t="s">
        <v>126</v>
      </c>
      <c r="Q116" s="101" t="s">
        <v>127</v>
      </c>
      <c r="R116" s="101" t="s">
        <v>128</v>
      </c>
      <c r="S116" s="101" t="s">
        <v>129</v>
      </c>
      <c r="T116" s="102" t="s">
        <v>130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131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75</v>
      </c>
      <c r="AU117" s="17" t="s">
        <v>103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75</v>
      </c>
      <c r="E118" s="205" t="s">
        <v>93</v>
      </c>
      <c r="F118" s="205" t="s">
        <v>94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SUM(P119:P143)</f>
        <v>0</v>
      </c>
      <c r="Q118" s="210"/>
      <c r="R118" s="211">
        <f>SUM(R119:R143)</f>
        <v>0</v>
      </c>
      <c r="S118" s="210"/>
      <c r="T118" s="212">
        <f>SUM(T119:T143)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161</v>
      </c>
      <c r="AT118" s="214" t="s">
        <v>75</v>
      </c>
      <c r="AU118" s="214" t="s">
        <v>76</v>
      </c>
      <c r="AY118" s="213" t="s">
        <v>134</v>
      </c>
      <c r="BK118" s="215">
        <f>SUM(BK119:BK143)</f>
        <v>0</v>
      </c>
    </row>
    <row r="119" s="2" customFormat="1" ht="16.5" customHeight="1">
      <c r="A119" s="38"/>
      <c r="B119" s="39"/>
      <c r="C119" s="218" t="s">
        <v>84</v>
      </c>
      <c r="D119" s="218" t="s">
        <v>137</v>
      </c>
      <c r="E119" s="219" t="s">
        <v>884</v>
      </c>
      <c r="F119" s="220" t="s">
        <v>885</v>
      </c>
      <c r="G119" s="221" t="s">
        <v>886</v>
      </c>
      <c r="H119" s="222">
        <v>1</v>
      </c>
      <c r="I119" s="223"/>
      <c r="J119" s="224">
        <f>ROUND(I119*H119,2)</f>
        <v>0</v>
      </c>
      <c r="K119" s="220" t="s">
        <v>141</v>
      </c>
      <c r="L119" s="44"/>
      <c r="M119" s="225" t="s">
        <v>1</v>
      </c>
      <c r="N119" s="226" t="s">
        <v>42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887</v>
      </c>
      <c r="AT119" s="229" t="s">
        <v>137</v>
      </c>
      <c r="AU119" s="229" t="s">
        <v>84</v>
      </c>
      <c r="AY119" s="17" t="s">
        <v>134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92</v>
      </c>
      <c r="BK119" s="230">
        <f>ROUND(I119*H119,2)</f>
        <v>0</v>
      </c>
      <c r="BL119" s="17" t="s">
        <v>887</v>
      </c>
      <c r="BM119" s="229" t="s">
        <v>888</v>
      </c>
    </row>
    <row r="120" s="2" customFormat="1">
      <c r="A120" s="38"/>
      <c r="B120" s="39"/>
      <c r="C120" s="40"/>
      <c r="D120" s="233" t="s">
        <v>204</v>
      </c>
      <c r="E120" s="40"/>
      <c r="F120" s="264" t="s">
        <v>889</v>
      </c>
      <c r="G120" s="40"/>
      <c r="H120" s="40"/>
      <c r="I120" s="265"/>
      <c r="J120" s="40"/>
      <c r="K120" s="40"/>
      <c r="L120" s="44"/>
      <c r="M120" s="266"/>
      <c r="N120" s="267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204</v>
      </c>
      <c r="AU120" s="17" t="s">
        <v>84</v>
      </c>
    </row>
    <row r="121" s="2" customFormat="1" ht="16.5" customHeight="1">
      <c r="A121" s="38"/>
      <c r="B121" s="39"/>
      <c r="C121" s="218" t="s">
        <v>92</v>
      </c>
      <c r="D121" s="218" t="s">
        <v>137</v>
      </c>
      <c r="E121" s="219" t="s">
        <v>890</v>
      </c>
      <c r="F121" s="220" t="s">
        <v>891</v>
      </c>
      <c r="G121" s="221" t="s">
        <v>886</v>
      </c>
      <c r="H121" s="222">
        <v>1</v>
      </c>
      <c r="I121" s="223"/>
      <c r="J121" s="224">
        <f>ROUND(I121*H121,2)</f>
        <v>0</v>
      </c>
      <c r="K121" s="220" t="s">
        <v>141</v>
      </c>
      <c r="L121" s="44"/>
      <c r="M121" s="225" t="s">
        <v>1</v>
      </c>
      <c r="N121" s="226" t="s">
        <v>42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887</v>
      </c>
      <c r="AT121" s="229" t="s">
        <v>137</v>
      </c>
      <c r="AU121" s="229" t="s">
        <v>84</v>
      </c>
      <c r="AY121" s="17" t="s">
        <v>134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92</v>
      </c>
      <c r="BK121" s="230">
        <f>ROUND(I121*H121,2)</f>
        <v>0</v>
      </c>
      <c r="BL121" s="17" t="s">
        <v>887</v>
      </c>
      <c r="BM121" s="229" t="s">
        <v>892</v>
      </c>
    </row>
    <row r="122" s="2" customFormat="1">
      <c r="A122" s="38"/>
      <c r="B122" s="39"/>
      <c r="C122" s="40"/>
      <c r="D122" s="233" t="s">
        <v>204</v>
      </c>
      <c r="E122" s="40"/>
      <c r="F122" s="264" t="s">
        <v>893</v>
      </c>
      <c r="G122" s="40"/>
      <c r="H122" s="40"/>
      <c r="I122" s="265"/>
      <c r="J122" s="40"/>
      <c r="K122" s="40"/>
      <c r="L122" s="44"/>
      <c r="M122" s="266"/>
      <c r="N122" s="267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204</v>
      </c>
      <c r="AU122" s="17" t="s">
        <v>84</v>
      </c>
    </row>
    <row r="123" s="14" customFormat="1">
      <c r="A123" s="14"/>
      <c r="B123" s="242"/>
      <c r="C123" s="243"/>
      <c r="D123" s="233" t="s">
        <v>144</v>
      </c>
      <c r="E123" s="244" t="s">
        <v>1</v>
      </c>
      <c r="F123" s="245" t="s">
        <v>894</v>
      </c>
      <c r="G123" s="243"/>
      <c r="H123" s="246">
        <v>1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144</v>
      </c>
      <c r="AU123" s="252" t="s">
        <v>84</v>
      </c>
      <c r="AV123" s="14" t="s">
        <v>92</v>
      </c>
      <c r="AW123" s="14" t="s">
        <v>32</v>
      </c>
      <c r="AX123" s="14" t="s">
        <v>84</v>
      </c>
      <c r="AY123" s="252" t="s">
        <v>134</v>
      </c>
    </row>
    <row r="124" s="2" customFormat="1" ht="16.5" customHeight="1">
      <c r="A124" s="38"/>
      <c r="B124" s="39"/>
      <c r="C124" s="218" t="s">
        <v>135</v>
      </c>
      <c r="D124" s="218" t="s">
        <v>137</v>
      </c>
      <c r="E124" s="219" t="s">
        <v>895</v>
      </c>
      <c r="F124" s="220" t="s">
        <v>896</v>
      </c>
      <c r="G124" s="221" t="s">
        <v>886</v>
      </c>
      <c r="H124" s="222">
        <v>1</v>
      </c>
      <c r="I124" s="223"/>
      <c r="J124" s="224">
        <f>ROUND(I124*H124,2)</f>
        <v>0</v>
      </c>
      <c r="K124" s="220" t="s">
        <v>141</v>
      </c>
      <c r="L124" s="44"/>
      <c r="M124" s="225" t="s">
        <v>1</v>
      </c>
      <c r="N124" s="226" t="s">
        <v>42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142</v>
      </c>
      <c r="AT124" s="229" t="s">
        <v>137</v>
      </c>
      <c r="AU124" s="229" t="s">
        <v>84</v>
      </c>
      <c r="AY124" s="17" t="s">
        <v>134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92</v>
      </c>
      <c r="BK124" s="230">
        <f>ROUND(I124*H124,2)</f>
        <v>0</v>
      </c>
      <c r="BL124" s="17" t="s">
        <v>142</v>
      </c>
      <c r="BM124" s="229" t="s">
        <v>897</v>
      </c>
    </row>
    <row r="125" s="2" customFormat="1" ht="16.5" customHeight="1">
      <c r="A125" s="38"/>
      <c r="B125" s="39"/>
      <c r="C125" s="218" t="s">
        <v>142</v>
      </c>
      <c r="D125" s="218" t="s">
        <v>137</v>
      </c>
      <c r="E125" s="219" t="s">
        <v>898</v>
      </c>
      <c r="F125" s="220" t="s">
        <v>899</v>
      </c>
      <c r="G125" s="221" t="s">
        <v>886</v>
      </c>
      <c r="H125" s="222">
        <v>1</v>
      </c>
      <c r="I125" s="223"/>
      <c r="J125" s="224">
        <f>ROUND(I125*H125,2)</f>
        <v>0</v>
      </c>
      <c r="K125" s="220" t="s">
        <v>141</v>
      </c>
      <c r="L125" s="44"/>
      <c r="M125" s="225" t="s">
        <v>1</v>
      </c>
      <c r="N125" s="226" t="s">
        <v>42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887</v>
      </c>
      <c r="AT125" s="229" t="s">
        <v>137</v>
      </c>
      <c r="AU125" s="229" t="s">
        <v>84</v>
      </c>
      <c r="AY125" s="17" t="s">
        <v>134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92</v>
      </c>
      <c r="BK125" s="230">
        <f>ROUND(I125*H125,2)</f>
        <v>0</v>
      </c>
      <c r="BL125" s="17" t="s">
        <v>887</v>
      </c>
      <c r="BM125" s="229" t="s">
        <v>900</v>
      </c>
    </row>
    <row r="126" s="2" customFormat="1">
      <c r="A126" s="38"/>
      <c r="B126" s="39"/>
      <c r="C126" s="40"/>
      <c r="D126" s="233" t="s">
        <v>204</v>
      </c>
      <c r="E126" s="40"/>
      <c r="F126" s="264" t="s">
        <v>901</v>
      </c>
      <c r="G126" s="40"/>
      <c r="H126" s="40"/>
      <c r="I126" s="265"/>
      <c r="J126" s="40"/>
      <c r="K126" s="40"/>
      <c r="L126" s="44"/>
      <c r="M126" s="266"/>
      <c r="N126" s="26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204</v>
      </c>
      <c r="AU126" s="17" t="s">
        <v>84</v>
      </c>
    </row>
    <row r="127" s="2" customFormat="1" ht="16.5" customHeight="1">
      <c r="A127" s="38"/>
      <c r="B127" s="39"/>
      <c r="C127" s="218" t="s">
        <v>161</v>
      </c>
      <c r="D127" s="218" t="s">
        <v>137</v>
      </c>
      <c r="E127" s="219" t="s">
        <v>902</v>
      </c>
      <c r="F127" s="220" t="s">
        <v>903</v>
      </c>
      <c r="G127" s="221" t="s">
        <v>886</v>
      </c>
      <c r="H127" s="222">
        <v>1</v>
      </c>
      <c r="I127" s="223"/>
      <c r="J127" s="224">
        <f>ROUND(I127*H127,2)</f>
        <v>0</v>
      </c>
      <c r="K127" s="220" t="s">
        <v>141</v>
      </c>
      <c r="L127" s="44"/>
      <c r="M127" s="225" t="s">
        <v>1</v>
      </c>
      <c r="N127" s="226" t="s">
        <v>42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887</v>
      </c>
      <c r="AT127" s="229" t="s">
        <v>137</v>
      </c>
      <c r="AU127" s="229" t="s">
        <v>84</v>
      </c>
      <c r="AY127" s="17" t="s">
        <v>134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92</v>
      </c>
      <c r="BK127" s="230">
        <f>ROUND(I127*H127,2)</f>
        <v>0</v>
      </c>
      <c r="BL127" s="17" t="s">
        <v>887</v>
      </c>
      <c r="BM127" s="229" t="s">
        <v>904</v>
      </c>
    </row>
    <row r="128" s="2" customFormat="1">
      <c r="A128" s="38"/>
      <c r="B128" s="39"/>
      <c r="C128" s="40"/>
      <c r="D128" s="233" t="s">
        <v>204</v>
      </c>
      <c r="E128" s="40"/>
      <c r="F128" s="264" t="s">
        <v>905</v>
      </c>
      <c r="G128" s="40"/>
      <c r="H128" s="40"/>
      <c r="I128" s="265"/>
      <c r="J128" s="40"/>
      <c r="K128" s="40"/>
      <c r="L128" s="44"/>
      <c r="M128" s="266"/>
      <c r="N128" s="26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204</v>
      </c>
      <c r="AU128" s="17" t="s">
        <v>84</v>
      </c>
    </row>
    <row r="129" s="2" customFormat="1" ht="16.5" customHeight="1">
      <c r="A129" s="38"/>
      <c r="B129" s="39"/>
      <c r="C129" s="218" t="s">
        <v>148</v>
      </c>
      <c r="D129" s="218" t="s">
        <v>137</v>
      </c>
      <c r="E129" s="219" t="s">
        <v>906</v>
      </c>
      <c r="F129" s="220" t="s">
        <v>907</v>
      </c>
      <c r="G129" s="221" t="s">
        <v>886</v>
      </c>
      <c r="H129" s="222">
        <v>1</v>
      </c>
      <c r="I129" s="223"/>
      <c r="J129" s="224">
        <f>ROUND(I129*H129,2)</f>
        <v>0</v>
      </c>
      <c r="K129" s="220" t="s">
        <v>141</v>
      </c>
      <c r="L129" s="44"/>
      <c r="M129" s="225" t="s">
        <v>1</v>
      </c>
      <c r="N129" s="226" t="s">
        <v>42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887</v>
      </c>
      <c r="AT129" s="229" t="s">
        <v>137</v>
      </c>
      <c r="AU129" s="229" t="s">
        <v>84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92</v>
      </c>
      <c r="BK129" s="230">
        <f>ROUND(I129*H129,2)</f>
        <v>0</v>
      </c>
      <c r="BL129" s="17" t="s">
        <v>887</v>
      </c>
      <c r="BM129" s="229" t="s">
        <v>908</v>
      </c>
    </row>
    <row r="130" s="2" customFormat="1" ht="16.5" customHeight="1">
      <c r="A130" s="38"/>
      <c r="B130" s="39"/>
      <c r="C130" s="218" t="s">
        <v>168</v>
      </c>
      <c r="D130" s="218" t="s">
        <v>137</v>
      </c>
      <c r="E130" s="219" t="s">
        <v>909</v>
      </c>
      <c r="F130" s="220" t="s">
        <v>910</v>
      </c>
      <c r="G130" s="221" t="s">
        <v>886</v>
      </c>
      <c r="H130" s="222">
        <v>1</v>
      </c>
      <c r="I130" s="223"/>
      <c r="J130" s="224">
        <f>ROUND(I130*H130,2)</f>
        <v>0</v>
      </c>
      <c r="K130" s="220" t="s">
        <v>141</v>
      </c>
      <c r="L130" s="44"/>
      <c r="M130" s="225" t="s">
        <v>1</v>
      </c>
      <c r="N130" s="226" t="s">
        <v>42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887</v>
      </c>
      <c r="AT130" s="229" t="s">
        <v>137</v>
      </c>
      <c r="AU130" s="229" t="s">
        <v>84</v>
      </c>
      <c r="AY130" s="17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92</v>
      </c>
      <c r="BK130" s="230">
        <f>ROUND(I130*H130,2)</f>
        <v>0</v>
      </c>
      <c r="BL130" s="17" t="s">
        <v>887</v>
      </c>
      <c r="BM130" s="229" t="s">
        <v>911</v>
      </c>
    </row>
    <row r="131" s="2" customFormat="1" ht="16.5" customHeight="1">
      <c r="A131" s="38"/>
      <c r="B131" s="39"/>
      <c r="C131" s="218" t="s">
        <v>173</v>
      </c>
      <c r="D131" s="218" t="s">
        <v>137</v>
      </c>
      <c r="E131" s="219" t="s">
        <v>912</v>
      </c>
      <c r="F131" s="220" t="s">
        <v>913</v>
      </c>
      <c r="G131" s="221" t="s">
        <v>886</v>
      </c>
      <c r="H131" s="222">
        <v>1</v>
      </c>
      <c r="I131" s="223"/>
      <c r="J131" s="224">
        <f>ROUND(I131*H131,2)</f>
        <v>0</v>
      </c>
      <c r="K131" s="220" t="s">
        <v>141</v>
      </c>
      <c r="L131" s="44"/>
      <c r="M131" s="225" t="s">
        <v>1</v>
      </c>
      <c r="N131" s="226" t="s">
        <v>42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887</v>
      </c>
      <c r="AT131" s="229" t="s">
        <v>137</v>
      </c>
      <c r="AU131" s="229" t="s">
        <v>84</v>
      </c>
      <c r="AY131" s="17" t="s">
        <v>134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92</v>
      </c>
      <c r="BK131" s="230">
        <f>ROUND(I131*H131,2)</f>
        <v>0</v>
      </c>
      <c r="BL131" s="17" t="s">
        <v>887</v>
      </c>
      <c r="BM131" s="229" t="s">
        <v>914</v>
      </c>
    </row>
    <row r="132" s="2" customFormat="1" ht="16.5" customHeight="1">
      <c r="A132" s="38"/>
      <c r="B132" s="39"/>
      <c r="C132" s="218" t="s">
        <v>178</v>
      </c>
      <c r="D132" s="218" t="s">
        <v>137</v>
      </c>
      <c r="E132" s="219" t="s">
        <v>915</v>
      </c>
      <c r="F132" s="220" t="s">
        <v>916</v>
      </c>
      <c r="G132" s="221" t="s">
        <v>886</v>
      </c>
      <c r="H132" s="222">
        <v>1</v>
      </c>
      <c r="I132" s="223"/>
      <c r="J132" s="224">
        <f>ROUND(I132*H132,2)</f>
        <v>0</v>
      </c>
      <c r="K132" s="220" t="s">
        <v>141</v>
      </c>
      <c r="L132" s="44"/>
      <c r="M132" s="225" t="s">
        <v>1</v>
      </c>
      <c r="N132" s="226" t="s">
        <v>42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887</v>
      </c>
      <c r="AT132" s="229" t="s">
        <v>137</v>
      </c>
      <c r="AU132" s="229" t="s">
        <v>84</v>
      </c>
      <c r="AY132" s="17" t="s">
        <v>134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92</v>
      </c>
      <c r="BK132" s="230">
        <f>ROUND(I132*H132,2)</f>
        <v>0</v>
      </c>
      <c r="BL132" s="17" t="s">
        <v>887</v>
      </c>
      <c r="BM132" s="229" t="s">
        <v>917</v>
      </c>
    </row>
    <row r="133" s="2" customFormat="1" ht="24.15" customHeight="1">
      <c r="A133" s="38"/>
      <c r="B133" s="39"/>
      <c r="C133" s="218" t="s">
        <v>185</v>
      </c>
      <c r="D133" s="218" t="s">
        <v>137</v>
      </c>
      <c r="E133" s="219" t="s">
        <v>918</v>
      </c>
      <c r="F133" s="220" t="s">
        <v>919</v>
      </c>
      <c r="G133" s="221" t="s">
        <v>886</v>
      </c>
      <c r="H133" s="222">
        <v>1</v>
      </c>
      <c r="I133" s="223"/>
      <c r="J133" s="224">
        <f>ROUND(I133*H133,2)</f>
        <v>0</v>
      </c>
      <c r="K133" s="220" t="s">
        <v>141</v>
      </c>
      <c r="L133" s="44"/>
      <c r="M133" s="225" t="s">
        <v>1</v>
      </c>
      <c r="N133" s="226" t="s">
        <v>42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887</v>
      </c>
      <c r="AT133" s="229" t="s">
        <v>137</v>
      </c>
      <c r="AU133" s="229" t="s">
        <v>84</v>
      </c>
      <c r="AY133" s="17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92</v>
      </c>
      <c r="BK133" s="230">
        <f>ROUND(I133*H133,2)</f>
        <v>0</v>
      </c>
      <c r="BL133" s="17" t="s">
        <v>887</v>
      </c>
      <c r="BM133" s="229" t="s">
        <v>920</v>
      </c>
    </row>
    <row r="134" s="2" customFormat="1" ht="16.5" customHeight="1">
      <c r="A134" s="38"/>
      <c r="B134" s="39"/>
      <c r="C134" s="218" t="s">
        <v>189</v>
      </c>
      <c r="D134" s="218" t="s">
        <v>137</v>
      </c>
      <c r="E134" s="219" t="s">
        <v>921</v>
      </c>
      <c r="F134" s="220" t="s">
        <v>922</v>
      </c>
      <c r="G134" s="221" t="s">
        <v>886</v>
      </c>
      <c r="H134" s="222">
        <v>1</v>
      </c>
      <c r="I134" s="223"/>
      <c r="J134" s="224">
        <f>ROUND(I134*H134,2)</f>
        <v>0</v>
      </c>
      <c r="K134" s="220" t="s">
        <v>141</v>
      </c>
      <c r="L134" s="44"/>
      <c r="M134" s="225" t="s">
        <v>1</v>
      </c>
      <c r="N134" s="226" t="s">
        <v>42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142</v>
      </c>
      <c r="AT134" s="229" t="s">
        <v>137</v>
      </c>
      <c r="AU134" s="229" t="s">
        <v>84</v>
      </c>
      <c r="AY134" s="17" t="s">
        <v>134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92</v>
      </c>
      <c r="BK134" s="230">
        <f>ROUND(I134*H134,2)</f>
        <v>0</v>
      </c>
      <c r="BL134" s="17" t="s">
        <v>142</v>
      </c>
      <c r="BM134" s="229" t="s">
        <v>923</v>
      </c>
    </row>
    <row r="135" s="2" customFormat="1" ht="21.75" customHeight="1">
      <c r="A135" s="38"/>
      <c r="B135" s="39"/>
      <c r="C135" s="218" t="s">
        <v>195</v>
      </c>
      <c r="D135" s="218" t="s">
        <v>137</v>
      </c>
      <c r="E135" s="219" t="s">
        <v>924</v>
      </c>
      <c r="F135" s="220" t="s">
        <v>925</v>
      </c>
      <c r="G135" s="221" t="s">
        <v>886</v>
      </c>
      <c r="H135" s="222">
        <v>1</v>
      </c>
      <c r="I135" s="223"/>
      <c r="J135" s="224">
        <f>ROUND(I135*H135,2)</f>
        <v>0</v>
      </c>
      <c r="K135" s="220" t="s">
        <v>141</v>
      </c>
      <c r="L135" s="44"/>
      <c r="M135" s="225" t="s">
        <v>1</v>
      </c>
      <c r="N135" s="226" t="s">
        <v>42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887</v>
      </c>
      <c r="AT135" s="229" t="s">
        <v>137</v>
      </c>
      <c r="AU135" s="229" t="s">
        <v>84</v>
      </c>
      <c r="AY135" s="17" t="s">
        <v>134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92</v>
      </c>
      <c r="BK135" s="230">
        <f>ROUND(I135*H135,2)</f>
        <v>0</v>
      </c>
      <c r="BL135" s="17" t="s">
        <v>887</v>
      </c>
      <c r="BM135" s="229" t="s">
        <v>926</v>
      </c>
    </row>
    <row r="136" s="2" customFormat="1" ht="16.5" customHeight="1">
      <c r="A136" s="38"/>
      <c r="B136" s="39"/>
      <c r="C136" s="218" t="s">
        <v>200</v>
      </c>
      <c r="D136" s="218" t="s">
        <v>137</v>
      </c>
      <c r="E136" s="219" t="s">
        <v>927</v>
      </c>
      <c r="F136" s="220" t="s">
        <v>928</v>
      </c>
      <c r="G136" s="221" t="s">
        <v>886</v>
      </c>
      <c r="H136" s="222">
        <v>1</v>
      </c>
      <c r="I136" s="223"/>
      <c r="J136" s="224">
        <f>ROUND(I136*H136,2)</f>
        <v>0</v>
      </c>
      <c r="K136" s="220" t="s">
        <v>141</v>
      </c>
      <c r="L136" s="44"/>
      <c r="M136" s="225" t="s">
        <v>1</v>
      </c>
      <c r="N136" s="226" t="s">
        <v>42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887</v>
      </c>
      <c r="AT136" s="229" t="s">
        <v>137</v>
      </c>
      <c r="AU136" s="229" t="s">
        <v>84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92</v>
      </c>
      <c r="BK136" s="230">
        <f>ROUND(I136*H136,2)</f>
        <v>0</v>
      </c>
      <c r="BL136" s="17" t="s">
        <v>887</v>
      </c>
      <c r="BM136" s="229" t="s">
        <v>929</v>
      </c>
    </row>
    <row r="137" s="2" customFormat="1" ht="16.5" customHeight="1">
      <c r="A137" s="38"/>
      <c r="B137" s="39"/>
      <c r="C137" s="218" t="s">
        <v>206</v>
      </c>
      <c r="D137" s="218" t="s">
        <v>137</v>
      </c>
      <c r="E137" s="219" t="s">
        <v>930</v>
      </c>
      <c r="F137" s="220" t="s">
        <v>931</v>
      </c>
      <c r="G137" s="221" t="s">
        <v>886</v>
      </c>
      <c r="H137" s="222">
        <v>1</v>
      </c>
      <c r="I137" s="223"/>
      <c r="J137" s="224">
        <f>ROUND(I137*H137,2)</f>
        <v>0</v>
      </c>
      <c r="K137" s="220" t="s">
        <v>141</v>
      </c>
      <c r="L137" s="44"/>
      <c r="M137" s="225" t="s">
        <v>1</v>
      </c>
      <c r="N137" s="226" t="s">
        <v>42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887</v>
      </c>
      <c r="AT137" s="229" t="s">
        <v>137</v>
      </c>
      <c r="AU137" s="229" t="s">
        <v>84</v>
      </c>
      <c r="AY137" s="17" t="s">
        <v>134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92</v>
      </c>
      <c r="BK137" s="230">
        <f>ROUND(I137*H137,2)</f>
        <v>0</v>
      </c>
      <c r="BL137" s="17" t="s">
        <v>887</v>
      </c>
      <c r="BM137" s="229" t="s">
        <v>932</v>
      </c>
    </row>
    <row r="138" s="2" customFormat="1" ht="16.5" customHeight="1">
      <c r="A138" s="38"/>
      <c r="B138" s="39"/>
      <c r="C138" s="218" t="s">
        <v>8</v>
      </c>
      <c r="D138" s="218" t="s">
        <v>137</v>
      </c>
      <c r="E138" s="219" t="s">
        <v>933</v>
      </c>
      <c r="F138" s="220" t="s">
        <v>934</v>
      </c>
      <c r="G138" s="221" t="s">
        <v>886</v>
      </c>
      <c r="H138" s="222">
        <v>1</v>
      </c>
      <c r="I138" s="223"/>
      <c r="J138" s="224">
        <f>ROUND(I138*H138,2)</f>
        <v>0</v>
      </c>
      <c r="K138" s="220" t="s">
        <v>141</v>
      </c>
      <c r="L138" s="44"/>
      <c r="M138" s="225" t="s">
        <v>1</v>
      </c>
      <c r="N138" s="226" t="s">
        <v>42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887</v>
      </c>
      <c r="AT138" s="229" t="s">
        <v>137</v>
      </c>
      <c r="AU138" s="229" t="s">
        <v>84</v>
      </c>
      <c r="AY138" s="17" t="s">
        <v>134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92</v>
      </c>
      <c r="BK138" s="230">
        <f>ROUND(I138*H138,2)</f>
        <v>0</v>
      </c>
      <c r="BL138" s="17" t="s">
        <v>887</v>
      </c>
      <c r="BM138" s="229" t="s">
        <v>935</v>
      </c>
    </row>
    <row r="139" s="2" customFormat="1" ht="16.5" customHeight="1">
      <c r="A139" s="38"/>
      <c r="B139" s="39"/>
      <c r="C139" s="218" t="s">
        <v>218</v>
      </c>
      <c r="D139" s="218" t="s">
        <v>137</v>
      </c>
      <c r="E139" s="219" t="s">
        <v>936</v>
      </c>
      <c r="F139" s="220" t="s">
        <v>937</v>
      </c>
      <c r="G139" s="221" t="s">
        <v>886</v>
      </c>
      <c r="H139" s="222">
        <v>1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42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887</v>
      </c>
      <c r="AT139" s="229" t="s">
        <v>137</v>
      </c>
      <c r="AU139" s="229" t="s">
        <v>84</v>
      </c>
      <c r="AY139" s="17" t="s">
        <v>134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92</v>
      </c>
      <c r="BK139" s="230">
        <f>ROUND(I139*H139,2)</f>
        <v>0</v>
      </c>
      <c r="BL139" s="17" t="s">
        <v>887</v>
      </c>
      <c r="BM139" s="229" t="s">
        <v>938</v>
      </c>
    </row>
    <row r="140" s="2" customFormat="1">
      <c r="A140" s="38"/>
      <c r="B140" s="39"/>
      <c r="C140" s="40"/>
      <c r="D140" s="233" t="s">
        <v>204</v>
      </c>
      <c r="E140" s="40"/>
      <c r="F140" s="264" t="s">
        <v>939</v>
      </c>
      <c r="G140" s="40"/>
      <c r="H140" s="40"/>
      <c r="I140" s="265"/>
      <c r="J140" s="40"/>
      <c r="K140" s="40"/>
      <c r="L140" s="44"/>
      <c r="M140" s="266"/>
      <c r="N140" s="26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204</v>
      </c>
      <c r="AU140" s="17" t="s">
        <v>84</v>
      </c>
    </row>
    <row r="141" s="2" customFormat="1" ht="16.5" customHeight="1">
      <c r="A141" s="38"/>
      <c r="B141" s="39"/>
      <c r="C141" s="218" t="s">
        <v>222</v>
      </c>
      <c r="D141" s="218" t="s">
        <v>137</v>
      </c>
      <c r="E141" s="219" t="s">
        <v>940</v>
      </c>
      <c r="F141" s="220" t="s">
        <v>941</v>
      </c>
      <c r="G141" s="221" t="s">
        <v>886</v>
      </c>
      <c r="H141" s="222">
        <v>1</v>
      </c>
      <c r="I141" s="223"/>
      <c r="J141" s="224">
        <f>ROUND(I141*H141,2)</f>
        <v>0</v>
      </c>
      <c r="K141" s="220" t="s">
        <v>141</v>
      </c>
      <c r="L141" s="44"/>
      <c r="M141" s="225" t="s">
        <v>1</v>
      </c>
      <c r="N141" s="226" t="s">
        <v>42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887</v>
      </c>
      <c r="AT141" s="229" t="s">
        <v>137</v>
      </c>
      <c r="AU141" s="229" t="s">
        <v>84</v>
      </c>
      <c r="AY141" s="17" t="s">
        <v>134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92</v>
      </c>
      <c r="BK141" s="230">
        <f>ROUND(I141*H141,2)</f>
        <v>0</v>
      </c>
      <c r="BL141" s="17" t="s">
        <v>887</v>
      </c>
      <c r="BM141" s="229" t="s">
        <v>942</v>
      </c>
    </row>
    <row r="142" s="2" customFormat="1">
      <c r="A142" s="38"/>
      <c r="B142" s="39"/>
      <c r="C142" s="40"/>
      <c r="D142" s="233" t="s">
        <v>204</v>
      </c>
      <c r="E142" s="40"/>
      <c r="F142" s="264" t="s">
        <v>943</v>
      </c>
      <c r="G142" s="40"/>
      <c r="H142" s="40"/>
      <c r="I142" s="265"/>
      <c r="J142" s="40"/>
      <c r="K142" s="40"/>
      <c r="L142" s="44"/>
      <c r="M142" s="266"/>
      <c r="N142" s="26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204</v>
      </c>
      <c r="AU142" s="17" t="s">
        <v>84</v>
      </c>
    </row>
    <row r="143" s="2" customFormat="1" ht="16.5" customHeight="1">
      <c r="A143" s="38"/>
      <c r="B143" s="39"/>
      <c r="C143" s="218" t="s">
        <v>226</v>
      </c>
      <c r="D143" s="218" t="s">
        <v>137</v>
      </c>
      <c r="E143" s="219" t="s">
        <v>944</v>
      </c>
      <c r="F143" s="220" t="s">
        <v>945</v>
      </c>
      <c r="G143" s="221" t="s">
        <v>886</v>
      </c>
      <c r="H143" s="222">
        <v>1</v>
      </c>
      <c r="I143" s="223"/>
      <c r="J143" s="224">
        <f>ROUND(I143*H143,2)</f>
        <v>0</v>
      </c>
      <c r="K143" s="220" t="s">
        <v>946</v>
      </c>
      <c r="L143" s="44"/>
      <c r="M143" s="278" t="s">
        <v>1</v>
      </c>
      <c r="N143" s="279" t="s">
        <v>42</v>
      </c>
      <c r="O143" s="280"/>
      <c r="P143" s="281">
        <f>O143*H143</f>
        <v>0</v>
      </c>
      <c r="Q143" s="281">
        <v>0</v>
      </c>
      <c r="R143" s="281">
        <f>Q143*H143</f>
        <v>0</v>
      </c>
      <c r="S143" s="281">
        <v>0</v>
      </c>
      <c r="T143" s="28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887</v>
      </c>
      <c r="AT143" s="229" t="s">
        <v>137</v>
      </c>
      <c r="AU143" s="229" t="s">
        <v>84</v>
      </c>
      <c r="AY143" s="17" t="s">
        <v>134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92</v>
      </c>
      <c r="BK143" s="230">
        <f>ROUND(I143*H143,2)</f>
        <v>0</v>
      </c>
      <c r="BL143" s="17" t="s">
        <v>887</v>
      </c>
      <c r="BM143" s="229" t="s">
        <v>947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BUr4i7qamopP6CF3XJIR9v49a6LbgRGsDilzCMLgyEv5/1Z56LSBWGhP3mzZj9Ji9bH49HV1jPFY8WjiAWh4zA==" hashValue="Mzb8Z7PhAvErKiYX7tsRpRdcY+reRQDX+u0oFtpYzsO/Pb9YkHz4/tAym0NY6Gjm9DSY3nmpvgYqyJsWFVqcmQ==" algorithmName="SHA-512" password="CC35"/>
  <autoFilter ref="C116:K14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LAPTOP-R3519A97\PC01</dc:creator>
  <cp:lastModifiedBy>LAPTOP-R3519A97\PC01</cp:lastModifiedBy>
  <dcterms:created xsi:type="dcterms:W3CDTF">2023-11-30T06:07:06Z</dcterms:created>
  <dcterms:modified xsi:type="dcterms:W3CDTF">2023-11-30T06:07:12Z</dcterms:modified>
</cp:coreProperties>
</file>