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45" yWindow="210" windowWidth="17745" windowHeight="15090" tabRatio="684"/>
  </bookViews>
  <sheets>
    <sheet name="Sumarizace" sheetId="8" r:id="rId1"/>
    <sheet name="Rozpočet rostlinný materiál" sheetId="6" r:id="rId2"/>
    <sheet name="Rozpočet ostatní materiál" sheetId="7" r:id="rId3"/>
    <sheet name="Rozpočet zahradnické práce" sheetId="5" r:id="rId4"/>
  </sheets>
  <definedNames>
    <definedName name="_xlnm.Print_Titles" localSheetId="2">'Rozpočet ostatní materiál'!$6:$6</definedName>
    <definedName name="_xlnm.Print_Titles" localSheetId="1">'Rozpočet rostlinný materiál'!$6:$6</definedName>
    <definedName name="_xlnm.Print_Titles" localSheetId="3">'Rozpočet zahradnické práce'!$6:$6</definedName>
    <definedName name="_xlnm.Print_Area" localSheetId="2">'Rozpočet ostatní materiál'!$A$1:$G$40</definedName>
    <definedName name="_xlnm.Print_Area" localSheetId="1">'Rozpočet rostlinný materiál'!$A$1:$G$43</definedName>
    <definedName name="_xlnm.Print_Area" localSheetId="3">'Rozpočet zahradnické práce'!$A$1:$G$80</definedName>
    <definedName name="_xlnm.Print_Area" localSheetId="0">Sumarizace!$A$1:$E$14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5" l="1"/>
  <c r="G37" i="5"/>
  <c r="G35" i="5"/>
  <c r="G39" i="5"/>
  <c r="G70" i="5" l="1"/>
  <c r="G69" i="5"/>
  <c r="G68" i="5"/>
  <c r="G30" i="5"/>
  <c r="G28" i="5" l="1"/>
  <c r="G13" i="7" l="1"/>
  <c r="G14" i="7"/>
  <c r="G79" i="5" l="1"/>
  <c r="G78" i="5"/>
  <c r="G76" i="5"/>
  <c r="G75" i="5"/>
  <c r="G74" i="5"/>
  <c r="G72" i="5"/>
  <c r="G71" i="5"/>
  <c r="G67" i="5"/>
  <c r="G65" i="5"/>
  <c r="G64" i="5"/>
  <c r="G63" i="5"/>
  <c r="G62" i="5"/>
  <c r="G60" i="5"/>
  <c r="G59" i="5"/>
  <c r="G58" i="5"/>
  <c r="G57" i="5"/>
  <c r="G56" i="5"/>
  <c r="G55" i="5"/>
  <c r="G54" i="5"/>
  <c r="G53" i="5"/>
  <c r="G52" i="5"/>
  <c r="G51" i="5"/>
  <c r="G50" i="5"/>
  <c r="G48" i="5"/>
  <c r="G47" i="5"/>
  <c r="G46" i="5"/>
  <c r="G45" i="5"/>
  <c r="G44" i="5"/>
  <c r="G43" i="5"/>
  <c r="G41" i="5"/>
  <c r="G40" i="5"/>
  <c r="G38" i="5"/>
  <c r="G36" i="5"/>
  <c r="G34" i="5"/>
  <c r="G33" i="5"/>
  <c r="G32" i="5"/>
  <c r="G31" i="5"/>
  <c r="G29" i="5"/>
  <c r="G27" i="5"/>
  <c r="G26" i="5"/>
  <c r="G25" i="5"/>
  <c r="G24" i="5"/>
  <c r="G23" i="5"/>
  <c r="G19" i="5"/>
  <c r="G18" i="5"/>
  <c r="G16" i="5"/>
  <c r="G15" i="5"/>
  <c r="G14" i="5"/>
  <c r="G13" i="5"/>
  <c r="G12" i="5"/>
  <c r="G11" i="5"/>
  <c r="G10" i="5"/>
  <c r="G9" i="5"/>
  <c r="G8" i="5"/>
  <c r="G40" i="6"/>
  <c r="G38" i="6"/>
  <c r="G37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22" i="6"/>
  <c r="G20" i="6"/>
  <c r="G9" i="6"/>
  <c r="G10" i="6"/>
  <c r="G11" i="6"/>
  <c r="G12" i="6"/>
  <c r="G13" i="6"/>
  <c r="G14" i="6"/>
  <c r="G15" i="6"/>
  <c r="G16" i="6"/>
  <c r="G17" i="6"/>
  <c r="G18" i="6"/>
  <c r="G8" i="6"/>
  <c r="G11" i="7"/>
  <c r="G39" i="7"/>
  <c r="G32" i="7"/>
  <c r="G25" i="7"/>
  <c r="G20" i="7"/>
  <c r="G21" i="7"/>
  <c r="G34" i="7"/>
  <c r="G37" i="7"/>
  <c r="G36" i="7"/>
  <c r="G35" i="7"/>
  <c r="G30" i="7"/>
  <c r="G29" i="7"/>
  <c r="G28" i="7"/>
  <c r="G27" i="7"/>
  <c r="G23" i="7"/>
  <c r="G22" i="7"/>
  <c r="G19" i="7"/>
  <c r="G18" i="7"/>
  <c r="G17" i="7"/>
  <c r="G16" i="7"/>
  <c r="G15" i="7"/>
  <c r="G9" i="7"/>
  <c r="G41" i="6" l="1"/>
  <c r="G42" i="6" s="1"/>
  <c r="G80" i="5"/>
  <c r="C13" i="8" s="1"/>
  <c r="D13" i="8" s="1"/>
  <c r="E13" i="8" s="1"/>
  <c r="G40" i="7"/>
  <c r="C12" i="8" s="1"/>
  <c r="D12" i="8" s="1"/>
  <c r="E12" i="8" s="1"/>
  <c r="G43" i="6" l="1"/>
  <c r="C11" i="8" s="1"/>
  <c r="C14" i="8" s="1"/>
  <c r="D11" i="8" l="1"/>
  <c r="D14" i="8" s="1"/>
  <c r="E11" i="8" l="1"/>
  <c r="E14" i="8" s="1"/>
</calcChain>
</file>

<file path=xl/sharedStrings.xml><?xml version="1.0" encoding="utf-8"?>
<sst xmlns="http://schemas.openxmlformats.org/spreadsheetml/2006/main" count="432" uniqueCount="264">
  <si>
    <t>t</t>
  </si>
  <si>
    <t>Zahradnický substrát pod stromy, 0,16m3/ks</t>
  </si>
  <si>
    <t>Hnojivo ke keřovým výsadbám - NPK, 50g NPK/m2</t>
  </si>
  <si>
    <t>Tabletové hnojivo ke dřevinám - Silvamix, 40g/ks</t>
  </si>
  <si>
    <t>Rozměření výsadeb</t>
  </si>
  <si>
    <t>hod</t>
  </si>
  <si>
    <t>Kontrola ukotvení dřeviny a obalu kmene</t>
  </si>
  <si>
    <t>Doprava rostlin a materiálů</t>
  </si>
  <si>
    <t>Doprava osob</t>
  </si>
  <si>
    <t>PŔÍPRAVA STANOVIŠTĚ</t>
  </si>
  <si>
    <t>ZALOŽENÍ TRÁVNÍKU</t>
  </si>
  <si>
    <t>VÝSADBA STROMU</t>
  </si>
  <si>
    <t>VÝSADBY KEŘOVÝCH SKUPIN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</si>
  <si>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</si>
  <si>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</si>
  <si>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</si>
  <si>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</si>
  <si>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</si>
  <si>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</si>
  <si>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</si>
  <si>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</si>
  <si>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Borka do stromových mís (vrstva 8 cm - jemná), 1 ks /0,08m3</t>
  </si>
  <si>
    <t>Borka do keřových záhonů (vrstva 8 cm - jemná)</t>
  </si>
  <si>
    <t>Hnojivo k trvalkových výsadbách - NPK, 50g NPK/m2</t>
  </si>
  <si>
    <t>Borka do trvalkových záhonů (vrstva 8 cm - jemná)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</si>
  <si>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</si>
  <si>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</si>
  <si>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</si>
  <si>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</si>
  <si>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</si>
  <si>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</si>
  <si>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</si>
  <si>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</si>
  <si>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</si>
  <si>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</si>
  <si>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</si>
  <si>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</si>
  <si>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</si>
  <si>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</si>
  <si>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</si>
  <si>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</si>
  <si>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VÝSADBA KEŘOVÝCH SKUPIN</t>
  </si>
  <si>
    <t>VÝSADBA TRVALEK</t>
  </si>
  <si>
    <t>Jehličnaté keře</t>
  </si>
  <si>
    <t>Trvalky</t>
  </si>
  <si>
    <t>suma</t>
  </si>
  <si>
    <t>100ks</t>
  </si>
  <si>
    <t>Dovoz vody pro zálivku rostlin na vzdálenost do 1000 m</t>
  </si>
  <si>
    <t xml:space="preserve">Taxon </t>
  </si>
  <si>
    <t>CELKEM ROSTLINNÝ MATERIÁL</t>
  </si>
  <si>
    <t>OSTATNÍ MATERIÁL</t>
  </si>
  <si>
    <t>ROZPOČET - ROSTLINNÝ MATERIÁL</t>
  </si>
  <si>
    <t>Výpočet</t>
  </si>
  <si>
    <t>ROZPOČET - OSTATNÍ MATERIÁL</t>
  </si>
  <si>
    <t>Úvazek 1,8 m á 1 strom, na průřezu plochý</t>
  </si>
  <si>
    <t>Rákosová rohož výšky 1,8m, obal kmene listnatých stromů</t>
  </si>
  <si>
    <t xml:space="preserve">Voda zálivková - zálivka stromů 100 l/ks, opakování 2x </t>
  </si>
  <si>
    <t>Zahradnický substrát pod jehličnaté keře, 5l/ks</t>
  </si>
  <si>
    <t>Voda zálivková - zálivka keřových porostů, 40l/m2, opakování 2x</t>
  </si>
  <si>
    <t>Zahradnický substrát pod trvalky, 1l/ks</t>
  </si>
  <si>
    <t>Voda zálivková - zálivka trvalkových porostů, 40l/m2, opakování 2x</t>
  </si>
  <si>
    <t xml:space="preserve"> CELKEM OSTATNÍ MATERIÁL</t>
  </si>
  <si>
    <t>Dokončovací péče</t>
  </si>
  <si>
    <t xml:space="preserve">Voda zálivková - zálivka stromů 50 l/ks, opakování 4x </t>
  </si>
  <si>
    <t>Voda zálivková - zálivka keřových porostů, 20l/m2, opakování 4x</t>
  </si>
  <si>
    <t>Voda zálivková - zálivka trvalkových porostů, 20l/m2, opakování 4x</t>
  </si>
  <si>
    <t>Zalití rostlin vodou přes 20m2, 100l/ks, opakování 2x</t>
  </si>
  <si>
    <t>Zalití rostlin vodou přes 20m2, 50l/ks, opakování 4x</t>
  </si>
  <si>
    <t>Zalití rostlin vodou přes 20m2, 40l/m2, opakování 2x</t>
  </si>
  <si>
    <t>Zalití rostlin vodou přes 20m2, 20l/m2, opakování 4x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</si>
  <si>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</si>
  <si>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</si>
  <si>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</si>
  <si>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</si>
  <si>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</si>
  <si>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</si>
  <si>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</si>
  <si>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</si>
  <si>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</si>
  <si>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</si>
  <si>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</si>
  <si>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</si>
  <si>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</si>
  <si>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</si>
  <si>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Acer platanoides</t>
  </si>
  <si>
    <t>Acer pseudoplatanus</t>
  </si>
  <si>
    <t>Alnus glutinosa</t>
  </si>
  <si>
    <t>Betula pendula</t>
  </si>
  <si>
    <t>Fraxinus excelsior</t>
  </si>
  <si>
    <t>Malus Royalty</t>
  </si>
  <si>
    <t>Prunus avium</t>
  </si>
  <si>
    <t>Prunus padus</t>
  </si>
  <si>
    <t>Quercus robur</t>
  </si>
  <si>
    <t>Tilia cordata</t>
  </si>
  <si>
    <t>Tilia platyphyllos</t>
  </si>
  <si>
    <t>počet ks</t>
  </si>
  <si>
    <t>Ligustrum vulgare</t>
  </si>
  <si>
    <t>Lonicera xylosteum</t>
  </si>
  <si>
    <t>Viburnum lantana</t>
  </si>
  <si>
    <t>Deutzia gracilis</t>
  </si>
  <si>
    <t>Euonymus europaeus</t>
  </si>
  <si>
    <t>Corylus avellana</t>
  </si>
  <si>
    <t>Sambucus nigra</t>
  </si>
  <si>
    <t>Spiraea bumalda Anthony Waterer</t>
  </si>
  <si>
    <t>Swida sanguinea</t>
  </si>
  <si>
    <t>Viburnum opulus</t>
  </si>
  <si>
    <t>Weigela Purpurea</t>
  </si>
  <si>
    <t>Aster dumosus Mittelmeer</t>
  </si>
  <si>
    <t>Objekt:</t>
  </si>
  <si>
    <t>Číslo</t>
  </si>
  <si>
    <t>Dřevěné příčky půlené - délka 60 cm, 3ks /listnáč</t>
  </si>
  <si>
    <t>Pletivo pozinkované, vhodné k individuální ochraně dřevin, výška 1,8m, 2,5bm/ks</t>
  </si>
  <si>
    <t>Nátěr proti okusu, 0,006kg/sazenice</t>
  </si>
  <si>
    <t>Obdělání půdy kultivátorováním ve svahu do 1:2</t>
  </si>
  <si>
    <t>Obdělání půdy válením v rovině a svahu do 1:5</t>
  </si>
  <si>
    <t>Obdělání půdy válením ve svahu do 1:2</t>
  </si>
  <si>
    <t>Hnojení půdy umělým hnojivem na široko v rovině a svahu do 1:5</t>
  </si>
  <si>
    <t>Hnojení půdy umělým hnojivem na široko ve svahu do 1:2</t>
  </si>
  <si>
    <t>Založení lučního trávníku výsevem plochy přes 1000 m2 v rovině a ve svahu do 1:5</t>
  </si>
  <si>
    <t>Založení lučního trávníku výsevem plochy přes 1000 m2 ve svahu do 1:2</t>
  </si>
  <si>
    <t>Uválcování trávníku v rovině a svahu do 1:5</t>
  </si>
  <si>
    <t>Hloubení jamek bez výměny půdy zeminy tř 1 až 4 objem do 0,005 m3 v rovině a svahu do 1:5</t>
  </si>
  <si>
    <t>Hloubení jamek bez výměny půdy zeminy tř 1 až 4 objem do 0,005 m3 ve svahu do 1:2</t>
  </si>
  <si>
    <t>Hloubení Jamky pro výsadbu s výměnou 50 % půdy zeminy tř 1 až 4 objem do 1 m3 v rovině a svahu do 1:5</t>
  </si>
  <si>
    <t>Hloubení Jamky pro výsadbu s výměnou 50 % půdy zeminy tř 1 až 4 objem do 1 m3 ve svahu do 1:</t>
  </si>
  <si>
    <t>Hloubení Jamky pro výsadbu s výměnou 50 % půdy zeminy tř 1 až 4 objem do 0,005 m3 v rovině a svahu do 1:5</t>
  </si>
  <si>
    <t>Hloubení Jamky pro výsadbu s výměnou 50 % půdy zeminy tř 1 až 4 objem do 0,002 m3 v rovině a svahu do 1:5</t>
  </si>
  <si>
    <t>Výsadba dřeviny s balem D do 0,6 m do jamky se zalitím v rovině a svahu do 1:5</t>
  </si>
  <si>
    <t>Výsadba dřeviny s balem D do 0,6 m do jamky se zalitím ve svahu do 1:2</t>
  </si>
  <si>
    <t>Výsadba dřeviny s balem D do 0,2 m do jamky se zalitím v rovině a svahu do 1:5</t>
  </si>
  <si>
    <t>Výsadba dřeviny s balem D do 0,2 m do jamky se zalitím ve svahu do 1:2</t>
  </si>
  <si>
    <t>Ukotvení kmene dřevin třemi kůly D do 0,1 m délky do 3 m</t>
  </si>
  <si>
    <t>Mulčování rostlin kůrou tl. do 0,1 m v rovině a svahu do 1:5</t>
  </si>
  <si>
    <t>Vypletí záhonu dřevin soliterních s naložením a odvozem odpadu do 20 km v rovině a svahu do 1:5</t>
  </si>
  <si>
    <t>Vypletí záhonu dřevin soliterních s naložením a odvozem odpadu do 20 km ve svahu do 1:2</t>
  </si>
  <si>
    <t>Mulčování rostlin kůrou tl. do 0,1 m ve svahu do 1:2</t>
  </si>
  <si>
    <t>Vypletí záhonu dřevin ve skupinách s naložením a odvozem odpadu do 20 km v rovině a svahu do 1:5</t>
  </si>
  <si>
    <t>Vypletí záhonu dřevin ve skupinách s naložením a odvozem odpadu do 20 km ve svahu do 1:2</t>
  </si>
  <si>
    <t>Hnojení půdy umělým hnojivem k jednotlivým rostlinám v rovině a svahu do 1:5 - HNOJIVO</t>
  </si>
  <si>
    <t>Hnojení půdy umělým hnojivem k jednotlivým rostlinám ve svahu do 1:2 - HNOJIVO</t>
  </si>
  <si>
    <t>Zhotovení obalu z rákosové nebo kokosové rohože v rovině a svahu do 1:5</t>
  </si>
  <si>
    <t>Zhotovení obalu z rákosové nebo kokosové rohože ve svahu do 1:2</t>
  </si>
  <si>
    <t>Ochrana dřevin před okusem mechanicky pletivem v rovině a svahu do 1:5</t>
  </si>
  <si>
    <t>Ochrana listnatých dřevin přes 70 cm před okusem chemickým nátěrem v rovině a svahu do 1:5</t>
  </si>
  <si>
    <t>Výsadba květin hrnkových D květináče do 120 mm</t>
  </si>
  <si>
    <t>Znovuuvázání dřeviny ke kůlům, 5%</t>
  </si>
  <si>
    <t>Přeložka silnice II/303 Běloves - Velké Poříčí</t>
  </si>
  <si>
    <t>SO 800 Vegetační úpravy</t>
  </si>
  <si>
    <t>Ok 12-14,bal, nasazení 2m</t>
  </si>
  <si>
    <t>Microbiota decussata</t>
  </si>
  <si>
    <t>20/30, K1l</t>
  </si>
  <si>
    <t>Sedum telephium</t>
  </si>
  <si>
    <t>K8*8*9</t>
  </si>
  <si>
    <t>Parthenocissus tricuspidata</t>
  </si>
  <si>
    <t>K10*10*12, vyvazovaný</t>
  </si>
  <si>
    <t>Popínavé rostliny</t>
  </si>
  <si>
    <t>Crataegus laevigata</t>
  </si>
  <si>
    <t>Prunus spinosa</t>
  </si>
  <si>
    <t>Rosa canina</t>
  </si>
  <si>
    <t>40/60, k3l</t>
  </si>
  <si>
    <t>40/60, K3l</t>
  </si>
  <si>
    <t>5+6+5+3</t>
  </si>
  <si>
    <t>8+3+10+4+3+7+3+3+3+3+4+10</t>
  </si>
  <si>
    <t>5+4+3</t>
  </si>
  <si>
    <t>5+5+4+4+3+6+4+3</t>
  </si>
  <si>
    <t>5+7+6+3+4+5+4+5+6+4</t>
  </si>
  <si>
    <t>3+3+5+15</t>
  </si>
  <si>
    <t>4+3+5</t>
  </si>
  <si>
    <t>4+7+6+2+4+1+3+4+6+4+2+8+5</t>
  </si>
  <si>
    <t>3+4+4+3</t>
  </si>
  <si>
    <t>6+5+3+5+4+5+5+3+8+3+5+5</t>
  </si>
  <si>
    <t>36+36+24+48+32+24+36+32+36+16+16+12+12+12+24</t>
  </si>
  <si>
    <t>22+22+15+30+20+20+15+30+22+22+22+20+30+15+10+10+7+7+15+15</t>
  </si>
  <si>
    <t>45+45+30+40+45+20+20+30+30+30+20</t>
  </si>
  <si>
    <t>45+30+45+45+40+30+45+30+20+20+20+20</t>
  </si>
  <si>
    <t>45+45+30+40+45+20+20+60+20+20+20+15+15+15+15</t>
  </si>
  <si>
    <t>45+30+40+40+40+40+60+60+30+30+30+20+15+15</t>
  </si>
  <si>
    <t>30+30+30+30+45+20+20+20+20+15</t>
  </si>
  <si>
    <t>45+30+30+30+45+45+20</t>
  </si>
  <si>
    <t>37+37</t>
  </si>
  <si>
    <t>45+30+45+30+30+30+45+45+20+20+30+30+20+36+30+30+15+15+15+30</t>
  </si>
  <si>
    <t>45+45+30+20+30+45+30+30</t>
  </si>
  <si>
    <t>9+9+25</t>
  </si>
  <si>
    <t>PŘÍPRAVA STANOVIŠTĚ - ohumusování - součást SO Komunikace</t>
  </si>
  <si>
    <t>Totální herbicid před výsadbou, 0,0005l/m2, opakování 2x</t>
  </si>
  <si>
    <t>Travní semeno, luční směs bez příměsi jetele, 15g/m2</t>
  </si>
  <si>
    <t>58780m2*0,015kg</t>
  </si>
  <si>
    <t>344ks*0,16m3</t>
  </si>
  <si>
    <t>344ks*0,3kg</t>
  </si>
  <si>
    <t>344ks*0,04kg</t>
  </si>
  <si>
    <t>344ks*3ks</t>
  </si>
  <si>
    <t>344ks*1,8m</t>
  </si>
  <si>
    <t>344ks*1ks</t>
  </si>
  <si>
    <t>344ks*2,5bm</t>
  </si>
  <si>
    <t>344ks*0,006kg</t>
  </si>
  <si>
    <t>(239+49)ks*0,08m3</t>
  </si>
  <si>
    <t>344ks*100l*2</t>
  </si>
  <si>
    <t>344ks*50l*4</t>
  </si>
  <si>
    <t>120ks*0,005l</t>
  </si>
  <si>
    <t>(136+4194)m2*0,05kg</t>
  </si>
  <si>
    <t>(136+4194)m2*0,08m</t>
  </si>
  <si>
    <t>(136+4194)m2*40l*2</t>
  </si>
  <si>
    <t>(136+4194)m2*20l*4</t>
  </si>
  <si>
    <t>330ks*0,001l</t>
  </si>
  <si>
    <t>60m2*0,05kg</t>
  </si>
  <si>
    <t>60m2*0,08m3</t>
  </si>
  <si>
    <t>60m2*40l*2</t>
  </si>
  <si>
    <t>60m2*20l*4</t>
  </si>
  <si>
    <t>Kůly dřevěné, kotvení listnáčů, 3 ks/ks, soustružené kůly s fazetou, průřez kruh, tl. 8cm, délka 2,5m</t>
  </si>
  <si>
    <t>Ekologický přípravek zadržující vodu v půdě, pod stromy, 0,3kg/ks</t>
  </si>
  <si>
    <t>Chemické odplevelení před založením kultury nad 20 m2 postřikem na široko ve svahu do 1:2, opakování 2x</t>
  </si>
  <si>
    <t>Chemické odplevelení před založením kultury nad 20 m2 postřikem na široko v rovině a svahu do 1:5, opakování 2x</t>
  </si>
  <si>
    <t>(1546+61624)m2*0,0005l*2</t>
  </si>
  <si>
    <t>1546m2*2</t>
  </si>
  <si>
    <t>61624m2*2</t>
  </si>
  <si>
    <t>Obdělání půdy kultivátorováním v rovině a svahu do 1:5</t>
  </si>
  <si>
    <t>1546m2</t>
  </si>
  <si>
    <t>53470+4194+60m2</t>
  </si>
  <si>
    <t>Obdělání půdy hrabáním v rovině a svahu do 1:5, opakování 2x</t>
  </si>
  <si>
    <t>Obdělání půdy hrabáním ve svahu do 1:2, opakování 2x</t>
  </si>
  <si>
    <t>61624m2</t>
  </si>
  <si>
    <t>1410m2</t>
  </si>
  <si>
    <t>Hnojení půdy umělým hnojivem k jednotlivým rostlinám v rovině a svahu do 1:5 - PŘÍPRAVEK ZADRŽUJÍCÍ VODU V PŮDĚ</t>
  </si>
  <si>
    <t>Hnojení půdy umělým hnojivem k jednotlivým rostlinám ve svahu do 1:2 - PŘÍPRAVEK ZADRŽUJÍCÍ VODU V PŮDĚ</t>
  </si>
  <si>
    <t>Příplatek k ochraně dřevin před okusem mechanicky pletivem ve svahu do 1:2</t>
  </si>
  <si>
    <t>Příplatek k ochraně dřevin před okusem za chemickou ochranu ve svahu do 1:2</t>
  </si>
  <si>
    <t>53ks*0,04kg/1000</t>
  </si>
  <si>
    <t>53ks*0,3kg/1000</t>
  </si>
  <si>
    <t>291ks*0,04kg/1000</t>
  </si>
  <si>
    <t>291ks*0,3kg/1000</t>
  </si>
  <si>
    <t>344ks/100</t>
  </si>
  <si>
    <t>291ks/100</t>
  </si>
  <si>
    <t>344ks*0,05</t>
  </si>
  <si>
    <t>344ks*50l*4/1000</t>
  </si>
  <si>
    <t>136m2*0,05kg/1000</t>
  </si>
  <si>
    <t>4194m2*0,05kg/1000</t>
  </si>
  <si>
    <t>(136+4194)m2*40l*2/1000</t>
  </si>
  <si>
    <t>(136+4194)m2*20l*4/1000</t>
  </si>
  <si>
    <t>Vypletí záhonu květin s naložením a odvozem odpadu do 20 km v rovině a svahu do 1:5, opakování 2x</t>
  </si>
  <si>
    <t>60m2*0,05kg/1000</t>
  </si>
  <si>
    <t>60m2*40l*2/1000</t>
  </si>
  <si>
    <t>60m2*2</t>
  </si>
  <si>
    <t>60m2*20l*4/1000</t>
  </si>
  <si>
    <t>57370m2</t>
  </si>
  <si>
    <t>53ks</t>
  </si>
  <si>
    <t>291ks</t>
  </si>
  <si>
    <t>344 ks</t>
  </si>
  <si>
    <t>344ks</t>
  </si>
  <si>
    <t>49ks</t>
  </si>
  <si>
    <t>239ks</t>
  </si>
  <si>
    <t>49m2</t>
  </si>
  <si>
    <t>239m2</t>
  </si>
  <si>
    <t>344ks*100l*2/1000</t>
  </si>
  <si>
    <t>148ks</t>
  </si>
  <si>
    <t>3841+43ks</t>
  </si>
  <si>
    <t>120ks</t>
  </si>
  <si>
    <t>148+120ks</t>
  </si>
  <si>
    <t>136m2</t>
  </si>
  <si>
    <t xml:space="preserve">4194m2 </t>
  </si>
  <si>
    <t>4194m2</t>
  </si>
  <si>
    <t>330ks</t>
  </si>
  <si>
    <t>60m2</t>
  </si>
  <si>
    <t xml:space="preserve"> srpen 2021</t>
  </si>
  <si>
    <t xml:space="preserve">  srpen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</si>
</sst>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0" borderId="0" xfId="0" applyNumberFormat="1" applyFont="1" applyFill="1" applyAlignment="1" applyProtection="1">
      <alignment vertical="center"/>
    </xf>
    <xf numFmtId="0" fontId="10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13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164" fontId="10" fillId="4" borderId="7" xfId="0" applyNumberFormat="1" applyFont="1" applyFill="1" applyBorder="1" applyAlignment="1">
      <alignment horizontal="center" vertical="center" wrapText="1"/>
    </xf>
    <xf numFmtId="164" fontId="10" fillId="4" borderId="14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1" fillId="0" borderId="0" xfId="0" applyFont="1"/>
    <xf numFmtId="0" fontId="7" fillId="0" borderId="0" xfId="0" applyNumberFormat="1" applyFont="1" applyFill="1" applyAlignment="1" applyProtection="1">
      <alignment vertical="center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0" borderId="0" xfId="0" applyFont="1"/>
    <xf numFmtId="49" fontId="3" fillId="3" borderId="2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1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13" fillId="0" borderId="0" xfId="0" applyFont="1" applyAlignment="1"/>
    <xf numFmtId="49" fontId="7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top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vertical="top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horizontal="center" vertical="center"/>
    </xf>
    <xf numFmtId="4" fontId="10" fillId="4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9" fontId="8" fillId="0" borderId="0" xfId="0" applyNumberFormat="1" applyFont="1" applyFill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NumberFormat="1" applyFont="1" applyFill="1" applyAlignment="1" applyProtection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2" fontId="10" fillId="4" borderId="8" xfId="0" applyNumberFormat="1" applyFont="1" applyFill="1" applyBorder="1" applyAlignment="1">
      <alignment horizontal="center" vertical="center" wrapText="1"/>
    </xf>
    <xf numFmtId="2" fontId="15" fillId="4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horizontal="center" vertical="center" wrapText="1"/>
    </xf>
    <xf numFmtId="4" fontId="19" fillId="4" borderId="8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9" fontId="16" fillId="0" borderId="0" xfId="0" applyNumberFormat="1" applyFont="1" applyFill="1" applyAlignment="1" applyProtection="1">
      <alignment horizontal="center" vertical="center"/>
    </xf>
    <xf numFmtId="4" fontId="14" fillId="2" borderId="2" xfId="0" applyNumberFormat="1" applyFont="1" applyFill="1" applyBorder="1" applyAlignment="1">
      <alignment horizontal="center" vertical="center" wrapText="1"/>
    </xf>
    <xf numFmtId="4" fontId="21" fillId="4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applyProtection="1">
      <alignment horizontal="left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/>
    </xf>
    <xf numFmtId="49" fontId="7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/>
    </xf>
    <xf numFmtId="49" fontId="10" fillId="4" borderId="7" xfId="0" applyNumberFormat="1" applyFont="1" applyFill="1" applyBorder="1" applyAlignment="1">
      <alignment horizontal="center" vertical="center" wrapText="1"/>
    </xf>
    <xf numFmtId="4" fontId="19" fillId="4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4" sqref="B4"/>
    </sheetView>
  </sheetViews>
  <sheetFormatPr defaultRowHeight="15" x14ac:dyDescent="0.25"/>
  <cols>
    <col min="1" max="1" width="10.7109375" style="8" customWidth="1"/>
    <col min="2" max="2" width="42.7109375" style="8" customWidth="1"/>
    <col min="3" max="3" width="19.5703125" style="9" customWidth="1"/>
    <col min="4" max="4" width="20.7109375" style="9" customWidth="1"/>
    <col min="5" max="5" width="27" style="9" customWidth="1"/>
    <col min="6" max="6" width="9.140625" style="8"/>
    <col min="7" max="7" width="11.42578125" style="8" bestFit="1" customWidth="1"/>
    <col min="8" max="16384" width="9.140625" style="8"/>
  </cols>
  <sheetData>
    <row r="1" spans="1:5" ht="18.75" x14ac:dyDescent="0.3">
      <c r="B1" s="31" t="s">
        <v>71</v>
      </c>
    </row>
    <row r="2" spans="1:5" ht="14.25" customHeight="1" x14ac:dyDescent="0.25">
      <c r="A2" s="10" t="s">
        <v>19</v>
      </c>
      <c r="B2" s="149" t="s">
        <v>146</v>
      </c>
      <c r="C2" s="11"/>
      <c r="D2" s="10"/>
      <c r="E2" s="10"/>
    </row>
    <row r="3" spans="1:5" ht="14.25" customHeight="1" x14ac:dyDescent="0.25">
      <c r="A3" s="10" t="s">
        <v>108</v>
      </c>
      <c r="B3" s="149" t="s">
        <v>147</v>
      </c>
      <c r="C3" s="11"/>
      <c r="D3" s="10"/>
      <c r="E3" s="10"/>
    </row>
    <row r="4" spans="1:5" ht="15" customHeight="1" x14ac:dyDescent="0.25">
      <c r="A4" s="10" t="s">
        <v>20</v>
      </c>
      <c r="B4" s="149" t="s">
        <v>262</v>
      </c>
      <c r="C4" s="11"/>
      <c r="D4" s="10"/>
      <c r="E4" s="10"/>
    </row>
    <row r="5" spans="1:5" ht="15" customHeight="1" x14ac:dyDescent="0.25">
      <c r="A5" s="10"/>
      <c r="B5" s="11"/>
      <c r="C5" s="11"/>
      <c r="D5" s="10"/>
      <c r="E5" s="10"/>
    </row>
    <row r="6" spans="1:5" s="15" customFormat="1" ht="15" customHeight="1" x14ac:dyDescent="0.25">
      <c r="A6" s="12" t="s">
        <v>79</v>
      </c>
      <c r="B6" s="13"/>
      <c r="C6" s="13"/>
      <c r="D6" s="14"/>
      <c r="E6" s="14"/>
    </row>
    <row r="7" spans="1:5" s="15" customFormat="1" ht="15" customHeight="1" x14ac:dyDescent="0.25">
      <c r="A7" s="12" t="s">
        <v>80</v>
      </c>
      <c r="B7" s="13"/>
      <c r="C7" s="13"/>
      <c r="D7" s="14"/>
      <c r="E7" s="14"/>
    </row>
    <row r="8" spans="1:5" s="15" customFormat="1" ht="15" customHeight="1" x14ac:dyDescent="0.25">
      <c r="A8" s="12" t="s">
        <v>81</v>
      </c>
      <c r="B8" s="13"/>
      <c r="C8" s="13"/>
      <c r="D8" s="14"/>
      <c r="E8" s="14"/>
    </row>
    <row r="9" spans="1:5" ht="15.75" thickBot="1" x14ac:dyDescent="0.3">
      <c r="A9" s="16"/>
    </row>
    <row r="10" spans="1:5" s="21" customFormat="1" x14ac:dyDescent="0.25">
      <c r="A10" s="17" t="s">
        <v>29</v>
      </c>
      <c r="B10" s="18" t="s">
        <v>72</v>
      </c>
      <c r="C10" s="19" t="s">
        <v>73</v>
      </c>
      <c r="D10" s="19" t="s">
        <v>74</v>
      </c>
      <c r="E10" s="20" t="s">
        <v>75</v>
      </c>
    </row>
    <row r="11" spans="1:5" ht="30" customHeight="1" x14ac:dyDescent="0.25">
      <c r="A11" s="22">
        <v>1</v>
      </c>
      <c r="B11" s="23" t="s">
        <v>76</v>
      </c>
      <c r="C11" s="24">
        <f>'Rozpočet rostlinný materiál'!$G$43</f>
        <v>0</v>
      </c>
      <c r="D11" s="24">
        <f>0.21*C11</f>
        <v>0</v>
      </c>
      <c r="E11" s="25">
        <f>C11+D11</f>
        <v>0</v>
      </c>
    </row>
    <row r="12" spans="1:5" ht="30" customHeight="1" x14ac:dyDescent="0.25">
      <c r="A12" s="22">
        <v>2</v>
      </c>
      <c r="B12" s="23" t="s">
        <v>77</v>
      </c>
      <c r="C12" s="24">
        <f>'Rozpočet ostatní materiál'!$G$40</f>
        <v>0</v>
      </c>
      <c r="D12" s="24">
        <f>0.21*C12</f>
        <v>0</v>
      </c>
      <c r="E12" s="25">
        <f>C12+D12</f>
        <v>0</v>
      </c>
    </row>
    <row r="13" spans="1:5" ht="31.5" customHeight="1" x14ac:dyDescent="0.25">
      <c r="A13" s="22">
        <v>3</v>
      </c>
      <c r="B13" s="23" t="s">
        <v>83</v>
      </c>
      <c r="C13" s="24">
        <f>'Rozpočet zahradnické práce'!$G$80</f>
        <v>0</v>
      </c>
      <c r="D13" s="24">
        <f>0.21*C13</f>
        <v>0</v>
      </c>
      <c r="E13" s="25">
        <f>C13+D13</f>
        <v>0</v>
      </c>
    </row>
    <row r="14" spans="1:5" ht="30.75" customHeight="1" thickBot="1" x14ac:dyDescent="0.3">
      <c r="A14" s="26"/>
      <c r="B14" s="27" t="s">
        <v>78</v>
      </c>
      <c r="C14" s="28">
        <f>SUM(C11:C13)</f>
        <v>0</v>
      </c>
      <c r="D14" s="28">
        <f>SUM(D11:D13)</f>
        <v>0</v>
      </c>
      <c r="E14" s="29">
        <f>SUM(E11:E13)</f>
        <v>0</v>
      </c>
    </row>
    <row r="15" spans="1:5" ht="15.95" customHeight="1" x14ac:dyDescent="0.25">
      <c r="E15" s="30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20" zoomScaleNormal="100" workbookViewId="0">
      <selection activeCell="F41" sqref="F41"/>
    </sheetView>
  </sheetViews>
  <sheetFormatPr defaultRowHeight="12.75" x14ac:dyDescent="0.2"/>
  <cols>
    <col min="1" max="1" width="13.42578125" style="1" customWidth="1"/>
    <col min="2" max="2" width="29.42578125" style="1" customWidth="1"/>
    <col min="3" max="3" width="14.7109375" style="2" customWidth="1"/>
    <col min="4" max="4" width="30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 x14ac:dyDescent="0.3">
      <c r="B1" s="31" t="s">
        <v>51</v>
      </c>
    </row>
    <row r="2" spans="1:7" s="8" customFormat="1" ht="15" x14ac:dyDescent="0.25">
      <c r="A2" s="10" t="s">
        <v>19</v>
      </c>
      <c r="B2" s="149" t="s">
        <v>146</v>
      </c>
      <c r="C2" s="11"/>
      <c r="D2" s="10"/>
      <c r="E2" s="10"/>
      <c r="F2" s="10"/>
      <c r="G2" s="10"/>
    </row>
    <row r="3" spans="1:7" s="8" customFormat="1" ht="15" x14ac:dyDescent="0.25">
      <c r="A3" s="10" t="s">
        <v>108</v>
      </c>
      <c r="B3" s="149" t="s">
        <v>147</v>
      </c>
      <c r="C3" s="11"/>
      <c r="D3" s="10"/>
      <c r="E3" s="10"/>
      <c r="F3" s="10"/>
      <c r="G3" s="10"/>
    </row>
    <row r="4" spans="1:7" s="8" customFormat="1" ht="15" x14ac:dyDescent="0.25">
      <c r="A4" s="10" t="s">
        <v>20</v>
      </c>
      <c r="B4" s="149" t="s">
        <v>263</v>
      </c>
      <c r="C4" s="11"/>
      <c r="D4" s="10"/>
      <c r="E4" s="10"/>
      <c r="F4" s="10"/>
      <c r="G4" s="10"/>
    </row>
    <row r="5" spans="1:7" ht="13.5" thickBot="1" x14ac:dyDescent="0.25">
      <c r="A5" s="32"/>
    </row>
    <row r="6" spans="1:7" s="36" customFormat="1" x14ac:dyDescent="0.2">
      <c r="A6" s="158" t="s">
        <v>29</v>
      </c>
      <c r="B6" s="159" t="s">
        <v>48</v>
      </c>
      <c r="C6" s="5" t="s">
        <v>30</v>
      </c>
      <c r="D6" s="5" t="s">
        <v>52</v>
      </c>
      <c r="E6" s="33" t="s">
        <v>95</v>
      </c>
      <c r="F6" s="34" t="s">
        <v>16</v>
      </c>
      <c r="G6" s="35" t="s">
        <v>25</v>
      </c>
    </row>
    <row r="7" spans="1:7" x14ac:dyDescent="0.2">
      <c r="A7" s="43"/>
      <c r="B7" s="44" t="s">
        <v>31</v>
      </c>
      <c r="C7" s="155"/>
      <c r="D7" s="156"/>
      <c r="E7" s="37"/>
      <c r="F7" s="45"/>
      <c r="G7" s="46"/>
    </row>
    <row r="8" spans="1:7" ht="25.5" x14ac:dyDescent="0.2">
      <c r="A8" s="39">
        <v>1</v>
      </c>
      <c r="B8" s="40" t="s">
        <v>85</v>
      </c>
      <c r="C8" s="55" t="s">
        <v>148</v>
      </c>
      <c r="D8" s="99" t="s">
        <v>161</v>
      </c>
      <c r="E8" s="111">
        <v>19</v>
      </c>
      <c r="F8" s="48">
        <v>0</v>
      </c>
      <c r="G8" s="42">
        <f>E8*F8</f>
        <v>0</v>
      </c>
    </row>
    <row r="9" spans="1:7" ht="25.5" x14ac:dyDescent="0.2">
      <c r="A9" s="39">
        <v>2</v>
      </c>
      <c r="B9" s="40" t="s">
        <v>84</v>
      </c>
      <c r="C9" s="55" t="s">
        <v>148</v>
      </c>
      <c r="D9" s="99" t="s">
        <v>162</v>
      </c>
      <c r="E9" s="111">
        <v>61</v>
      </c>
      <c r="F9" s="48">
        <v>0</v>
      </c>
      <c r="G9" s="42">
        <f t="shared" ref="G9:G18" si="0">E9*F9</f>
        <v>0</v>
      </c>
    </row>
    <row r="10" spans="1:7" ht="25.5" x14ac:dyDescent="0.2">
      <c r="A10" s="39">
        <v>3</v>
      </c>
      <c r="B10" s="40" t="s">
        <v>86</v>
      </c>
      <c r="C10" s="55" t="s">
        <v>148</v>
      </c>
      <c r="D10" s="99" t="s">
        <v>163</v>
      </c>
      <c r="E10" s="111">
        <v>12</v>
      </c>
      <c r="F10" s="48">
        <v>0</v>
      </c>
      <c r="G10" s="42">
        <f t="shared" si="0"/>
        <v>0</v>
      </c>
    </row>
    <row r="11" spans="1:7" ht="25.5" x14ac:dyDescent="0.2">
      <c r="A11" s="39">
        <v>4</v>
      </c>
      <c r="B11" s="40" t="s">
        <v>87</v>
      </c>
      <c r="C11" s="55" t="s">
        <v>148</v>
      </c>
      <c r="D11" s="99" t="s">
        <v>164</v>
      </c>
      <c r="E11" s="111">
        <v>34</v>
      </c>
      <c r="F11" s="48">
        <v>0</v>
      </c>
      <c r="G11" s="42">
        <f t="shared" si="0"/>
        <v>0</v>
      </c>
    </row>
    <row r="12" spans="1:7" ht="25.5" x14ac:dyDescent="0.2">
      <c r="A12" s="39">
        <v>5</v>
      </c>
      <c r="B12" s="40" t="s">
        <v>88</v>
      </c>
      <c r="C12" s="55" t="s">
        <v>148</v>
      </c>
      <c r="D12" s="99" t="s">
        <v>165</v>
      </c>
      <c r="E12" s="111">
        <v>49</v>
      </c>
      <c r="F12" s="48">
        <v>0</v>
      </c>
      <c r="G12" s="42">
        <f t="shared" si="0"/>
        <v>0</v>
      </c>
    </row>
    <row r="13" spans="1:7" ht="25.5" x14ac:dyDescent="0.2">
      <c r="A13" s="39">
        <v>6</v>
      </c>
      <c r="B13" s="40" t="s">
        <v>89</v>
      </c>
      <c r="C13" s="55" t="s">
        <v>148</v>
      </c>
      <c r="D13" s="99">
        <v>4</v>
      </c>
      <c r="E13" s="111">
        <v>4</v>
      </c>
      <c r="F13" s="48">
        <v>0</v>
      </c>
      <c r="G13" s="42">
        <f t="shared" si="0"/>
        <v>0</v>
      </c>
    </row>
    <row r="14" spans="1:7" ht="25.5" x14ac:dyDescent="0.2">
      <c r="A14" s="39">
        <v>7</v>
      </c>
      <c r="B14" s="40" t="s">
        <v>90</v>
      </c>
      <c r="C14" s="55" t="s">
        <v>148</v>
      </c>
      <c r="D14" s="99" t="s">
        <v>166</v>
      </c>
      <c r="E14" s="111">
        <v>26</v>
      </c>
      <c r="F14" s="48">
        <v>0</v>
      </c>
      <c r="G14" s="42">
        <f t="shared" si="0"/>
        <v>0</v>
      </c>
    </row>
    <row r="15" spans="1:7" ht="25.5" x14ac:dyDescent="0.2">
      <c r="A15" s="39">
        <v>8</v>
      </c>
      <c r="B15" s="40" t="s">
        <v>91</v>
      </c>
      <c r="C15" s="55" t="s">
        <v>148</v>
      </c>
      <c r="D15" s="99" t="s">
        <v>167</v>
      </c>
      <c r="E15" s="111">
        <v>12</v>
      </c>
      <c r="F15" s="48">
        <v>0</v>
      </c>
      <c r="G15" s="42">
        <f t="shared" si="0"/>
        <v>0</v>
      </c>
    </row>
    <row r="16" spans="1:7" ht="25.5" x14ac:dyDescent="0.2">
      <c r="A16" s="39">
        <v>9</v>
      </c>
      <c r="B16" s="40" t="s">
        <v>92</v>
      </c>
      <c r="C16" s="55" t="s">
        <v>148</v>
      </c>
      <c r="D16" s="99" t="s">
        <v>168</v>
      </c>
      <c r="E16" s="111">
        <v>56</v>
      </c>
      <c r="F16" s="48">
        <v>0</v>
      </c>
      <c r="G16" s="42">
        <f t="shared" si="0"/>
        <v>0</v>
      </c>
    </row>
    <row r="17" spans="1:7" ht="25.5" x14ac:dyDescent="0.2">
      <c r="A17" s="39">
        <v>10</v>
      </c>
      <c r="B17" s="40" t="s">
        <v>93</v>
      </c>
      <c r="C17" s="55" t="s">
        <v>148</v>
      </c>
      <c r="D17" s="99" t="s">
        <v>169</v>
      </c>
      <c r="E17" s="111">
        <v>14</v>
      </c>
      <c r="F17" s="48">
        <v>0</v>
      </c>
      <c r="G17" s="42">
        <f t="shared" si="0"/>
        <v>0</v>
      </c>
    </row>
    <row r="18" spans="1:7" ht="25.5" x14ac:dyDescent="0.2">
      <c r="A18" s="39">
        <v>11</v>
      </c>
      <c r="B18" s="40" t="s">
        <v>94</v>
      </c>
      <c r="C18" s="55" t="s">
        <v>148</v>
      </c>
      <c r="D18" s="99" t="s">
        <v>170</v>
      </c>
      <c r="E18" s="111">
        <v>57</v>
      </c>
      <c r="F18" s="48">
        <v>0</v>
      </c>
      <c r="G18" s="42">
        <f t="shared" si="0"/>
        <v>0</v>
      </c>
    </row>
    <row r="19" spans="1:7" x14ac:dyDescent="0.2">
      <c r="A19" s="43"/>
      <c r="B19" s="44" t="s">
        <v>43</v>
      </c>
      <c r="C19" s="155"/>
      <c r="D19" s="156"/>
      <c r="E19" s="37"/>
      <c r="F19" s="45"/>
      <c r="G19" s="46"/>
    </row>
    <row r="20" spans="1:7" x14ac:dyDescent="0.2">
      <c r="A20" s="39">
        <v>12</v>
      </c>
      <c r="B20" s="40" t="s">
        <v>149</v>
      </c>
      <c r="C20" s="55" t="s">
        <v>150</v>
      </c>
      <c r="D20" s="99">
        <v>120</v>
      </c>
      <c r="E20" s="111">
        <v>120</v>
      </c>
      <c r="F20" s="48">
        <v>0</v>
      </c>
      <c r="G20" s="42">
        <f>E20*F20</f>
        <v>0</v>
      </c>
    </row>
    <row r="21" spans="1:7" x14ac:dyDescent="0.2">
      <c r="A21" s="43"/>
      <c r="B21" s="49" t="s">
        <v>32</v>
      </c>
      <c r="C21" s="155"/>
      <c r="D21" s="156"/>
      <c r="E21" s="37"/>
      <c r="F21" s="45"/>
      <c r="G21" s="46"/>
    </row>
    <row r="22" spans="1:7" ht="25.5" x14ac:dyDescent="0.2">
      <c r="A22" s="39">
        <v>13</v>
      </c>
      <c r="B22" s="40" t="s">
        <v>101</v>
      </c>
      <c r="C22" s="55" t="s">
        <v>159</v>
      </c>
      <c r="D22" s="99" t="s">
        <v>171</v>
      </c>
      <c r="E22" s="111">
        <v>396</v>
      </c>
      <c r="F22" s="48">
        <v>0</v>
      </c>
      <c r="G22" s="42">
        <f>E22*F22</f>
        <v>0</v>
      </c>
    </row>
    <row r="23" spans="1:7" ht="25.5" x14ac:dyDescent="0.2">
      <c r="A23" s="39">
        <v>14</v>
      </c>
      <c r="B23" s="40" t="s">
        <v>156</v>
      </c>
      <c r="C23" s="55" t="s">
        <v>159</v>
      </c>
      <c r="D23" s="99" t="s">
        <v>172</v>
      </c>
      <c r="E23" s="111">
        <v>369</v>
      </c>
      <c r="F23" s="48">
        <v>0</v>
      </c>
      <c r="G23" s="42">
        <f t="shared" ref="G23:G35" si="1">E23*F23</f>
        <v>0</v>
      </c>
    </row>
    <row r="24" spans="1:7" x14ac:dyDescent="0.2">
      <c r="A24" s="39">
        <v>15</v>
      </c>
      <c r="B24" s="40" t="s">
        <v>99</v>
      </c>
      <c r="C24" s="55" t="s">
        <v>150</v>
      </c>
      <c r="D24" s="99">
        <v>37</v>
      </c>
      <c r="E24" s="111">
        <v>37</v>
      </c>
      <c r="F24" s="48">
        <v>0</v>
      </c>
      <c r="G24" s="42">
        <f t="shared" si="1"/>
        <v>0</v>
      </c>
    </row>
    <row r="25" spans="1:7" ht="25.5" x14ac:dyDescent="0.2">
      <c r="A25" s="39">
        <v>16</v>
      </c>
      <c r="B25" s="40" t="s">
        <v>100</v>
      </c>
      <c r="C25" s="55" t="s">
        <v>160</v>
      </c>
      <c r="D25" s="99" t="s">
        <v>173</v>
      </c>
      <c r="E25" s="111">
        <v>355</v>
      </c>
      <c r="F25" s="48">
        <v>0</v>
      </c>
      <c r="G25" s="42">
        <f t="shared" si="1"/>
        <v>0</v>
      </c>
    </row>
    <row r="26" spans="1:7" ht="25.5" x14ac:dyDescent="0.2">
      <c r="A26" s="39">
        <v>17</v>
      </c>
      <c r="B26" s="40" t="s">
        <v>96</v>
      </c>
      <c r="C26" s="55" t="s">
        <v>160</v>
      </c>
      <c r="D26" s="99" t="s">
        <v>174</v>
      </c>
      <c r="E26" s="111">
        <v>390</v>
      </c>
      <c r="F26" s="48">
        <v>0</v>
      </c>
      <c r="G26" s="42">
        <f t="shared" si="1"/>
        <v>0</v>
      </c>
    </row>
    <row r="27" spans="1:7" ht="25.5" x14ac:dyDescent="0.2">
      <c r="A27" s="39">
        <v>18</v>
      </c>
      <c r="B27" s="40" t="s">
        <v>97</v>
      </c>
      <c r="C27" s="55" t="s">
        <v>160</v>
      </c>
      <c r="D27" s="99" t="s">
        <v>175</v>
      </c>
      <c r="E27" s="111">
        <v>425</v>
      </c>
      <c r="F27" s="48">
        <v>0</v>
      </c>
      <c r="G27" s="42">
        <f t="shared" si="1"/>
        <v>0</v>
      </c>
    </row>
    <row r="28" spans="1:7" ht="25.5" x14ac:dyDescent="0.2">
      <c r="A28" s="39">
        <v>19</v>
      </c>
      <c r="B28" s="40" t="s">
        <v>157</v>
      </c>
      <c r="C28" s="55" t="s">
        <v>160</v>
      </c>
      <c r="D28" s="99" t="s">
        <v>176</v>
      </c>
      <c r="E28" s="111">
        <v>495</v>
      </c>
      <c r="F28" s="48">
        <v>0</v>
      </c>
      <c r="G28" s="42">
        <f t="shared" si="1"/>
        <v>0</v>
      </c>
    </row>
    <row r="29" spans="1:7" x14ac:dyDescent="0.2">
      <c r="A29" s="39">
        <v>20</v>
      </c>
      <c r="B29" s="40" t="s">
        <v>158</v>
      </c>
      <c r="C29" s="55" t="s">
        <v>160</v>
      </c>
      <c r="D29" s="99" t="s">
        <v>177</v>
      </c>
      <c r="E29" s="111">
        <v>260</v>
      </c>
      <c r="F29" s="48">
        <v>0</v>
      </c>
      <c r="G29" s="42">
        <f t="shared" si="1"/>
        <v>0</v>
      </c>
    </row>
    <row r="30" spans="1:7" x14ac:dyDescent="0.2">
      <c r="A30" s="39">
        <v>21</v>
      </c>
      <c r="B30" s="40" t="s">
        <v>102</v>
      </c>
      <c r="C30" s="55" t="s">
        <v>160</v>
      </c>
      <c r="D30" s="99" t="s">
        <v>178</v>
      </c>
      <c r="E30" s="111">
        <v>245</v>
      </c>
      <c r="F30" s="48">
        <v>0</v>
      </c>
      <c r="G30" s="42">
        <f t="shared" si="1"/>
        <v>0</v>
      </c>
    </row>
    <row r="31" spans="1:7" x14ac:dyDescent="0.2">
      <c r="A31" s="39">
        <v>22</v>
      </c>
      <c r="B31" s="40" t="s">
        <v>103</v>
      </c>
      <c r="C31" s="55" t="s">
        <v>150</v>
      </c>
      <c r="D31" s="99" t="s">
        <v>179</v>
      </c>
      <c r="E31" s="111">
        <v>74</v>
      </c>
      <c r="F31" s="48">
        <v>0</v>
      </c>
      <c r="G31" s="42">
        <f t="shared" si="1"/>
        <v>0</v>
      </c>
    </row>
    <row r="32" spans="1:7" ht="38.25" x14ac:dyDescent="0.2">
      <c r="A32" s="39">
        <v>23</v>
      </c>
      <c r="B32" s="40" t="s">
        <v>104</v>
      </c>
      <c r="C32" s="55" t="s">
        <v>160</v>
      </c>
      <c r="D32" s="99" t="s">
        <v>180</v>
      </c>
      <c r="E32" s="111">
        <v>591</v>
      </c>
      <c r="F32" s="48">
        <v>0</v>
      </c>
      <c r="G32" s="42">
        <f t="shared" si="1"/>
        <v>0</v>
      </c>
    </row>
    <row r="33" spans="1:7" x14ac:dyDescent="0.2">
      <c r="A33" s="39">
        <v>24</v>
      </c>
      <c r="B33" s="40" t="s">
        <v>98</v>
      </c>
      <c r="C33" s="55" t="s">
        <v>160</v>
      </c>
      <c r="D33" s="99">
        <v>40</v>
      </c>
      <c r="E33" s="111">
        <v>40</v>
      </c>
      <c r="F33" s="48">
        <v>0</v>
      </c>
      <c r="G33" s="42">
        <f t="shared" si="1"/>
        <v>0</v>
      </c>
    </row>
    <row r="34" spans="1:7" x14ac:dyDescent="0.2">
      <c r="A34" s="39">
        <v>25</v>
      </c>
      <c r="B34" s="40" t="s">
        <v>105</v>
      </c>
      <c r="C34" s="55" t="s">
        <v>160</v>
      </c>
      <c r="D34" s="99" t="s">
        <v>181</v>
      </c>
      <c r="E34" s="111">
        <v>275</v>
      </c>
      <c r="F34" s="48">
        <v>0</v>
      </c>
      <c r="G34" s="42">
        <f t="shared" si="1"/>
        <v>0</v>
      </c>
    </row>
    <row r="35" spans="1:7" x14ac:dyDescent="0.2">
      <c r="A35" s="39">
        <v>26</v>
      </c>
      <c r="B35" s="40" t="s">
        <v>106</v>
      </c>
      <c r="C35" s="55" t="s">
        <v>150</v>
      </c>
      <c r="D35" s="99">
        <v>37</v>
      </c>
      <c r="E35" s="111">
        <v>37</v>
      </c>
      <c r="F35" s="48">
        <v>0</v>
      </c>
      <c r="G35" s="42">
        <f t="shared" si="1"/>
        <v>0</v>
      </c>
    </row>
    <row r="36" spans="1:7" x14ac:dyDescent="0.2">
      <c r="A36" s="43"/>
      <c r="B36" s="49" t="s">
        <v>44</v>
      </c>
      <c r="C36" s="155"/>
      <c r="D36" s="156"/>
      <c r="E36" s="37"/>
      <c r="F36" s="45"/>
      <c r="G36" s="46"/>
    </row>
    <row r="37" spans="1:7" x14ac:dyDescent="0.2">
      <c r="A37" s="39">
        <v>27</v>
      </c>
      <c r="B37" s="40" t="s">
        <v>107</v>
      </c>
      <c r="C37" s="55" t="s">
        <v>152</v>
      </c>
      <c r="D37" s="99">
        <v>180</v>
      </c>
      <c r="E37" s="151">
        <v>180</v>
      </c>
      <c r="F37" s="48">
        <v>0</v>
      </c>
      <c r="G37" s="42">
        <f>E37*F37</f>
        <v>0</v>
      </c>
    </row>
    <row r="38" spans="1:7" x14ac:dyDescent="0.2">
      <c r="A38" s="39">
        <v>28</v>
      </c>
      <c r="B38" s="40" t="s">
        <v>151</v>
      </c>
      <c r="C38" s="55" t="s">
        <v>152</v>
      </c>
      <c r="D38" s="99">
        <v>150</v>
      </c>
      <c r="E38" s="151">
        <v>150</v>
      </c>
      <c r="F38" s="48">
        <v>0</v>
      </c>
      <c r="G38" s="42">
        <f t="shared" ref="G38" si="2">E38*F38</f>
        <v>0</v>
      </c>
    </row>
    <row r="39" spans="1:7" x14ac:dyDescent="0.2">
      <c r="A39" s="43"/>
      <c r="B39" s="49" t="s">
        <v>155</v>
      </c>
      <c r="C39" s="155"/>
      <c r="D39" s="156"/>
      <c r="E39" s="37"/>
      <c r="F39" s="45"/>
      <c r="G39" s="46"/>
    </row>
    <row r="40" spans="1:7" ht="25.5" x14ac:dyDescent="0.2">
      <c r="A40" s="39">
        <v>29</v>
      </c>
      <c r="B40" s="40" t="s">
        <v>153</v>
      </c>
      <c r="C40" s="55" t="s">
        <v>154</v>
      </c>
      <c r="D40" s="99" t="s">
        <v>182</v>
      </c>
      <c r="E40" s="151">
        <v>43</v>
      </c>
      <c r="F40" s="48">
        <v>0</v>
      </c>
      <c r="G40" s="42">
        <f>E40*F40</f>
        <v>0</v>
      </c>
    </row>
    <row r="41" spans="1:7" x14ac:dyDescent="0.2">
      <c r="A41" s="160"/>
      <c r="B41" s="157" t="s">
        <v>33</v>
      </c>
      <c r="C41" s="50"/>
      <c r="D41" s="50"/>
      <c r="E41" s="51"/>
      <c r="F41" s="52"/>
      <c r="G41" s="53">
        <f>SUM(G7:G40)</f>
        <v>0</v>
      </c>
    </row>
    <row r="42" spans="1:7" x14ac:dyDescent="0.2">
      <c r="A42" s="39"/>
      <c r="B42" s="54" t="s">
        <v>34</v>
      </c>
      <c r="C42" s="55"/>
      <c r="D42" s="56">
        <v>0.05</v>
      </c>
      <c r="E42" s="41"/>
      <c r="F42" s="48"/>
      <c r="G42" s="57">
        <f>0.05*G41</f>
        <v>0</v>
      </c>
    </row>
    <row r="43" spans="1:7" s="8" customFormat="1" ht="15.75" thickBot="1" x14ac:dyDescent="0.3">
      <c r="A43" s="88"/>
      <c r="B43" s="89" t="s">
        <v>49</v>
      </c>
      <c r="C43" s="90"/>
      <c r="D43" s="90"/>
      <c r="E43" s="91"/>
      <c r="F43" s="92"/>
      <c r="G43" s="93">
        <f>SUM(G41:G42)</f>
        <v>0</v>
      </c>
    </row>
    <row r="44" spans="1:7" x14ac:dyDescent="0.2">
      <c r="E44" s="5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4" workbookViewId="0">
      <selection activeCell="F41" sqref="F41"/>
    </sheetView>
  </sheetViews>
  <sheetFormatPr defaultRowHeight="12.75" x14ac:dyDescent="0.2"/>
  <cols>
    <col min="1" max="1" width="11" style="152" customWidth="1"/>
    <col min="2" max="2" width="56.42578125" style="63" customWidth="1"/>
    <col min="3" max="3" width="10.5703125" style="2" customWidth="1"/>
    <col min="4" max="4" width="13.5703125" style="2" customWidth="1"/>
    <col min="5" max="5" width="12.7109375" style="2" customWidth="1"/>
    <col min="6" max="6" width="12.42578125" style="135" customWidth="1"/>
    <col min="7" max="7" width="17" style="2" customWidth="1"/>
    <col min="8" max="16384" width="9.140625" style="1"/>
  </cols>
  <sheetData>
    <row r="1" spans="1:7" ht="18.75" x14ac:dyDescent="0.3">
      <c r="B1" s="64" t="s">
        <v>53</v>
      </c>
    </row>
    <row r="2" spans="1:7" s="8" customFormat="1" ht="15" x14ac:dyDescent="0.25">
      <c r="A2" s="10" t="s">
        <v>19</v>
      </c>
      <c r="B2" s="149" t="s">
        <v>146</v>
      </c>
      <c r="C2" s="10"/>
      <c r="D2" s="10"/>
      <c r="E2" s="10"/>
      <c r="F2" s="136"/>
      <c r="G2" s="10"/>
    </row>
    <row r="3" spans="1:7" s="8" customFormat="1" ht="15" x14ac:dyDescent="0.25">
      <c r="A3" s="10" t="s">
        <v>108</v>
      </c>
      <c r="B3" s="149" t="s">
        <v>147</v>
      </c>
      <c r="C3" s="10"/>
      <c r="D3" s="10"/>
      <c r="E3" s="10"/>
      <c r="F3" s="136"/>
      <c r="G3" s="10"/>
    </row>
    <row r="4" spans="1:7" s="8" customFormat="1" ht="15" x14ac:dyDescent="0.25">
      <c r="A4" s="10" t="s">
        <v>20</v>
      </c>
      <c r="B4" s="149" t="s">
        <v>262</v>
      </c>
      <c r="C4" s="10"/>
      <c r="D4" s="10"/>
      <c r="E4" s="10"/>
      <c r="F4" s="136"/>
      <c r="G4" s="10"/>
    </row>
    <row r="5" spans="1:7" s="3" customFormat="1" thickBot="1" x14ac:dyDescent="0.25">
      <c r="A5" s="153"/>
      <c r="B5" s="59"/>
      <c r="C5" s="4"/>
      <c r="D5" s="4"/>
      <c r="E5" s="7"/>
      <c r="F5" s="137"/>
      <c r="G5" s="4"/>
    </row>
    <row r="6" spans="1:7" x14ac:dyDescent="0.2">
      <c r="A6" s="158" t="s">
        <v>109</v>
      </c>
      <c r="B6" s="164" t="s">
        <v>17</v>
      </c>
      <c r="C6" s="165" t="s">
        <v>14</v>
      </c>
      <c r="D6" s="165" t="s">
        <v>52</v>
      </c>
      <c r="E6" s="5" t="s">
        <v>13</v>
      </c>
      <c r="F6" s="5" t="s">
        <v>15</v>
      </c>
      <c r="G6" s="35" t="s">
        <v>25</v>
      </c>
    </row>
    <row r="7" spans="1:7" x14ac:dyDescent="0.2">
      <c r="A7" s="39" t="s">
        <v>35</v>
      </c>
      <c r="B7" s="161" t="s">
        <v>50</v>
      </c>
      <c r="C7" s="162"/>
      <c r="D7" s="162"/>
      <c r="E7" s="50"/>
      <c r="F7" s="163"/>
      <c r="G7" s="166"/>
    </row>
    <row r="8" spans="1:7" x14ac:dyDescent="0.2">
      <c r="A8" s="43"/>
      <c r="B8" s="68" t="s">
        <v>183</v>
      </c>
      <c r="C8" s="69"/>
      <c r="D8" s="69"/>
      <c r="E8" s="70"/>
      <c r="F8" s="138"/>
      <c r="G8" s="38"/>
    </row>
    <row r="9" spans="1:7" ht="25.5" x14ac:dyDescent="0.2">
      <c r="A9" s="39">
        <v>1</v>
      </c>
      <c r="B9" s="54" t="s">
        <v>184</v>
      </c>
      <c r="C9" s="47" t="s">
        <v>38</v>
      </c>
      <c r="D9" s="75" t="s">
        <v>212</v>
      </c>
      <c r="E9" s="55">
        <v>63.17</v>
      </c>
      <c r="F9" s="142">
        <v>0</v>
      </c>
      <c r="G9" s="42">
        <f t="shared" ref="G9:G37" si="0">E9*F9</f>
        <v>0</v>
      </c>
    </row>
    <row r="10" spans="1:7" x14ac:dyDescent="0.2">
      <c r="A10" s="43"/>
      <c r="B10" s="68" t="s">
        <v>10</v>
      </c>
      <c r="C10" s="69"/>
      <c r="D10" s="76"/>
      <c r="E10" s="70"/>
      <c r="F10" s="143"/>
      <c r="G10" s="77"/>
    </row>
    <row r="11" spans="1:7" ht="25.5" x14ac:dyDescent="0.2">
      <c r="A11" s="39">
        <v>2</v>
      </c>
      <c r="B11" s="74" t="s">
        <v>185</v>
      </c>
      <c r="C11" s="47" t="s">
        <v>28</v>
      </c>
      <c r="D11" s="75" t="s">
        <v>186</v>
      </c>
      <c r="E11" s="55">
        <v>881.7</v>
      </c>
      <c r="F11" s="142">
        <v>0</v>
      </c>
      <c r="G11" s="42">
        <f t="shared" si="0"/>
        <v>0</v>
      </c>
    </row>
    <row r="12" spans="1:7" x14ac:dyDescent="0.2">
      <c r="A12" s="43"/>
      <c r="B12" s="68" t="s">
        <v>11</v>
      </c>
      <c r="C12" s="69"/>
      <c r="D12" s="76"/>
      <c r="E12" s="70"/>
      <c r="F12" s="139"/>
      <c r="G12" s="77"/>
    </row>
    <row r="13" spans="1:7" x14ac:dyDescent="0.2">
      <c r="A13" s="39">
        <v>3</v>
      </c>
      <c r="B13" s="71" t="s">
        <v>1</v>
      </c>
      <c r="C13" s="47" t="s">
        <v>27</v>
      </c>
      <c r="D13" s="75" t="s">
        <v>187</v>
      </c>
      <c r="E13" s="72">
        <v>55.04</v>
      </c>
      <c r="F13" s="48">
        <v>0</v>
      </c>
      <c r="G13" s="42">
        <f t="shared" ref="G13:G14" si="1">E13*F13</f>
        <v>0</v>
      </c>
    </row>
    <row r="14" spans="1:7" x14ac:dyDescent="0.2">
      <c r="A14" s="39">
        <v>4</v>
      </c>
      <c r="B14" s="71" t="s">
        <v>209</v>
      </c>
      <c r="C14" s="47" t="s">
        <v>28</v>
      </c>
      <c r="D14" s="75" t="s">
        <v>188</v>
      </c>
      <c r="E14" s="72">
        <v>103.2</v>
      </c>
      <c r="F14" s="48">
        <v>0</v>
      </c>
      <c r="G14" s="42">
        <f t="shared" si="1"/>
        <v>0</v>
      </c>
    </row>
    <row r="15" spans="1:7" x14ac:dyDescent="0.2">
      <c r="A15" s="39">
        <v>5</v>
      </c>
      <c r="B15" s="74" t="s">
        <v>3</v>
      </c>
      <c r="C15" s="47" t="s">
        <v>28</v>
      </c>
      <c r="D15" s="75" t="s">
        <v>189</v>
      </c>
      <c r="E15" s="55">
        <v>13.76</v>
      </c>
      <c r="F15" s="78">
        <v>0</v>
      </c>
      <c r="G15" s="42">
        <f t="shared" si="0"/>
        <v>0</v>
      </c>
    </row>
    <row r="16" spans="1:7" ht="25.5" x14ac:dyDescent="0.2">
      <c r="A16" s="39">
        <v>6</v>
      </c>
      <c r="B16" s="54" t="s">
        <v>208</v>
      </c>
      <c r="C16" s="47" t="s">
        <v>36</v>
      </c>
      <c r="D16" s="75" t="s">
        <v>190</v>
      </c>
      <c r="E16" s="55">
        <v>1032</v>
      </c>
      <c r="F16" s="84">
        <v>0</v>
      </c>
      <c r="G16" s="42">
        <f t="shared" si="0"/>
        <v>0</v>
      </c>
    </row>
    <row r="17" spans="1:7" x14ac:dyDescent="0.2">
      <c r="A17" s="39">
        <v>7</v>
      </c>
      <c r="B17" s="74" t="s">
        <v>110</v>
      </c>
      <c r="C17" s="47" t="s">
        <v>36</v>
      </c>
      <c r="D17" s="75" t="s">
        <v>190</v>
      </c>
      <c r="E17" s="55">
        <v>1032</v>
      </c>
      <c r="F17" s="84">
        <v>0</v>
      </c>
      <c r="G17" s="42">
        <f t="shared" si="0"/>
        <v>0</v>
      </c>
    </row>
    <row r="18" spans="1:7" x14ac:dyDescent="0.2">
      <c r="A18" s="39">
        <v>8</v>
      </c>
      <c r="B18" s="74" t="s">
        <v>54</v>
      </c>
      <c r="C18" s="47" t="s">
        <v>37</v>
      </c>
      <c r="D18" s="75" t="s">
        <v>191</v>
      </c>
      <c r="E18" s="55">
        <v>619.20000000000005</v>
      </c>
      <c r="F18" s="84">
        <v>0</v>
      </c>
      <c r="G18" s="42">
        <f t="shared" si="0"/>
        <v>0</v>
      </c>
    </row>
    <row r="19" spans="1:7" x14ac:dyDescent="0.2">
      <c r="A19" s="39">
        <v>9</v>
      </c>
      <c r="B19" s="74" t="s">
        <v>55</v>
      </c>
      <c r="C19" s="47" t="s">
        <v>36</v>
      </c>
      <c r="D19" s="75" t="s">
        <v>192</v>
      </c>
      <c r="E19" s="55">
        <v>344</v>
      </c>
      <c r="F19" s="84">
        <v>0</v>
      </c>
      <c r="G19" s="42">
        <f t="shared" si="0"/>
        <v>0</v>
      </c>
    </row>
    <row r="20" spans="1:7" ht="25.5" x14ac:dyDescent="0.2">
      <c r="A20" s="39">
        <v>10</v>
      </c>
      <c r="B20" s="54" t="s">
        <v>111</v>
      </c>
      <c r="C20" s="47" t="s">
        <v>37</v>
      </c>
      <c r="D20" s="75" t="s">
        <v>193</v>
      </c>
      <c r="E20" s="55">
        <v>860</v>
      </c>
      <c r="F20" s="84">
        <v>0</v>
      </c>
      <c r="G20" s="42">
        <f t="shared" si="0"/>
        <v>0</v>
      </c>
    </row>
    <row r="21" spans="1:7" x14ac:dyDescent="0.2">
      <c r="A21" s="39">
        <v>11</v>
      </c>
      <c r="B21" s="74" t="s">
        <v>112</v>
      </c>
      <c r="C21" s="47" t="s">
        <v>28</v>
      </c>
      <c r="D21" s="75" t="s">
        <v>194</v>
      </c>
      <c r="E21" s="55">
        <v>2.0640000000000001</v>
      </c>
      <c r="F21" s="84">
        <v>0</v>
      </c>
      <c r="G21" s="42">
        <f t="shared" si="0"/>
        <v>0</v>
      </c>
    </row>
    <row r="22" spans="1:7" ht="25.5" x14ac:dyDescent="0.2">
      <c r="A22" s="39">
        <v>12</v>
      </c>
      <c r="B22" s="74" t="s">
        <v>21</v>
      </c>
      <c r="C22" s="47" t="s">
        <v>27</v>
      </c>
      <c r="D22" s="75" t="s">
        <v>195</v>
      </c>
      <c r="E22" s="55">
        <v>23.04</v>
      </c>
      <c r="F22" s="84">
        <v>0</v>
      </c>
      <c r="G22" s="42">
        <f>E22*F22</f>
        <v>0</v>
      </c>
    </row>
    <row r="23" spans="1:7" x14ac:dyDescent="0.2">
      <c r="A23" s="39">
        <v>13</v>
      </c>
      <c r="B23" s="74" t="s">
        <v>56</v>
      </c>
      <c r="C23" s="47" t="s">
        <v>38</v>
      </c>
      <c r="D23" s="75" t="s">
        <v>196</v>
      </c>
      <c r="E23" s="55">
        <v>68800</v>
      </c>
      <c r="F23" s="78">
        <v>0</v>
      </c>
      <c r="G23" s="42">
        <f>E23*F23</f>
        <v>0</v>
      </c>
    </row>
    <row r="24" spans="1:7" x14ac:dyDescent="0.2">
      <c r="A24" s="145"/>
      <c r="B24" s="79" t="s">
        <v>62</v>
      </c>
      <c r="C24" s="80"/>
      <c r="D24" s="80"/>
      <c r="E24" s="81"/>
      <c r="F24" s="144"/>
      <c r="G24" s="82"/>
    </row>
    <row r="25" spans="1:7" x14ac:dyDescent="0.2">
      <c r="A25" s="39">
        <v>14</v>
      </c>
      <c r="B25" s="74" t="s">
        <v>63</v>
      </c>
      <c r="C25" s="47" t="s">
        <v>38</v>
      </c>
      <c r="D25" s="75" t="s">
        <v>197</v>
      </c>
      <c r="E25" s="55">
        <v>68800</v>
      </c>
      <c r="F25" s="78">
        <v>0</v>
      </c>
      <c r="G25" s="42">
        <f>E25*F25</f>
        <v>0</v>
      </c>
    </row>
    <row r="26" spans="1:7" x14ac:dyDescent="0.2">
      <c r="A26" s="43"/>
      <c r="B26" s="68" t="s">
        <v>41</v>
      </c>
      <c r="C26" s="69"/>
      <c r="D26" s="76"/>
      <c r="E26" s="70"/>
      <c r="F26" s="83"/>
      <c r="G26" s="77"/>
    </row>
    <row r="27" spans="1:7" x14ac:dyDescent="0.2">
      <c r="A27" s="39">
        <v>15</v>
      </c>
      <c r="B27" s="71" t="s">
        <v>57</v>
      </c>
      <c r="C27" s="47" t="s">
        <v>27</v>
      </c>
      <c r="D27" s="75" t="s">
        <v>198</v>
      </c>
      <c r="E27" s="72">
        <v>0.6</v>
      </c>
      <c r="F27" s="48">
        <v>0</v>
      </c>
      <c r="G27" s="42">
        <f t="shared" si="0"/>
        <v>0</v>
      </c>
    </row>
    <row r="28" spans="1:7" ht="25.5" x14ac:dyDescent="0.2">
      <c r="A28" s="39">
        <v>16</v>
      </c>
      <c r="B28" s="71" t="s">
        <v>2</v>
      </c>
      <c r="C28" s="47" t="s">
        <v>28</v>
      </c>
      <c r="D28" s="75" t="s">
        <v>199</v>
      </c>
      <c r="E28" s="55">
        <v>216.5</v>
      </c>
      <c r="F28" s="84">
        <v>0</v>
      </c>
      <c r="G28" s="42">
        <f t="shared" si="0"/>
        <v>0</v>
      </c>
    </row>
    <row r="29" spans="1:7" ht="25.5" x14ac:dyDescent="0.2">
      <c r="A29" s="39">
        <v>17</v>
      </c>
      <c r="B29" s="71" t="s">
        <v>22</v>
      </c>
      <c r="C29" s="47" t="s">
        <v>27</v>
      </c>
      <c r="D29" s="75" t="s">
        <v>200</v>
      </c>
      <c r="E29" s="55">
        <v>346.4</v>
      </c>
      <c r="F29" s="84">
        <v>0</v>
      </c>
      <c r="G29" s="42">
        <f t="shared" si="0"/>
        <v>0</v>
      </c>
    </row>
    <row r="30" spans="1:7" ht="25.5" x14ac:dyDescent="0.2">
      <c r="A30" s="39">
        <v>18</v>
      </c>
      <c r="B30" s="74" t="s">
        <v>58</v>
      </c>
      <c r="C30" s="47" t="s">
        <v>38</v>
      </c>
      <c r="D30" s="75" t="s">
        <v>201</v>
      </c>
      <c r="E30" s="55">
        <v>346400</v>
      </c>
      <c r="F30" s="78">
        <v>0</v>
      </c>
      <c r="G30" s="42">
        <f>E30*F30</f>
        <v>0</v>
      </c>
    </row>
    <row r="31" spans="1:7" x14ac:dyDescent="0.2">
      <c r="A31" s="145"/>
      <c r="B31" s="79" t="s">
        <v>62</v>
      </c>
      <c r="C31" s="80"/>
      <c r="D31" s="80"/>
      <c r="E31" s="81"/>
      <c r="F31" s="144"/>
      <c r="G31" s="82"/>
    </row>
    <row r="32" spans="1:7" ht="25.5" x14ac:dyDescent="0.2">
      <c r="A32" s="39">
        <v>19</v>
      </c>
      <c r="B32" s="74" t="s">
        <v>64</v>
      </c>
      <c r="C32" s="47" t="s">
        <v>38</v>
      </c>
      <c r="D32" s="75" t="s">
        <v>202</v>
      </c>
      <c r="E32" s="55">
        <v>346400</v>
      </c>
      <c r="F32" s="78">
        <v>0</v>
      </c>
      <c r="G32" s="42">
        <f>E32*F32</f>
        <v>0</v>
      </c>
    </row>
    <row r="33" spans="1:7" x14ac:dyDescent="0.2">
      <c r="A33" s="43"/>
      <c r="B33" s="68" t="s">
        <v>42</v>
      </c>
      <c r="C33" s="69"/>
      <c r="D33" s="76"/>
      <c r="E33" s="70"/>
      <c r="F33" s="83"/>
      <c r="G33" s="77"/>
    </row>
    <row r="34" spans="1:7" x14ac:dyDescent="0.2">
      <c r="A34" s="39">
        <v>20</v>
      </c>
      <c r="B34" s="71" t="s">
        <v>59</v>
      </c>
      <c r="C34" s="47" t="s">
        <v>27</v>
      </c>
      <c r="D34" s="75" t="s">
        <v>203</v>
      </c>
      <c r="E34" s="72">
        <v>0.33</v>
      </c>
      <c r="F34" s="48">
        <v>0</v>
      </c>
      <c r="G34" s="42">
        <f>E34*F34</f>
        <v>0</v>
      </c>
    </row>
    <row r="35" spans="1:7" x14ac:dyDescent="0.2">
      <c r="A35" s="39">
        <v>21</v>
      </c>
      <c r="B35" s="71" t="s">
        <v>23</v>
      </c>
      <c r="C35" s="47" t="s">
        <v>28</v>
      </c>
      <c r="D35" s="75" t="s">
        <v>204</v>
      </c>
      <c r="E35" s="55">
        <v>3</v>
      </c>
      <c r="F35" s="84">
        <v>0</v>
      </c>
      <c r="G35" s="42">
        <f t="shared" si="0"/>
        <v>0</v>
      </c>
    </row>
    <row r="36" spans="1:7" x14ac:dyDescent="0.2">
      <c r="A36" s="39">
        <v>22</v>
      </c>
      <c r="B36" s="71" t="s">
        <v>24</v>
      </c>
      <c r="C36" s="47" t="s">
        <v>27</v>
      </c>
      <c r="D36" s="75" t="s">
        <v>205</v>
      </c>
      <c r="E36" s="55">
        <v>4.8</v>
      </c>
      <c r="F36" s="84">
        <v>0</v>
      </c>
      <c r="G36" s="42">
        <f t="shared" si="0"/>
        <v>0</v>
      </c>
    </row>
    <row r="37" spans="1:7" x14ac:dyDescent="0.2">
      <c r="A37" s="39">
        <v>23</v>
      </c>
      <c r="B37" s="74" t="s">
        <v>60</v>
      </c>
      <c r="C37" s="47" t="s">
        <v>38</v>
      </c>
      <c r="D37" s="75" t="s">
        <v>206</v>
      </c>
      <c r="E37" s="55">
        <v>4800</v>
      </c>
      <c r="F37" s="78">
        <v>0</v>
      </c>
      <c r="G37" s="42">
        <f t="shared" si="0"/>
        <v>0</v>
      </c>
    </row>
    <row r="38" spans="1:7" x14ac:dyDescent="0.2">
      <c r="A38" s="145"/>
      <c r="B38" s="79" t="s">
        <v>62</v>
      </c>
      <c r="C38" s="80"/>
      <c r="D38" s="80"/>
      <c r="E38" s="81"/>
      <c r="F38" s="144"/>
      <c r="G38" s="82"/>
    </row>
    <row r="39" spans="1:7" x14ac:dyDescent="0.2">
      <c r="A39" s="39">
        <v>24</v>
      </c>
      <c r="B39" s="74" t="s">
        <v>65</v>
      </c>
      <c r="C39" s="47" t="s">
        <v>38</v>
      </c>
      <c r="D39" s="75" t="s">
        <v>207</v>
      </c>
      <c r="E39" s="55">
        <v>4800</v>
      </c>
      <c r="F39" s="78">
        <v>0</v>
      </c>
      <c r="G39" s="42">
        <f>E39*F39</f>
        <v>0</v>
      </c>
    </row>
    <row r="40" spans="1:7" s="8" customFormat="1" ht="15.75" thickBot="1" x14ac:dyDescent="0.3">
      <c r="A40" s="167"/>
      <c r="B40" s="168" t="s">
        <v>61</v>
      </c>
      <c r="C40" s="169"/>
      <c r="D40" s="169"/>
      <c r="E40" s="90"/>
      <c r="F40" s="170"/>
      <c r="G40" s="93">
        <f>SUM(G8:G39)</f>
        <v>0</v>
      </c>
    </row>
    <row r="41" spans="1:7" s="3" customFormat="1" ht="12" x14ac:dyDescent="0.2">
      <c r="A41" s="154"/>
      <c r="B41" s="60"/>
      <c r="C41" s="61"/>
      <c r="D41" s="61"/>
      <c r="E41" s="62"/>
      <c r="F41" s="141"/>
      <c r="G41" s="4"/>
    </row>
    <row r="42" spans="1:7" x14ac:dyDescent="0.2">
      <c r="A42" s="153"/>
      <c r="B42" s="59"/>
      <c r="C42" s="4"/>
      <c r="D42" s="4"/>
      <c r="E42" s="4"/>
      <c r="F42" s="137"/>
      <c r="G42" s="4"/>
    </row>
    <row r="43" spans="1:7" x14ac:dyDescent="0.2">
      <c r="A43" s="153"/>
      <c r="B43" s="59"/>
      <c r="C43" s="4"/>
      <c r="D43" s="4"/>
      <c r="E43" s="4"/>
      <c r="F43" s="137"/>
      <c r="G43" s="4"/>
    </row>
    <row r="44" spans="1:7" x14ac:dyDescent="0.2">
      <c r="A44" s="153"/>
      <c r="B44" s="59"/>
      <c r="C44" s="4"/>
      <c r="D44" s="4"/>
      <c r="E44" s="4"/>
      <c r="F44" s="137"/>
      <c r="G44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zoomScaleNormal="100" workbookViewId="0">
      <pane ySplit="6" topLeftCell="A56" activePane="bottomLeft" state="frozen"/>
      <selection pane="bottomLeft" activeCell="F80" sqref="F80"/>
    </sheetView>
  </sheetViews>
  <sheetFormatPr defaultRowHeight="12.75" x14ac:dyDescent="0.2"/>
  <cols>
    <col min="1" max="1" width="12.28515625" style="2" customWidth="1"/>
    <col min="2" max="2" width="56.42578125" style="95" customWidth="1"/>
    <col min="3" max="3" width="10.5703125" style="2" customWidth="1"/>
    <col min="4" max="4" width="15" style="94" customWidth="1"/>
    <col min="5" max="5" width="10" style="2" customWidth="1"/>
    <col min="6" max="6" width="11.42578125" style="135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24" t="s">
        <v>82</v>
      </c>
    </row>
    <row r="2" spans="1:7" s="8" customFormat="1" ht="15" x14ac:dyDescent="0.25">
      <c r="A2" s="10" t="s">
        <v>19</v>
      </c>
      <c r="B2" s="149" t="s">
        <v>146</v>
      </c>
      <c r="C2" s="10"/>
      <c r="D2" s="14"/>
      <c r="E2" s="10"/>
      <c r="F2" s="136"/>
      <c r="G2" s="10"/>
    </row>
    <row r="3" spans="1:7" s="8" customFormat="1" ht="15" x14ac:dyDescent="0.25">
      <c r="A3" s="10" t="s">
        <v>108</v>
      </c>
      <c r="B3" s="149" t="s">
        <v>147</v>
      </c>
      <c r="C3" s="10"/>
      <c r="D3" s="14"/>
      <c r="E3" s="10"/>
      <c r="F3" s="136"/>
      <c r="G3" s="10"/>
    </row>
    <row r="4" spans="1:7" s="8" customFormat="1" ht="15" x14ac:dyDescent="0.25">
      <c r="A4" s="10" t="s">
        <v>20</v>
      </c>
      <c r="B4" s="149" t="s">
        <v>262</v>
      </c>
      <c r="C4" s="10"/>
      <c r="D4" s="14"/>
      <c r="E4" s="10"/>
      <c r="F4" s="146"/>
      <c r="G4" s="123"/>
    </row>
    <row r="5" spans="1:7" ht="13.5" thickBot="1" x14ac:dyDescent="0.25">
      <c r="A5" s="125"/>
    </row>
    <row r="6" spans="1:7" ht="13.5" thickBot="1" x14ac:dyDescent="0.25">
      <c r="A6" s="126" t="s">
        <v>39</v>
      </c>
      <c r="B6" s="96" t="s">
        <v>18</v>
      </c>
      <c r="C6" s="65" t="s">
        <v>14</v>
      </c>
      <c r="D6" s="97" t="s">
        <v>52</v>
      </c>
      <c r="E6" s="66" t="s">
        <v>13</v>
      </c>
      <c r="F6" s="66" t="s">
        <v>15</v>
      </c>
      <c r="G6" s="67" t="s">
        <v>25</v>
      </c>
    </row>
    <row r="7" spans="1:7" x14ac:dyDescent="0.2">
      <c r="A7" s="127"/>
      <c r="B7" s="109" t="s">
        <v>9</v>
      </c>
      <c r="C7" s="101"/>
      <c r="D7" s="102"/>
      <c r="E7" s="103"/>
      <c r="F7" s="147"/>
      <c r="G7" s="104"/>
    </row>
    <row r="8" spans="1:7" ht="25.5" x14ac:dyDescent="0.2">
      <c r="A8" s="6">
        <v>184802111</v>
      </c>
      <c r="B8" s="98" t="s">
        <v>211</v>
      </c>
      <c r="C8" s="55" t="s">
        <v>26</v>
      </c>
      <c r="D8" s="99" t="s">
        <v>213</v>
      </c>
      <c r="E8" s="111">
        <v>3092</v>
      </c>
      <c r="F8" s="84">
        <v>0</v>
      </c>
      <c r="G8" s="42">
        <f>E8*F8</f>
        <v>0</v>
      </c>
    </row>
    <row r="9" spans="1:7" ht="25.5" x14ac:dyDescent="0.2">
      <c r="A9" s="6">
        <v>184802211</v>
      </c>
      <c r="B9" s="98" t="s">
        <v>210</v>
      </c>
      <c r="C9" s="55" t="s">
        <v>26</v>
      </c>
      <c r="D9" s="99" t="s">
        <v>214</v>
      </c>
      <c r="E9" s="111">
        <v>123248</v>
      </c>
      <c r="F9" s="84">
        <v>0</v>
      </c>
      <c r="G9" s="42">
        <f>E9*F9</f>
        <v>0</v>
      </c>
    </row>
    <row r="10" spans="1:7" x14ac:dyDescent="0.2">
      <c r="A10" s="6">
        <v>183403114</v>
      </c>
      <c r="B10" s="98" t="s">
        <v>215</v>
      </c>
      <c r="C10" s="55" t="s">
        <v>26</v>
      </c>
      <c r="D10" s="99" t="s">
        <v>216</v>
      </c>
      <c r="E10" s="111">
        <v>1546</v>
      </c>
      <c r="F10" s="84">
        <v>0</v>
      </c>
      <c r="G10" s="42">
        <f t="shared" ref="G10:G16" si="0">E10*F10</f>
        <v>0</v>
      </c>
    </row>
    <row r="11" spans="1:7" ht="25.5" x14ac:dyDescent="0.2">
      <c r="A11" s="6">
        <v>183403115</v>
      </c>
      <c r="B11" s="98" t="s">
        <v>113</v>
      </c>
      <c r="C11" s="55" t="s">
        <v>26</v>
      </c>
      <c r="D11" s="99" t="s">
        <v>217</v>
      </c>
      <c r="E11" s="111">
        <v>57724</v>
      </c>
      <c r="F11" s="84">
        <v>0</v>
      </c>
      <c r="G11" s="42">
        <f t="shared" si="0"/>
        <v>0</v>
      </c>
    </row>
    <row r="12" spans="1:7" x14ac:dyDescent="0.2">
      <c r="A12" s="6">
        <v>183403153</v>
      </c>
      <c r="B12" s="98" t="s">
        <v>218</v>
      </c>
      <c r="C12" s="55" t="s">
        <v>26</v>
      </c>
      <c r="D12" s="99" t="s">
        <v>213</v>
      </c>
      <c r="E12" s="111">
        <v>3092</v>
      </c>
      <c r="F12" s="84">
        <v>0</v>
      </c>
      <c r="G12" s="42">
        <f t="shared" si="0"/>
        <v>0</v>
      </c>
    </row>
    <row r="13" spans="1:7" x14ac:dyDescent="0.2">
      <c r="A13" s="6">
        <v>183403253</v>
      </c>
      <c r="B13" s="98" t="s">
        <v>219</v>
      </c>
      <c r="C13" s="55" t="s">
        <v>26</v>
      </c>
      <c r="D13" s="99" t="s">
        <v>214</v>
      </c>
      <c r="E13" s="111">
        <v>123248</v>
      </c>
      <c r="F13" s="84">
        <v>0</v>
      </c>
      <c r="G13" s="42">
        <f t="shared" si="0"/>
        <v>0</v>
      </c>
    </row>
    <row r="14" spans="1:7" x14ac:dyDescent="0.2">
      <c r="A14" s="6">
        <v>183403161</v>
      </c>
      <c r="B14" s="98" t="s">
        <v>114</v>
      </c>
      <c r="C14" s="55" t="s">
        <v>26</v>
      </c>
      <c r="D14" s="99" t="s">
        <v>216</v>
      </c>
      <c r="E14" s="111">
        <v>1546</v>
      </c>
      <c r="F14" s="84">
        <v>0</v>
      </c>
      <c r="G14" s="42">
        <f t="shared" si="0"/>
        <v>0</v>
      </c>
    </row>
    <row r="15" spans="1:7" x14ac:dyDescent="0.2">
      <c r="A15" s="6">
        <v>183403261</v>
      </c>
      <c r="B15" s="98" t="s">
        <v>115</v>
      </c>
      <c r="C15" s="55" t="s">
        <v>26</v>
      </c>
      <c r="D15" s="99" t="s">
        <v>220</v>
      </c>
      <c r="E15" s="111">
        <v>61624</v>
      </c>
      <c r="F15" s="84">
        <v>0</v>
      </c>
      <c r="G15" s="42">
        <f t="shared" si="0"/>
        <v>0</v>
      </c>
    </row>
    <row r="16" spans="1:7" s="73" customFormat="1" x14ac:dyDescent="0.2">
      <c r="A16" s="128" t="s">
        <v>40</v>
      </c>
      <c r="B16" s="105" t="s">
        <v>4</v>
      </c>
      <c r="C16" s="72" t="s">
        <v>5</v>
      </c>
      <c r="D16" s="106">
        <v>24</v>
      </c>
      <c r="E16" s="107">
        <v>24</v>
      </c>
      <c r="F16" s="78">
        <v>0</v>
      </c>
      <c r="G16" s="112">
        <f t="shared" si="0"/>
        <v>0</v>
      </c>
    </row>
    <row r="17" spans="1:7" x14ac:dyDescent="0.2">
      <c r="A17" s="127"/>
      <c r="B17" s="109" t="s">
        <v>10</v>
      </c>
      <c r="C17" s="101"/>
      <c r="D17" s="102"/>
      <c r="E17" s="108"/>
      <c r="F17" s="147"/>
      <c r="G17" s="104"/>
    </row>
    <row r="18" spans="1:7" ht="25.5" x14ac:dyDescent="0.2">
      <c r="A18" s="6">
        <v>181451121</v>
      </c>
      <c r="B18" s="98" t="s">
        <v>118</v>
      </c>
      <c r="C18" s="55" t="s">
        <v>26</v>
      </c>
      <c r="D18" s="99" t="s">
        <v>221</v>
      </c>
      <c r="E18" s="111">
        <v>1410</v>
      </c>
      <c r="F18" s="84">
        <v>0</v>
      </c>
      <c r="G18" s="42">
        <f t="shared" ref="G18:G21" si="1">E18*F18</f>
        <v>0</v>
      </c>
    </row>
    <row r="19" spans="1:7" ht="25.5" x14ac:dyDescent="0.2">
      <c r="A19" s="6">
        <v>181451122</v>
      </c>
      <c r="B19" s="98" t="s">
        <v>119</v>
      </c>
      <c r="C19" s="55" t="s">
        <v>26</v>
      </c>
      <c r="D19" s="99" t="s">
        <v>243</v>
      </c>
      <c r="E19" s="111">
        <v>57370</v>
      </c>
      <c r="F19" s="84">
        <v>0</v>
      </c>
      <c r="G19" s="42">
        <f t="shared" si="1"/>
        <v>0</v>
      </c>
    </row>
    <row r="20" spans="1:7" x14ac:dyDescent="0.2">
      <c r="A20" s="129"/>
      <c r="B20" s="113" t="s">
        <v>62</v>
      </c>
      <c r="C20" s="114"/>
      <c r="D20" s="114"/>
      <c r="E20" s="115"/>
      <c r="F20" s="148"/>
      <c r="G20" s="116"/>
    </row>
    <row r="21" spans="1:7" x14ac:dyDescent="0.2">
      <c r="A21" s="6">
        <v>185803211</v>
      </c>
      <c r="B21" s="98" t="s">
        <v>120</v>
      </c>
      <c r="C21" s="55" t="s">
        <v>26</v>
      </c>
      <c r="D21" s="99" t="s">
        <v>221</v>
      </c>
      <c r="E21" s="111">
        <v>1410</v>
      </c>
      <c r="F21" s="84">
        <v>0</v>
      </c>
      <c r="G21" s="42">
        <f t="shared" si="1"/>
        <v>0</v>
      </c>
    </row>
    <row r="22" spans="1:7" x14ac:dyDescent="0.2">
      <c r="A22" s="127"/>
      <c r="B22" s="109" t="s">
        <v>11</v>
      </c>
      <c r="C22" s="101"/>
      <c r="D22" s="102"/>
      <c r="E22" s="108"/>
      <c r="F22" s="147"/>
      <c r="G22" s="110"/>
    </row>
    <row r="23" spans="1:7" ht="25.5" x14ac:dyDescent="0.2">
      <c r="A23" s="6">
        <v>183101221</v>
      </c>
      <c r="B23" s="98" t="s">
        <v>123</v>
      </c>
      <c r="C23" s="55" t="s">
        <v>36</v>
      </c>
      <c r="D23" s="99" t="s">
        <v>244</v>
      </c>
      <c r="E23" s="111">
        <v>53</v>
      </c>
      <c r="F23" s="84">
        <v>0</v>
      </c>
      <c r="G23" s="42">
        <f t="shared" ref="G23:G24" si="2">E23*F23</f>
        <v>0</v>
      </c>
    </row>
    <row r="24" spans="1:7" ht="25.5" x14ac:dyDescent="0.2">
      <c r="A24" s="6">
        <v>183102221</v>
      </c>
      <c r="B24" s="98" t="s">
        <v>124</v>
      </c>
      <c r="C24" s="55" t="s">
        <v>36</v>
      </c>
      <c r="D24" s="99" t="s">
        <v>245</v>
      </c>
      <c r="E24" s="111">
        <v>291</v>
      </c>
      <c r="F24" s="84">
        <v>0</v>
      </c>
      <c r="G24" s="42">
        <f t="shared" si="2"/>
        <v>0</v>
      </c>
    </row>
    <row r="25" spans="1:7" ht="25.5" x14ac:dyDescent="0.2">
      <c r="A25" s="6">
        <v>184102115</v>
      </c>
      <c r="B25" s="98" t="s">
        <v>127</v>
      </c>
      <c r="C25" s="55" t="s">
        <v>36</v>
      </c>
      <c r="D25" s="99" t="s">
        <v>244</v>
      </c>
      <c r="E25" s="111">
        <v>53</v>
      </c>
      <c r="F25" s="84">
        <v>0</v>
      </c>
      <c r="G25" s="42">
        <f t="shared" ref="G25:G26" si="3">E25*F25</f>
        <v>0</v>
      </c>
    </row>
    <row r="26" spans="1:7" ht="25.5" x14ac:dyDescent="0.2">
      <c r="A26" s="6">
        <v>184102125</v>
      </c>
      <c r="B26" s="98" t="s">
        <v>128</v>
      </c>
      <c r="C26" s="55" t="s">
        <v>36</v>
      </c>
      <c r="D26" s="99" t="s">
        <v>245</v>
      </c>
      <c r="E26" s="111">
        <v>291</v>
      </c>
      <c r="F26" s="84">
        <v>0</v>
      </c>
      <c r="G26" s="42">
        <f t="shared" si="3"/>
        <v>0</v>
      </c>
    </row>
    <row r="27" spans="1:7" ht="25.5" x14ac:dyDescent="0.2">
      <c r="A27" s="6">
        <v>185802114</v>
      </c>
      <c r="B27" s="98" t="s">
        <v>138</v>
      </c>
      <c r="C27" s="55" t="s">
        <v>0</v>
      </c>
      <c r="D27" s="99" t="s">
        <v>226</v>
      </c>
      <c r="E27" s="111">
        <v>2.1199999999999999E-3</v>
      </c>
      <c r="F27" s="84">
        <v>0</v>
      </c>
      <c r="G27" s="42">
        <f>E27*F27</f>
        <v>0</v>
      </c>
    </row>
    <row r="28" spans="1:7" ht="25.5" x14ac:dyDescent="0.2">
      <c r="A28" s="6">
        <v>185802114</v>
      </c>
      <c r="B28" s="98" t="s">
        <v>222</v>
      </c>
      <c r="C28" s="55" t="s">
        <v>0</v>
      </c>
      <c r="D28" s="99" t="s">
        <v>227</v>
      </c>
      <c r="E28" s="111">
        <v>1.5900000000000001E-2</v>
      </c>
      <c r="F28" s="84">
        <v>0</v>
      </c>
      <c r="G28" s="42">
        <f>E28*F28</f>
        <v>0</v>
      </c>
    </row>
    <row r="29" spans="1:7" ht="25.5" x14ac:dyDescent="0.2">
      <c r="A29" s="6">
        <v>185802124</v>
      </c>
      <c r="B29" s="98" t="s">
        <v>139</v>
      </c>
      <c r="C29" s="55" t="s">
        <v>0</v>
      </c>
      <c r="D29" s="99" t="s">
        <v>228</v>
      </c>
      <c r="E29" s="111">
        <v>1.1639999999999999E-2</v>
      </c>
      <c r="F29" s="84">
        <v>0</v>
      </c>
      <c r="G29" s="42">
        <f>E29*F29</f>
        <v>0</v>
      </c>
    </row>
    <row r="30" spans="1:7" ht="25.5" x14ac:dyDescent="0.2">
      <c r="A30" s="6">
        <v>185802124</v>
      </c>
      <c r="B30" s="98" t="s">
        <v>223</v>
      </c>
      <c r="C30" s="55" t="s">
        <v>0</v>
      </c>
      <c r="D30" s="99" t="s">
        <v>229</v>
      </c>
      <c r="E30" s="111">
        <v>8.7300000000000003E-2</v>
      </c>
      <c r="F30" s="84">
        <v>0</v>
      </c>
      <c r="G30" s="42">
        <f>E30*F30</f>
        <v>0</v>
      </c>
    </row>
    <row r="31" spans="1:7" x14ac:dyDescent="0.2">
      <c r="A31" s="6">
        <v>184215133</v>
      </c>
      <c r="B31" s="98" t="s">
        <v>131</v>
      </c>
      <c r="C31" s="55" t="s">
        <v>36</v>
      </c>
      <c r="D31" s="99" t="s">
        <v>246</v>
      </c>
      <c r="E31" s="111">
        <v>344</v>
      </c>
      <c r="F31" s="84">
        <v>0</v>
      </c>
      <c r="G31" s="42">
        <f t="shared" ref="G31:G41" si="4">E31*F31</f>
        <v>0</v>
      </c>
    </row>
    <row r="32" spans="1:7" ht="25.5" x14ac:dyDescent="0.2">
      <c r="A32" s="6">
        <v>184501141</v>
      </c>
      <c r="B32" s="98" t="s">
        <v>140</v>
      </c>
      <c r="C32" s="55" t="s">
        <v>26</v>
      </c>
      <c r="D32" s="99" t="s">
        <v>244</v>
      </c>
      <c r="E32" s="111">
        <v>53</v>
      </c>
      <c r="F32" s="84">
        <v>0</v>
      </c>
      <c r="G32" s="42">
        <f t="shared" si="4"/>
        <v>0</v>
      </c>
    </row>
    <row r="33" spans="1:7" x14ac:dyDescent="0.2">
      <c r="A33" s="6">
        <v>184501142</v>
      </c>
      <c r="B33" s="98" t="s">
        <v>141</v>
      </c>
      <c r="C33" s="55" t="s">
        <v>26</v>
      </c>
      <c r="D33" s="99" t="s">
        <v>245</v>
      </c>
      <c r="E33" s="111">
        <v>291</v>
      </c>
      <c r="F33" s="84">
        <v>0</v>
      </c>
      <c r="G33" s="42">
        <f t="shared" si="4"/>
        <v>0</v>
      </c>
    </row>
    <row r="34" spans="1:7" ht="25.5" x14ac:dyDescent="0.2">
      <c r="A34" s="6">
        <v>184813121</v>
      </c>
      <c r="B34" s="98" t="s">
        <v>142</v>
      </c>
      <c r="C34" s="55" t="s">
        <v>36</v>
      </c>
      <c r="D34" s="99" t="s">
        <v>247</v>
      </c>
      <c r="E34" s="111">
        <v>344</v>
      </c>
      <c r="F34" s="84">
        <v>0</v>
      </c>
      <c r="G34" s="42">
        <f t="shared" si="4"/>
        <v>0</v>
      </c>
    </row>
    <row r="35" spans="1:7" ht="25.5" x14ac:dyDescent="0.2">
      <c r="A35" s="6">
        <v>184813125</v>
      </c>
      <c r="B35" s="98" t="s">
        <v>224</v>
      </c>
      <c r="C35" s="55" t="s">
        <v>36</v>
      </c>
      <c r="D35" s="99" t="s">
        <v>245</v>
      </c>
      <c r="E35" s="111">
        <v>291</v>
      </c>
      <c r="F35" s="84">
        <v>0</v>
      </c>
      <c r="G35" s="42">
        <f t="shared" si="4"/>
        <v>0</v>
      </c>
    </row>
    <row r="36" spans="1:7" ht="25.5" x14ac:dyDescent="0.2">
      <c r="A36" s="6">
        <v>184813134</v>
      </c>
      <c r="B36" s="98" t="s">
        <v>143</v>
      </c>
      <c r="C36" s="55" t="s">
        <v>46</v>
      </c>
      <c r="D36" s="99" t="s">
        <v>230</v>
      </c>
      <c r="E36" s="111">
        <v>3.44</v>
      </c>
      <c r="F36" s="84">
        <v>0</v>
      </c>
      <c r="G36" s="42">
        <f t="shared" si="4"/>
        <v>0</v>
      </c>
    </row>
    <row r="37" spans="1:7" ht="25.5" x14ac:dyDescent="0.2">
      <c r="A37" s="6">
        <v>184813138</v>
      </c>
      <c r="B37" s="98" t="s">
        <v>225</v>
      </c>
      <c r="C37" s="55" t="s">
        <v>46</v>
      </c>
      <c r="D37" s="99" t="s">
        <v>231</v>
      </c>
      <c r="E37" s="111">
        <v>2.91</v>
      </c>
      <c r="F37" s="84">
        <v>0</v>
      </c>
      <c r="G37" s="42">
        <f t="shared" si="4"/>
        <v>0</v>
      </c>
    </row>
    <row r="38" spans="1:7" x14ac:dyDescent="0.2">
      <c r="A38" s="6">
        <v>184911421</v>
      </c>
      <c r="B38" s="98" t="s">
        <v>132</v>
      </c>
      <c r="C38" s="55" t="s">
        <v>26</v>
      </c>
      <c r="D38" s="99" t="s">
        <v>248</v>
      </c>
      <c r="E38" s="111">
        <v>49</v>
      </c>
      <c r="F38" s="84">
        <v>0</v>
      </c>
      <c r="G38" s="42">
        <f t="shared" si="4"/>
        <v>0</v>
      </c>
    </row>
    <row r="39" spans="1:7" x14ac:dyDescent="0.2">
      <c r="A39" s="6">
        <v>184911422</v>
      </c>
      <c r="B39" s="98" t="s">
        <v>135</v>
      </c>
      <c r="C39" s="55" t="s">
        <v>26</v>
      </c>
      <c r="D39" s="99" t="s">
        <v>249</v>
      </c>
      <c r="E39" s="111">
        <v>239</v>
      </c>
      <c r="F39" s="84">
        <v>0</v>
      </c>
      <c r="G39" s="42">
        <f t="shared" si="4"/>
        <v>0</v>
      </c>
    </row>
    <row r="40" spans="1:7" ht="25.5" x14ac:dyDescent="0.2">
      <c r="A40" s="6">
        <v>185804312</v>
      </c>
      <c r="B40" s="98" t="s">
        <v>66</v>
      </c>
      <c r="C40" s="55" t="s">
        <v>27</v>
      </c>
      <c r="D40" s="99" t="s">
        <v>252</v>
      </c>
      <c r="E40" s="111">
        <v>68.8</v>
      </c>
      <c r="F40" s="84">
        <v>0</v>
      </c>
      <c r="G40" s="42">
        <f t="shared" si="4"/>
        <v>0</v>
      </c>
    </row>
    <row r="41" spans="1:7" ht="25.5" x14ac:dyDescent="0.2">
      <c r="A41" s="6">
        <v>185851121</v>
      </c>
      <c r="B41" s="98" t="s">
        <v>47</v>
      </c>
      <c r="C41" s="55" t="s">
        <v>27</v>
      </c>
      <c r="D41" s="99" t="s">
        <v>252</v>
      </c>
      <c r="E41" s="111">
        <v>68.8</v>
      </c>
      <c r="F41" s="84">
        <v>0</v>
      </c>
      <c r="G41" s="42">
        <f t="shared" si="4"/>
        <v>0</v>
      </c>
    </row>
    <row r="42" spans="1:7" x14ac:dyDescent="0.2">
      <c r="A42" s="129"/>
      <c r="B42" s="113" t="s">
        <v>62</v>
      </c>
      <c r="C42" s="114"/>
      <c r="D42" s="114"/>
      <c r="E42" s="115"/>
      <c r="F42" s="148"/>
      <c r="G42" s="116"/>
    </row>
    <row r="43" spans="1:7" x14ac:dyDescent="0.2">
      <c r="A43" s="6" t="s">
        <v>40</v>
      </c>
      <c r="B43" s="98" t="s">
        <v>6</v>
      </c>
      <c r="C43" s="55" t="s">
        <v>36</v>
      </c>
      <c r="D43" s="99" t="s">
        <v>247</v>
      </c>
      <c r="E43" s="111">
        <v>344</v>
      </c>
      <c r="F43" s="84">
        <v>0</v>
      </c>
      <c r="G43" s="42">
        <f t="shared" ref="G43:G48" si="5">E43*F43</f>
        <v>0</v>
      </c>
    </row>
    <row r="44" spans="1:7" x14ac:dyDescent="0.2">
      <c r="A44" s="6">
        <v>184911111</v>
      </c>
      <c r="B44" s="98" t="s">
        <v>145</v>
      </c>
      <c r="C44" s="55" t="s">
        <v>36</v>
      </c>
      <c r="D44" s="99" t="s">
        <v>232</v>
      </c>
      <c r="E44" s="111">
        <v>17.2</v>
      </c>
      <c r="F44" s="84">
        <v>0</v>
      </c>
      <c r="G44" s="42">
        <f t="shared" si="5"/>
        <v>0</v>
      </c>
    </row>
    <row r="45" spans="1:7" ht="25.5" x14ac:dyDescent="0.2">
      <c r="A45" s="6">
        <v>185804213</v>
      </c>
      <c r="B45" s="98" t="s">
        <v>133</v>
      </c>
      <c r="C45" s="55" t="s">
        <v>26</v>
      </c>
      <c r="D45" s="99" t="s">
        <v>250</v>
      </c>
      <c r="E45" s="111">
        <v>49</v>
      </c>
      <c r="F45" s="84">
        <v>0</v>
      </c>
      <c r="G45" s="42">
        <f t="shared" si="5"/>
        <v>0</v>
      </c>
    </row>
    <row r="46" spans="1:7" ht="25.5" x14ac:dyDescent="0.2">
      <c r="A46" s="6">
        <v>185804233</v>
      </c>
      <c r="B46" s="98" t="s">
        <v>134</v>
      </c>
      <c r="C46" s="55" t="s">
        <v>26</v>
      </c>
      <c r="D46" s="99" t="s">
        <v>251</v>
      </c>
      <c r="E46" s="111">
        <v>239</v>
      </c>
      <c r="F46" s="84">
        <v>0</v>
      </c>
      <c r="G46" s="42">
        <f t="shared" si="5"/>
        <v>0</v>
      </c>
    </row>
    <row r="47" spans="1:7" ht="25.5" x14ac:dyDescent="0.2">
      <c r="A47" s="6">
        <v>185804312</v>
      </c>
      <c r="B47" s="98" t="s">
        <v>67</v>
      </c>
      <c r="C47" s="55" t="s">
        <v>27</v>
      </c>
      <c r="D47" s="99" t="s">
        <v>233</v>
      </c>
      <c r="E47" s="111">
        <v>68.8</v>
      </c>
      <c r="F47" s="84">
        <v>0</v>
      </c>
      <c r="G47" s="42">
        <f t="shared" si="5"/>
        <v>0</v>
      </c>
    </row>
    <row r="48" spans="1:7" ht="25.5" x14ac:dyDescent="0.2">
      <c r="A48" s="6">
        <v>185851121</v>
      </c>
      <c r="B48" s="98" t="s">
        <v>47</v>
      </c>
      <c r="C48" s="55" t="s">
        <v>27</v>
      </c>
      <c r="D48" s="99" t="s">
        <v>233</v>
      </c>
      <c r="E48" s="111">
        <v>68.8</v>
      </c>
      <c r="F48" s="84">
        <v>0</v>
      </c>
      <c r="G48" s="42">
        <f t="shared" si="5"/>
        <v>0</v>
      </c>
    </row>
    <row r="49" spans="1:7" x14ac:dyDescent="0.2">
      <c r="A49" s="127"/>
      <c r="B49" s="109" t="s">
        <v>12</v>
      </c>
      <c r="C49" s="101"/>
      <c r="D49" s="102"/>
      <c r="E49" s="108"/>
      <c r="F49" s="147"/>
      <c r="G49" s="110"/>
    </row>
    <row r="50" spans="1:7" ht="25.5" x14ac:dyDescent="0.2">
      <c r="A50" s="6">
        <v>183111112</v>
      </c>
      <c r="B50" s="98" t="s">
        <v>121</v>
      </c>
      <c r="C50" s="55" t="s">
        <v>36</v>
      </c>
      <c r="D50" s="99" t="s">
        <v>253</v>
      </c>
      <c r="E50" s="111">
        <v>148</v>
      </c>
      <c r="F50" s="84">
        <v>0</v>
      </c>
      <c r="G50" s="42">
        <f t="shared" ref="G50:G51" si="6">E50*F50</f>
        <v>0</v>
      </c>
    </row>
    <row r="51" spans="1:7" ht="25.5" x14ac:dyDescent="0.2">
      <c r="A51" s="6">
        <v>183112129</v>
      </c>
      <c r="B51" s="98" t="s">
        <v>122</v>
      </c>
      <c r="C51" s="55" t="s">
        <v>36</v>
      </c>
      <c r="D51" s="99" t="s">
        <v>254</v>
      </c>
      <c r="E51" s="111">
        <v>3884</v>
      </c>
      <c r="F51" s="84">
        <v>0</v>
      </c>
      <c r="G51" s="42">
        <f t="shared" si="6"/>
        <v>0</v>
      </c>
    </row>
    <row r="52" spans="1:7" ht="25.5" x14ac:dyDescent="0.2">
      <c r="A52" s="6">
        <v>183111212</v>
      </c>
      <c r="B52" s="98" t="s">
        <v>125</v>
      </c>
      <c r="C52" s="55" t="s">
        <v>36</v>
      </c>
      <c r="D52" s="99" t="s">
        <v>255</v>
      </c>
      <c r="E52" s="111">
        <v>120</v>
      </c>
      <c r="F52" s="84">
        <v>0</v>
      </c>
      <c r="G52" s="42">
        <f t="shared" ref="G52" si="7">E52*F52</f>
        <v>0</v>
      </c>
    </row>
    <row r="53" spans="1:7" ht="25.5" x14ac:dyDescent="0.2">
      <c r="A53" s="6">
        <v>184102111</v>
      </c>
      <c r="B53" s="98" t="s">
        <v>129</v>
      </c>
      <c r="C53" s="55" t="s">
        <v>36</v>
      </c>
      <c r="D53" s="99" t="s">
        <v>256</v>
      </c>
      <c r="E53" s="111">
        <v>268</v>
      </c>
      <c r="F53" s="84">
        <v>0</v>
      </c>
      <c r="G53" s="42">
        <f t="shared" ref="G53:G54" si="8">E53*F53</f>
        <v>0</v>
      </c>
    </row>
    <row r="54" spans="1:7" ht="25.5" x14ac:dyDescent="0.2">
      <c r="A54" s="6">
        <v>184102121</v>
      </c>
      <c r="B54" s="98" t="s">
        <v>130</v>
      </c>
      <c r="C54" s="55" t="s">
        <v>36</v>
      </c>
      <c r="D54" s="99" t="s">
        <v>254</v>
      </c>
      <c r="E54" s="111">
        <v>3884</v>
      </c>
      <c r="F54" s="84">
        <v>0</v>
      </c>
      <c r="G54" s="42">
        <f t="shared" si="8"/>
        <v>0</v>
      </c>
    </row>
    <row r="55" spans="1:7" ht="25.5" x14ac:dyDescent="0.2">
      <c r="A55" s="6">
        <v>185802113</v>
      </c>
      <c r="B55" s="98" t="s">
        <v>116</v>
      </c>
      <c r="C55" s="55" t="s">
        <v>0</v>
      </c>
      <c r="D55" s="99" t="s">
        <v>234</v>
      </c>
      <c r="E55" s="111">
        <v>6.7999999999999996E-3</v>
      </c>
      <c r="F55" s="84">
        <v>0</v>
      </c>
      <c r="G55" s="42">
        <f>E55*F55</f>
        <v>0</v>
      </c>
    </row>
    <row r="56" spans="1:7" ht="25.5" x14ac:dyDescent="0.2">
      <c r="A56" s="6">
        <v>185802123</v>
      </c>
      <c r="B56" s="98" t="s">
        <v>117</v>
      </c>
      <c r="C56" s="55" t="s">
        <v>0</v>
      </c>
      <c r="D56" s="99" t="s">
        <v>235</v>
      </c>
      <c r="E56" s="111">
        <v>0.2097</v>
      </c>
      <c r="F56" s="84">
        <v>0</v>
      </c>
      <c r="G56" s="42">
        <f>E56*F56</f>
        <v>0</v>
      </c>
    </row>
    <row r="57" spans="1:7" x14ac:dyDescent="0.2">
      <c r="A57" s="6">
        <v>184911421</v>
      </c>
      <c r="B57" s="98" t="s">
        <v>132</v>
      </c>
      <c r="C57" s="55" t="s">
        <v>26</v>
      </c>
      <c r="D57" s="99" t="s">
        <v>257</v>
      </c>
      <c r="E57" s="111">
        <v>136</v>
      </c>
      <c r="F57" s="84">
        <v>0</v>
      </c>
      <c r="G57" s="42">
        <f t="shared" ref="G57:G60" si="9">E57*F57</f>
        <v>0</v>
      </c>
    </row>
    <row r="58" spans="1:7" x14ac:dyDescent="0.2">
      <c r="A58" s="6">
        <v>184911422</v>
      </c>
      <c r="B58" s="98" t="s">
        <v>135</v>
      </c>
      <c r="C58" s="55" t="s">
        <v>26</v>
      </c>
      <c r="D58" s="99" t="s">
        <v>258</v>
      </c>
      <c r="E58" s="111">
        <v>4194</v>
      </c>
      <c r="F58" s="84">
        <v>0</v>
      </c>
      <c r="G58" s="42">
        <f t="shared" si="9"/>
        <v>0</v>
      </c>
    </row>
    <row r="59" spans="1:7" ht="25.5" x14ac:dyDescent="0.2">
      <c r="A59" s="6">
        <v>185804312</v>
      </c>
      <c r="B59" s="98" t="s">
        <v>68</v>
      </c>
      <c r="C59" s="55" t="s">
        <v>27</v>
      </c>
      <c r="D59" s="99" t="s">
        <v>236</v>
      </c>
      <c r="E59" s="111">
        <v>346.4</v>
      </c>
      <c r="F59" s="84">
        <v>0</v>
      </c>
      <c r="G59" s="42">
        <f t="shared" si="9"/>
        <v>0</v>
      </c>
    </row>
    <row r="60" spans="1:7" ht="25.5" x14ac:dyDescent="0.2">
      <c r="A60" s="6">
        <v>185851121</v>
      </c>
      <c r="B60" s="98" t="s">
        <v>47</v>
      </c>
      <c r="C60" s="55" t="s">
        <v>27</v>
      </c>
      <c r="D60" s="99" t="s">
        <v>236</v>
      </c>
      <c r="E60" s="111">
        <v>346.4</v>
      </c>
      <c r="F60" s="84">
        <v>0</v>
      </c>
      <c r="G60" s="42">
        <f t="shared" si="9"/>
        <v>0</v>
      </c>
    </row>
    <row r="61" spans="1:7" x14ac:dyDescent="0.2">
      <c r="A61" s="129"/>
      <c r="B61" s="113" t="s">
        <v>62</v>
      </c>
      <c r="C61" s="114"/>
      <c r="D61" s="114"/>
      <c r="E61" s="115"/>
      <c r="F61" s="148"/>
      <c r="G61" s="116"/>
    </row>
    <row r="62" spans="1:7" ht="25.5" x14ac:dyDescent="0.2">
      <c r="A62" s="6">
        <v>185804214</v>
      </c>
      <c r="B62" s="98" t="s">
        <v>136</v>
      </c>
      <c r="C62" s="55" t="s">
        <v>26</v>
      </c>
      <c r="D62" s="99" t="s">
        <v>257</v>
      </c>
      <c r="E62" s="111">
        <v>136</v>
      </c>
      <c r="F62" s="84">
        <v>0</v>
      </c>
      <c r="G62" s="42">
        <f t="shared" ref="G62:G65" si="10">E62*F62</f>
        <v>0</v>
      </c>
    </row>
    <row r="63" spans="1:7" ht="25.5" x14ac:dyDescent="0.2">
      <c r="A63" s="6">
        <v>185804234</v>
      </c>
      <c r="B63" s="98" t="s">
        <v>137</v>
      </c>
      <c r="C63" s="55" t="s">
        <v>26</v>
      </c>
      <c r="D63" s="99" t="s">
        <v>259</v>
      </c>
      <c r="E63" s="111">
        <v>4194</v>
      </c>
      <c r="F63" s="84">
        <v>0</v>
      </c>
      <c r="G63" s="42">
        <f t="shared" si="10"/>
        <v>0</v>
      </c>
    </row>
    <row r="64" spans="1:7" ht="25.5" x14ac:dyDescent="0.2">
      <c r="A64" s="6">
        <v>185804312</v>
      </c>
      <c r="B64" s="98" t="s">
        <v>69</v>
      </c>
      <c r="C64" s="55" t="s">
        <v>27</v>
      </c>
      <c r="D64" s="99" t="s">
        <v>237</v>
      </c>
      <c r="E64" s="111">
        <v>346.4</v>
      </c>
      <c r="F64" s="84">
        <v>0</v>
      </c>
      <c r="G64" s="42">
        <f t="shared" si="10"/>
        <v>0</v>
      </c>
    </row>
    <row r="65" spans="1:7" ht="25.5" x14ac:dyDescent="0.2">
      <c r="A65" s="6">
        <v>185851121</v>
      </c>
      <c r="B65" s="98" t="s">
        <v>47</v>
      </c>
      <c r="C65" s="55" t="s">
        <v>27</v>
      </c>
      <c r="D65" s="99" t="s">
        <v>237</v>
      </c>
      <c r="E65" s="111">
        <v>346.4</v>
      </c>
      <c r="F65" s="84">
        <v>0</v>
      </c>
      <c r="G65" s="42">
        <f t="shared" si="10"/>
        <v>0</v>
      </c>
    </row>
    <row r="66" spans="1:7" s="73" customFormat="1" x14ac:dyDescent="0.2">
      <c r="A66" s="127"/>
      <c r="B66" s="109" t="s">
        <v>42</v>
      </c>
      <c r="C66" s="101"/>
      <c r="D66" s="102"/>
      <c r="E66" s="108"/>
      <c r="F66" s="147"/>
      <c r="G66" s="110"/>
    </row>
    <row r="67" spans="1:7" ht="25.5" x14ac:dyDescent="0.2">
      <c r="A67" s="6">
        <v>183111211</v>
      </c>
      <c r="B67" s="98" t="s">
        <v>126</v>
      </c>
      <c r="C67" s="55" t="s">
        <v>36</v>
      </c>
      <c r="D67" s="99" t="s">
        <v>260</v>
      </c>
      <c r="E67" s="111">
        <v>330</v>
      </c>
      <c r="F67" s="84">
        <v>0</v>
      </c>
      <c r="G67" s="42">
        <f t="shared" ref="G67:G72" si="11">E67*F67</f>
        <v>0</v>
      </c>
    </row>
    <row r="68" spans="1:7" x14ac:dyDescent="0.2">
      <c r="A68" s="6">
        <v>183211322</v>
      </c>
      <c r="B68" s="98" t="s">
        <v>144</v>
      </c>
      <c r="C68" s="55" t="s">
        <v>36</v>
      </c>
      <c r="D68" s="99" t="s">
        <v>260</v>
      </c>
      <c r="E68" s="111">
        <v>330</v>
      </c>
      <c r="F68" s="84">
        <v>0</v>
      </c>
      <c r="G68" s="42">
        <f t="shared" si="11"/>
        <v>0</v>
      </c>
    </row>
    <row r="69" spans="1:7" ht="25.5" x14ac:dyDescent="0.2">
      <c r="A69" s="6">
        <v>185802113</v>
      </c>
      <c r="B69" s="98" t="s">
        <v>116</v>
      </c>
      <c r="C69" s="55" t="s">
        <v>0</v>
      </c>
      <c r="D69" s="99" t="s">
        <v>239</v>
      </c>
      <c r="E69" s="111">
        <v>3.0000000000000001E-3</v>
      </c>
      <c r="F69" s="84">
        <v>0</v>
      </c>
      <c r="G69" s="42">
        <f>E69*F69</f>
        <v>0</v>
      </c>
    </row>
    <row r="70" spans="1:7" x14ac:dyDescent="0.2">
      <c r="A70" s="6">
        <v>184911421</v>
      </c>
      <c r="B70" s="98" t="s">
        <v>132</v>
      </c>
      <c r="C70" s="55" t="s">
        <v>26</v>
      </c>
      <c r="D70" s="99" t="s">
        <v>261</v>
      </c>
      <c r="E70" s="111">
        <v>60</v>
      </c>
      <c r="F70" s="84">
        <v>0</v>
      </c>
      <c r="G70" s="42">
        <f t="shared" ref="G70" si="12">E70*F70</f>
        <v>0</v>
      </c>
    </row>
    <row r="71" spans="1:7" ht="25.5" x14ac:dyDescent="0.2">
      <c r="A71" s="6">
        <v>185804312</v>
      </c>
      <c r="B71" s="98" t="s">
        <v>68</v>
      </c>
      <c r="C71" s="55" t="s">
        <v>27</v>
      </c>
      <c r="D71" s="99" t="s">
        <v>240</v>
      </c>
      <c r="E71" s="111">
        <v>4.8</v>
      </c>
      <c r="F71" s="84">
        <v>0</v>
      </c>
      <c r="G71" s="42">
        <f t="shared" si="11"/>
        <v>0</v>
      </c>
    </row>
    <row r="72" spans="1:7" ht="25.5" x14ac:dyDescent="0.2">
      <c r="A72" s="6">
        <v>185851121</v>
      </c>
      <c r="B72" s="98" t="s">
        <v>47</v>
      </c>
      <c r="C72" s="55" t="s">
        <v>27</v>
      </c>
      <c r="D72" s="99" t="s">
        <v>240</v>
      </c>
      <c r="E72" s="111">
        <v>4.8</v>
      </c>
      <c r="F72" s="84">
        <v>0</v>
      </c>
      <c r="G72" s="42">
        <f t="shared" si="11"/>
        <v>0</v>
      </c>
    </row>
    <row r="73" spans="1:7" x14ac:dyDescent="0.2">
      <c r="A73" s="129"/>
      <c r="B73" s="113" t="s">
        <v>62</v>
      </c>
      <c r="C73" s="114"/>
      <c r="D73" s="114"/>
      <c r="E73" s="115"/>
      <c r="F73" s="148"/>
      <c r="G73" s="116"/>
    </row>
    <row r="74" spans="1:7" ht="25.5" x14ac:dyDescent="0.2">
      <c r="A74" s="6">
        <v>185804211</v>
      </c>
      <c r="B74" s="98" t="s">
        <v>238</v>
      </c>
      <c r="C74" s="55" t="s">
        <v>26</v>
      </c>
      <c r="D74" s="99" t="s">
        <v>241</v>
      </c>
      <c r="E74" s="111">
        <v>120</v>
      </c>
      <c r="F74" s="84">
        <v>0</v>
      </c>
      <c r="G74" s="42">
        <f>E74*F74</f>
        <v>0</v>
      </c>
    </row>
    <row r="75" spans="1:7" ht="25.5" x14ac:dyDescent="0.2">
      <c r="A75" s="6">
        <v>185804312</v>
      </c>
      <c r="B75" s="98" t="s">
        <v>69</v>
      </c>
      <c r="C75" s="55" t="s">
        <v>27</v>
      </c>
      <c r="D75" s="99" t="s">
        <v>242</v>
      </c>
      <c r="E75" s="111">
        <v>4.8</v>
      </c>
      <c r="F75" s="84">
        <v>0</v>
      </c>
      <c r="G75" s="42">
        <f>E75*F75</f>
        <v>0</v>
      </c>
    </row>
    <row r="76" spans="1:7" ht="25.5" x14ac:dyDescent="0.2">
      <c r="A76" s="6">
        <v>185851121</v>
      </c>
      <c r="B76" s="98" t="s">
        <v>47</v>
      </c>
      <c r="C76" s="55" t="s">
        <v>27</v>
      </c>
      <c r="D76" s="99" t="s">
        <v>242</v>
      </c>
      <c r="E76" s="111">
        <v>4.8</v>
      </c>
      <c r="F76" s="84">
        <v>0</v>
      </c>
      <c r="G76" s="42">
        <f>E76*F76</f>
        <v>0</v>
      </c>
    </row>
    <row r="77" spans="1:7" x14ac:dyDescent="0.2">
      <c r="A77" s="127"/>
      <c r="B77" s="100"/>
      <c r="C77" s="101"/>
      <c r="D77" s="102"/>
      <c r="E77" s="117"/>
      <c r="F77" s="150"/>
      <c r="G77" s="104"/>
    </row>
    <row r="78" spans="1:7" x14ac:dyDescent="0.2">
      <c r="A78" s="128" t="s">
        <v>40</v>
      </c>
      <c r="B78" s="105" t="s">
        <v>7</v>
      </c>
      <c r="C78" s="72" t="s">
        <v>45</v>
      </c>
      <c r="D78" s="106">
        <v>1</v>
      </c>
      <c r="E78" s="107">
        <v>1</v>
      </c>
      <c r="F78" s="78">
        <v>0</v>
      </c>
      <c r="G78" s="112">
        <f>E78*F78</f>
        <v>0</v>
      </c>
    </row>
    <row r="79" spans="1:7" ht="13.5" thickBot="1" x14ac:dyDescent="0.25">
      <c r="A79" s="130" t="s">
        <v>40</v>
      </c>
      <c r="B79" s="118" t="s">
        <v>8</v>
      </c>
      <c r="C79" s="119" t="s">
        <v>45</v>
      </c>
      <c r="D79" s="120">
        <v>1</v>
      </c>
      <c r="E79" s="121">
        <v>1</v>
      </c>
      <c r="F79" s="85">
        <v>0</v>
      </c>
      <c r="G79" s="122">
        <f>E79*F79</f>
        <v>0</v>
      </c>
    </row>
    <row r="80" spans="1:7" s="8" customFormat="1" ht="15.75" thickBot="1" x14ac:dyDescent="0.3">
      <c r="A80" s="131"/>
      <c r="B80" s="132" t="s">
        <v>70</v>
      </c>
      <c r="C80" s="133"/>
      <c r="D80" s="134"/>
      <c r="E80" s="86"/>
      <c r="F80" s="140"/>
      <c r="G80" s="87">
        <f>SUM(G7:G79)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Sumarizace</vt:lpstr>
      <vt:lpstr>Rozpočet rostlinný materiál</vt:lpstr>
      <vt:lpstr>Rozpočet ostatní materiál</vt:lpstr>
      <vt:lpstr>Rozpočet zahradnické práce</vt:lpstr>
      <vt:lpstr>'Rozpočet ostatní materiál'!Názvy_tisku</vt:lpstr>
      <vt:lpstr>'Rozpočet rostlinný materiál'!Názvy_tisku</vt:lpstr>
      <vt:lpstr>'Rozpočet zahradnické práce'!Názvy_tisku</vt:lpstr>
      <vt:lpstr>'Rozpočet ostatní materiál'!Oblast_tisku</vt:lpstr>
      <vt:lpstr>'Rozpočet rostlinný materiál'!Oblast_tisku</vt:lpstr>
      <vt:lpstr>'Rozpočet zahradnické práce'!Oblast_tisku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3L</cp:lastModifiedBy>
  <cp:lastPrinted>2020-04-24T11:21:27Z</cp:lastPrinted>
  <dcterms:created xsi:type="dcterms:W3CDTF">2007-04-02T13:08:26Z</dcterms:created>
  <dcterms:modified xsi:type="dcterms:W3CDTF">2021-08-05T06:28:53Z</dcterms:modified>
</cp:coreProperties>
</file>