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002-02 - Interiér" sheetId="2" r:id="rId1"/>
    <sheet name="Pokyny pro vyplnění" sheetId="3" r:id="rId2"/>
  </sheets>
  <definedNames>
    <definedName name="_xlnm._FilterDatabase" localSheetId="0" hidden="1">'002-02 - Interiér'!$C$86:$K$101</definedName>
    <definedName name="_xlnm.Print_Area" localSheetId="0">'002-02 - Interiér'!$C$4:$J$41,'002-02 - Interiér'!$C$47:$J$66,'002-02 - Interiér'!$C$72:$K$101</definedName>
    <definedName name="_xlnm.Print_Area" localSheetId="1">'Pokyny pro vyplnění'!$B$2:$K$71,'Pokyny pro vyplnění'!$B$74:$K$118,'Pokyny pro vyplnění'!$B$121:$K$190,'Pokyny pro vyplnění'!$B$198:$K$218</definedName>
    <definedName name="_xlnm.Print_Titles" localSheetId="0">'002-02 - Interiér'!$86:$86</definedName>
  </definedNames>
  <calcPr calcId="191029"/>
  <extLst/>
</workbook>
</file>

<file path=xl/sharedStrings.xml><?xml version="1.0" encoding="utf-8"?>
<sst xmlns="http://schemas.openxmlformats.org/spreadsheetml/2006/main" count="808" uniqueCount="308">
  <si>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</si>
  <si>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</si>
  <si>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</si>
  <si>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</si>
  <si>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</si>
  <si>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</si>
  <si>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</si>
  <si>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</si>
  <si>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</si>
  <si>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</si>
  <si>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</si>
  <si>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</si>
  <si>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Zhotovitel:</t>
  </si>
  <si>
    <t xml:space="preserve"> 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</si>
  <si>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</si>
  <si>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</si>
  <si>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</si>
  <si>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</si>
  <si>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</si>
  <si>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</si>
  <si>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</si>
  <si>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</si>
  <si>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</si>
  <si>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</si>
  <si>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</si>
  <si>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</si>
  <si>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</si>
  <si>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</si>
  <si>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</si>
  <si>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</si>
  <si>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</si>
  <si>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</si>
  <si>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</si>
  <si>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</si>
  <si>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</si>
  <si>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</si>
  <si>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STA</t>
  </si>
  <si>
    <t>1</t>
  </si>
  <si>
    <t>2</t>
  </si>
  <si>
    <t>Soupis</t>
  </si>
  <si>
    <t>{5cd86c11-336a-4e33-9b6a-81ad78166195}</t>
  </si>
  <si>
    <t>Objekt:</t>
  </si>
  <si>
    <t>002 - SO-01  Domov pro seniory</t>
  </si>
  <si>
    <t>Soupis:</t>
  </si>
  <si>
    <t>002-02 - Interiér</t>
  </si>
  <si>
    <t>Kód dílu - Popis</t>
  </si>
  <si>
    <t>Cena celkem [CZK]</t>
  </si>
  <si>
    <t>-1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</si>
  <si>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</si>
  <si>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</si>
  <si>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</si>
  <si>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</si>
  <si>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</si>
  <si>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</si>
  <si>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</si>
  <si>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</si>
  <si>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</si>
  <si>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</si>
  <si>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</si>
  <si>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</si>
  <si>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</si>
  <si>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</si>
  <si>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ks</t>
  </si>
  <si>
    <t>4</t>
  </si>
  <si>
    <t>156</t>
  </si>
  <si>
    <t>158</t>
  </si>
  <si>
    <t>160</t>
  </si>
  <si>
    <t>162</t>
  </si>
  <si>
    <t>164</t>
  </si>
  <si>
    <t>166</t>
  </si>
  <si>
    <t>D2</t>
  </si>
  <si>
    <t>304</t>
  </si>
  <si>
    <t>306</t>
  </si>
  <si>
    <t>308</t>
  </si>
  <si>
    <t>155</t>
  </si>
  <si>
    <t>Pol155</t>
  </si>
  <si>
    <t>Z04 - Skříň léková prosklená</t>
  </si>
  <si>
    <t>310</t>
  </si>
  <si>
    <t>Pol156</t>
  </si>
  <si>
    <t>Z05 - Chladící skříň pro skladování léků</t>
  </si>
  <si>
    <t>312</t>
  </si>
  <si>
    <t>157</t>
  </si>
  <si>
    <t>Pol157</t>
  </si>
  <si>
    <t>Z06 - Převazový vozík</t>
  </si>
  <si>
    <t>314</t>
  </si>
  <si>
    <t>Pol158</t>
  </si>
  <si>
    <t>Z07 - Stůl sterilizace</t>
  </si>
  <si>
    <t>316</t>
  </si>
  <si>
    <t>159</t>
  </si>
  <si>
    <t>Pol159</t>
  </si>
  <si>
    <t>Z08 - Vyšetřovací lehátko</t>
  </si>
  <si>
    <t>318</t>
  </si>
  <si>
    <t>Pol160</t>
  </si>
  <si>
    <t>Z09 - Skříň policová</t>
  </si>
  <si>
    <t>320</t>
  </si>
  <si>
    <t>322</t>
  </si>
  <si>
    <t>Pol162</t>
  </si>
  <si>
    <t>Z11 - Mixážní sprchový panel s toaletní mísou</t>
  </si>
  <si>
    <t>324</t>
  </si>
  <si>
    <t>163</t>
  </si>
  <si>
    <t>Pol163</t>
  </si>
  <si>
    <t>Z12 - Sprchové lůžko</t>
  </si>
  <si>
    <t>326</t>
  </si>
  <si>
    <t>Pol164</t>
  </si>
  <si>
    <t>Z13 - Sestava nábytku v čistící místnosti</t>
  </si>
  <si>
    <t>328</t>
  </si>
  <si>
    <t>165</t>
  </si>
  <si>
    <t>Pol165</t>
  </si>
  <si>
    <t>Z14 - Polohovací toaletní a sprchové křeslo</t>
  </si>
  <si>
    <t>330</t>
  </si>
  <si>
    <t>Pol166</t>
  </si>
  <si>
    <t>Z15 - Pojízdné toaletní a sprchové křeslo</t>
  </si>
  <si>
    <t>332</t>
  </si>
  <si>
    <t>kpl</t>
  </si>
  <si>
    <t>225</t>
  </si>
  <si>
    <t>Pol225</t>
  </si>
  <si>
    <t>Ostatní náklady - realizační dokumentace, dokumentace skutečného provedení - autorský dozor - revize - stavební přípomoci,demontáž starých zařízení a rozvodů - ekologická likvidace odpadu - zařízení staveniště - protipožární dozor - energie - lešení - inženýrská činnost dodatavele</t>
  </si>
  <si>
    <t>450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</si>
  <si>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</si>
  <si>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</si>
  <si>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</si>
  <si>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</si>
  <si>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</si>
  <si>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</si>
  <si>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</si>
  <si>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</si>
  <si>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</si>
  <si>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</si>
  <si>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</si>
  <si>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</si>
  <si>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</si>
  <si>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</si>
  <si>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</si>
  <si>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</si>
  <si>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</si>
  <si>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</si>
  <si>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</si>
  <si>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</si>
  <si>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</si>
  <si>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</si>
  <si>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</si>
  <si>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</si>
  <si>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</si>
  <si>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</si>
  <si>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</si>
  <si>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</si>
  <si>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</si>
  <si>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</si>
  <si>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</si>
  <si>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</si>
  <si>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</si>
  <si>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</si>
  <si>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</si>
  <si>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</si>
  <si>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</si>
  <si>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</si>
  <si>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</si>
  <si>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</si>
  <si>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</si>
  <si>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</si>
  <si>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</si>
  <si>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</si>
  <si>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</si>
  <si>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</si>
  <si>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</si>
  <si>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</si>
  <si>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</si>
  <si>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</si>
  <si>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</si>
  <si>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</si>
  <si>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</si>
  <si>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</si>
  <si>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</si>
  <si>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</si>
  <si>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</si>
  <si>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</si>
  <si>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</si>
  <si>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</si>
  <si>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</si>
  <si>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</si>
  <si>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</si>
  <si>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</si>
  <si>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</si>
  <si>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</si>
  <si>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</si>
  <si>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</si>
  <si>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</si>
  <si>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</si>
  <si>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</si>
  <si>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</si>
  <si>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</si>
  <si>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</si>
  <si>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</si>
  <si>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</si>
  <si>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</si>
  <si>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</si>
  <si>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</si>
  <si>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</si>
  <si>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</si>
  <si>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</si>
  <si>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</si>
  <si>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</si>
  <si>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</si>
  <si>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</si>
  <si>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</si>
  <si>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</si>
  <si>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</si>
  <si>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</si>
  <si>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</si>
  <si>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</si>
  <si>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</si>
  <si>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</si>
  <si>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</si>
  <si>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</si>
  <si>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</si>
  <si>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</si>
  <si>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</si>
  <si>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</si>
  <si>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</si>
  <si>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</si>
  <si>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</si>
  <si>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</si>
  <si>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</si>
  <si>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</si>
  <si>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</si>
  <si>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</si>
  <si>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</si>
  <si>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</si>
  <si>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</si>
  <si>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</si>
  <si>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</si>
  <si>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</si>
  <si>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</si>
  <si>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</si>
  <si>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</si>
  <si>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</si>
  <si>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</si>
  <si>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</si>
  <si>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</si>
  <si>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</si>
  <si>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</si>
  <si>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</si>
  <si>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</si>
  <si>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</si>
  <si>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</si>
  <si>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</si>
  <si>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</si>
  <si>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</si>
  <si>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</si>
  <si>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</si>
  <si>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</si>
  <si>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</si>
  <si>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</si>
  <si>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</si>
  <si>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</si>
  <si>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</si>
  <si>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</si>
  <si>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</si>
  <si>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</si>
  <si>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</si>
  <si>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</si>
  <si>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</si>
  <si>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</si>
  <si>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</si>
  <si>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</si>
  <si>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</si>
  <si>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</si>
  <si>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</si>
  <si>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</si>
  <si>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</si>
  <si>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</si>
  <si>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</si>
  <si>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</si>
  <si>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</si>
  <si>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</si>
  <si>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</si>
  <si>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</si>
  <si>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</si>
  <si>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</si>
  <si>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</si>
  <si>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</si>
  <si>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</si>
  <si>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</si>
  <si>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</si>
  <si>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</si>
  <si>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</si>
  <si>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</si>
  <si>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</si>
  <si>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</si>
  <si>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</si>
  <si>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</si>
  <si>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</si>
  <si>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</si>
  <si>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</si>
  <si>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</si>
  <si>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</si>
  <si>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</si>
  <si>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</si>
  <si>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</si>
  <si>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</si>
  <si>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</si>
  <si>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</si>
  <si>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</si>
  <si>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Zdravotnické vybavení</t>
  </si>
  <si>
    <t>první snížená</t>
  </si>
  <si>
    <t>KRYCÍ LIST SOUPISU DODÁVEK</t>
  </si>
  <si>
    <t>REKAPITULACE ČLENĚNÍ SOUPISU DODÁVEK</t>
  </si>
  <si>
    <t>SOUPIS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</si>
</sst>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22" fillId="0" borderId="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22" fillId="0" borderId="0" xfId="0" applyNumberFormat="1" applyFont="1" applyBorder="1" applyAlignment="1">
      <alignment horizontal="left" vertical="center"/>
    </xf>
    <xf numFmtId="0" fontId="0" fillId="0" borderId="7" xfId="0" applyBorder="1" applyAlignment="1">
      <alignment vertical="top"/>
    </xf>
    <xf numFmtId="0" fontId="21" fillId="0" borderId="7" xfId="0" applyFont="1" applyBorder="1" applyAlignment="1">
      <alignment horizontal="left"/>
    </xf>
    <xf numFmtId="0" fontId="24" fillId="0" borderId="7" xfId="0" applyFont="1" applyBorder="1" applyAlignment="1">
      <alignment/>
    </xf>
    <xf numFmtId="0" fontId="19" fillId="0" borderId="4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0" fillId="2" borderId="14" xfId="0" applyFont="1" applyFill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horizontal="right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4" fontId="5" fillId="2" borderId="14" xfId="0" applyNumberFormat="1" applyFont="1" applyFill="1" applyBorder="1" applyAlignment="1" applyProtection="1">
      <alignment vertical="center"/>
      <protection hidden="1"/>
    </xf>
    <xf numFmtId="0" fontId="0" fillId="2" borderId="15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2" fillId="2" borderId="0" xfId="0" applyFont="1" applyFill="1" applyAlignment="1" applyProtection="1">
      <alignment horizontal="left" vertical="center"/>
      <protection hidden="1"/>
    </xf>
    <xf numFmtId="0" fontId="12" fillId="2" borderId="0" xfId="0" applyFont="1" applyFill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4" fontId="6" fillId="0" borderId="18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horizontal="center" vertical="center" wrapText="1"/>
      <protection hidden="1"/>
    </xf>
    <xf numFmtId="0" fontId="12" fillId="2" borderId="20" xfId="0" applyFont="1" applyFill="1" applyBorder="1" applyAlignment="1" applyProtection="1">
      <alignment horizontal="center" vertical="center" wrapText="1"/>
      <protection hidden="1"/>
    </xf>
    <xf numFmtId="0" fontId="12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4" fontId="14" fillId="0" borderId="0" xfId="0" applyNumberFormat="1" applyFont="1" applyAlignment="1" applyProtection="1">
      <alignment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66" fontId="17" fillId="0" borderId="12" xfId="0" applyNumberFormat="1" applyFont="1" applyBorder="1" applyAlignment="1" applyProtection="1">
      <alignment/>
      <protection hidden="1"/>
    </xf>
    <xf numFmtId="166" fontId="17" fillId="0" borderId="23" xfId="0" applyNumberFormat="1" applyFont="1" applyBorder="1" applyAlignment="1" applyProtection="1">
      <alignment/>
      <protection hidden="1"/>
    </xf>
    <xf numFmtId="4" fontId="18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166" fontId="7" fillId="0" borderId="0" xfId="0" applyNumberFormat="1" applyFont="1" applyBorder="1" applyAlignment="1" applyProtection="1">
      <alignment/>
      <protection hidden="1"/>
    </xf>
    <xf numFmtId="166" fontId="7" fillId="0" borderId="25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49" fontId="12" fillId="0" borderId="26" xfId="0" applyNumberFormat="1" applyFont="1" applyBorder="1" applyAlignment="1" applyProtection="1">
      <alignment horizontal="left" vertical="center" wrapText="1"/>
      <protection hidden="1"/>
    </xf>
    <xf numFmtId="0" fontId="12" fillId="0" borderId="26" xfId="0" applyFont="1" applyBorder="1" applyAlignment="1" applyProtection="1">
      <alignment horizontal="left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167" fontId="12" fillId="0" borderId="26" xfId="0" applyNumberFormat="1" applyFont="1" applyBorder="1" applyAlignment="1" applyProtection="1">
      <alignment vertical="center"/>
      <protection hidden="1"/>
    </xf>
    <xf numFmtId="4" fontId="12" fillId="0" borderId="26" xfId="0" applyNumberFormat="1" applyFont="1" applyBorder="1" applyAlignment="1" applyProtection="1">
      <alignment vertical="center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6" fontId="13" fillId="0" borderId="0" xfId="0" applyNumberFormat="1" applyFont="1" applyBorder="1" applyAlignment="1" applyProtection="1">
      <alignment vertical="center"/>
      <protection hidden="1"/>
    </xf>
    <xf numFmtId="166" fontId="13" fillId="0" borderId="25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13" fillId="0" borderId="2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166" fontId="13" fillId="0" borderId="18" xfId="0" applyNumberFormat="1" applyFont="1" applyBorder="1" applyAlignment="1" applyProtection="1">
      <alignment vertical="center"/>
      <protection hidden="1"/>
    </xf>
    <xf numFmtId="166" fontId="13" fillId="0" borderId="28" xfId="0" applyNumberFormat="1" applyFont="1" applyBorder="1" applyAlignment="1" applyProtection="1">
      <alignment vertical="center"/>
      <protection hidden="1"/>
    </xf>
    <xf numFmtId="4" fontId="12" fillId="3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6"/>
  <sheetViews>
    <sheetView showGridLines="0" tabSelected="1" workbookViewId="0" topLeftCell="A1">
      <selection activeCell="I8" sqref="I8"/>
    </sheetView>
  </sheetViews>
  <sheetFormatPr defaultColWidth="8.8515625" defaultRowHeight="12"/>
  <cols>
    <col min="1" max="1" width="8.28125" style="81" customWidth="1"/>
    <col min="2" max="2" width="1.7109375" style="81" customWidth="1"/>
    <col min="3" max="3" width="4.140625" style="81" customWidth="1"/>
    <col min="4" max="4" width="4.28125" style="81" customWidth="1"/>
    <col min="5" max="5" width="17.140625" style="81" customWidth="1"/>
    <col min="6" max="6" width="50.8515625" style="81" customWidth="1"/>
    <col min="7" max="7" width="7.00390625" style="81" customWidth="1"/>
    <col min="8" max="8" width="11.421875" style="81" customWidth="1"/>
    <col min="9" max="11" width="20.140625" style="81" customWidth="1"/>
    <col min="12" max="12" width="9.28125" style="81" customWidth="1"/>
    <col min="13" max="13" width="10.8515625" style="81" hidden="1" customWidth="1"/>
    <col min="14" max="14" width="9.28125" style="81" hidden="1" customWidth="1"/>
    <col min="15" max="20" width="14.140625" style="81" hidden="1" customWidth="1"/>
    <col min="21" max="21" width="16.28125" style="81" hidden="1" customWidth="1"/>
    <col min="22" max="22" width="12.28125" style="81" customWidth="1"/>
    <col min="23" max="23" width="16.28125" style="81" customWidth="1"/>
    <col min="24" max="24" width="12.28125" style="81" customWidth="1"/>
    <col min="25" max="25" width="15.00390625" style="81" customWidth="1"/>
    <col min="26" max="26" width="11.00390625" style="81" customWidth="1"/>
    <col min="27" max="27" width="15.00390625" style="81" customWidth="1"/>
    <col min="28" max="28" width="16.28125" style="81" customWidth="1"/>
    <col min="29" max="29" width="11.00390625" style="81" customWidth="1"/>
    <col min="30" max="30" width="15.00390625" style="81" customWidth="1"/>
    <col min="31" max="31" width="16.28125" style="81" customWidth="1"/>
    <col min="32" max="43" width="8.8515625" style="81" customWidth="1"/>
    <col min="44" max="65" width="9.28125" style="81" hidden="1" customWidth="1"/>
    <col min="66" max="16384" width="8.8515625" style="81" customWidth="1"/>
  </cols>
  <sheetData>
    <row r="1" ht="12"/>
    <row r="2" spans="12:46" ht="36.95" customHeight="1">
      <c r="L2" s="175" t="s">
        <v>2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82" t="s">
        <v>40</v>
      </c>
    </row>
    <row r="3" spans="2:46" ht="6.95" customHeight="1">
      <c r="B3" s="83"/>
      <c r="C3" s="84"/>
      <c r="D3" s="84"/>
      <c r="E3" s="84"/>
      <c r="F3" s="84"/>
      <c r="G3" s="84"/>
      <c r="H3" s="84"/>
      <c r="I3" s="84"/>
      <c r="J3" s="84"/>
      <c r="K3" s="84"/>
      <c r="L3" s="85"/>
      <c r="AT3" s="82" t="s">
        <v>37</v>
      </c>
    </row>
    <row r="4" spans="2:46" ht="24.95" customHeight="1">
      <c r="B4" s="85"/>
      <c r="D4" s="86" t="s">
        <v>305</v>
      </c>
      <c r="L4" s="85"/>
      <c r="M4" s="87" t="s">
        <v>3</v>
      </c>
      <c r="AT4" s="82" t="s">
        <v>1</v>
      </c>
    </row>
    <row r="5" spans="2:12" ht="6.95" customHeight="1">
      <c r="B5" s="85"/>
      <c r="L5" s="85"/>
    </row>
    <row r="6" spans="2:12" ht="12" customHeight="1">
      <c r="B6" s="85"/>
      <c r="D6" s="88" t="s">
        <v>4</v>
      </c>
      <c r="L6" s="85"/>
    </row>
    <row r="7" spans="2:12" ht="16.5" customHeight="1">
      <c r="B7" s="85"/>
      <c r="E7" s="177" t="e">
        <v>#REF!</v>
      </c>
      <c r="F7" s="178"/>
      <c r="G7" s="178"/>
      <c r="H7" s="178"/>
      <c r="L7" s="85"/>
    </row>
    <row r="8" spans="2:12" ht="12" customHeight="1">
      <c r="B8" s="85"/>
      <c r="D8" s="88" t="s">
        <v>41</v>
      </c>
      <c r="L8" s="85"/>
    </row>
    <row r="9" spans="1:31" s="92" customFormat="1" ht="16.5" customHeight="1">
      <c r="A9" s="89"/>
      <c r="B9" s="90"/>
      <c r="C9" s="89"/>
      <c r="D9" s="89"/>
      <c r="E9" s="177" t="s">
        <v>42</v>
      </c>
      <c r="F9" s="174"/>
      <c r="G9" s="174"/>
      <c r="H9" s="174"/>
      <c r="I9" s="89"/>
      <c r="J9" s="89"/>
      <c r="K9" s="89"/>
      <c r="L9" s="91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s="92" customFormat="1" ht="12" customHeight="1">
      <c r="A10" s="89"/>
      <c r="B10" s="90"/>
      <c r="C10" s="89"/>
      <c r="D10" s="88" t="s">
        <v>43</v>
      </c>
      <c r="E10" s="89"/>
      <c r="F10" s="89"/>
      <c r="G10" s="89"/>
      <c r="H10" s="89"/>
      <c r="I10" s="89"/>
      <c r="J10" s="89"/>
      <c r="K10" s="89"/>
      <c r="L10" s="91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s="92" customFormat="1" ht="16.5" customHeight="1">
      <c r="A11" s="89"/>
      <c r="B11" s="90"/>
      <c r="C11" s="89"/>
      <c r="D11" s="89"/>
      <c r="E11" s="173" t="s">
        <v>44</v>
      </c>
      <c r="F11" s="174"/>
      <c r="G11" s="174"/>
      <c r="H11" s="174"/>
      <c r="I11" s="89"/>
      <c r="J11" s="89"/>
      <c r="K11" s="89"/>
      <c r="L11" s="9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</row>
    <row r="12" spans="1:31" s="92" customFormat="1" ht="12">
      <c r="A12" s="89"/>
      <c r="B12" s="90"/>
      <c r="C12" s="89"/>
      <c r="D12" s="89"/>
      <c r="E12" s="89"/>
      <c r="F12" s="89"/>
      <c r="G12" s="89"/>
      <c r="H12" s="89"/>
      <c r="I12" s="89"/>
      <c r="J12" s="89"/>
      <c r="K12" s="89"/>
      <c r="L12" s="91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</row>
    <row r="13" spans="1:31" s="92" customFormat="1" ht="12" customHeight="1">
      <c r="A13" s="89"/>
      <c r="B13" s="90"/>
      <c r="C13" s="89"/>
      <c r="D13" s="88" t="s">
        <v>5</v>
      </c>
      <c r="E13" s="89"/>
      <c r="F13" s="93" t="s">
        <v>0</v>
      </c>
      <c r="G13" s="89"/>
      <c r="H13" s="89"/>
      <c r="I13" s="88" t="s">
        <v>6</v>
      </c>
      <c r="J13" s="93" t="s">
        <v>0</v>
      </c>
      <c r="K13" s="89"/>
      <c r="L13" s="91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</row>
    <row r="14" spans="1:31" s="92" customFormat="1" ht="12" customHeight="1">
      <c r="A14" s="89"/>
      <c r="B14" s="90"/>
      <c r="C14" s="89"/>
      <c r="D14" s="88" t="s">
        <v>7</v>
      </c>
      <c r="E14" s="89"/>
      <c r="F14" s="93" t="s">
        <v>13</v>
      </c>
      <c r="G14" s="89"/>
      <c r="H14" s="89"/>
      <c r="I14" s="88" t="s">
        <v>8</v>
      </c>
      <c r="J14" s="94"/>
      <c r="K14" s="89"/>
      <c r="L14" s="91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</row>
    <row r="15" spans="1:31" s="92" customFormat="1" ht="10.7" customHeight="1">
      <c r="A15" s="89"/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91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</row>
    <row r="16" spans="1:31" s="92" customFormat="1" ht="12" customHeight="1">
      <c r="A16" s="89"/>
      <c r="B16" s="90"/>
      <c r="C16" s="89"/>
      <c r="D16" s="88" t="s">
        <v>9</v>
      </c>
      <c r="E16" s="89"/>
      <c r="F16" s="89"/>
      <c r="G16" s="89"/>
      <c r="H16" s="89"/>
      <c r="I16" s="88" t="s">
        <v>10</v>
      </c>
      <c r="J16" s="93"/>
      <c r="K16" s="89"/>
      <c r="L16" s="91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31" s="92" customFormat="1" ht="18" customHeight="1">
      <c r="A17" s="89"/>
      <c r="B17" s="90"/>
      <c r="C17" s="89"/>
      <c r="D17" s="89"/>
      <c r="E17" s="93"/>
      <c r="F17" s="89"/>
      <c r="G17" s="89"/>
      <c r="H17" s="89"/>
      <c r="I17" s="88" t="s">
        <v>11</v>
      </c>
      <c r="J17" s="93"/>
      <c r="K17" s="89"/>
      <c r="L17" s="91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</row>
    <row r="18" spans="1:31" s="92" customFormat="1" ht="6.95" customHeight="1">
      <c r="A18" s="89"/>
      <c r="B18" s="90"/>
      <c r="C18" s="89"/>
      <c r="D18" s="89"/>
      <c r="E18" s="89"/>
      <c r="F18" s="89"/>
      <c r="G18" s="89"/>
      <c r="H18" s="89"/>
      <c r="I18" s="89"/>
      <c r="J18" s="89"/>
      <c r="K18" s="89"/>
      <c r="L18" s="91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</row>
    <row r="19" spans="1:31" s="92" customFormat="1" ht="12" customHeight="1">
      <c r="A19" s="89"/>
      <c r="B19" s="90"/>
      <c r="C19" s="89"/>
      <c r="D19" s="88" t="s">
        <v>12</v>
      </c>
      <c r="E19" s="89"/>
      <c r="F19" s="89"/>
      <c r="G19" s="89"/>
      <c r="H19" s="89"/>
      <c r="I19" s="88" t="s">
        <v>10</v>
      </c>
      <c r="J19" s="93"/>
      <c r="K19" s="89"/>
      <c r="L19" s="91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</row>
    <row r="20" spans="1:31" s="92" customFormat="1" ht="18" customHeight="1">
      <c r="A20" s="89"/>
      <c r="B20" s="90"/>
      <c r="C20" s="89"/>
      <c r="D20" s="89"/>
      <c r="E20" s="179"/>
      <c r="F20" s="179"/>
      <c r="G20" s="179"/>
      <c r="H20" s="179"/>
      <c r="I20" s="88" t="s">
        <v>11</v>
      </c>
      <c r="J20" s="93"/>
      <c r="K20" s="89"/>
      <c r="L20" s="91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s="92" customFormat="1" ht="6.95" customHeight="1">
      <c r="A21" s="89"/>
      <c r="B21" s="90"/>
      <c r="C21" s="89"/>
      <c r="D21" s="89"/>
      <c r="E21" s="89"/>
      <c r="F21" s="89"/>
      <c r="G21" s="89"/>
      <c r="H21" s="89"/>
      <c r="I21" s="89"/>
      <c r="J21" s="89"/>
      <c r="K21" s="89"/>
      <c r="L21" s="91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</row>
    <row r="22" spans="1:31" s="92" customFormat="1" ht="12" customHeight="1">
      <c r="A22" s="89"/>
      <c r="B22" s="90"/>
      <c r="C22" s="89"/>
      <c r="D22" s="88" t="s">
        <v>14</v>
      </c>
      <c r="E22" s="89"/>
      <c r="F22" s="89"/>
      <c r="G22" s="89"/>
      <c r="H22" s="89"/>
      <c r="I22" s="88" t="s">
        <v>10</v>
      </c>
      <c r="J22" s="93"/>
      <c r="K22" s="89"/>
      <c r="L22" s="91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s="92" customFormat="1" ht="18" customHeight="1">
      <c r="A23" s="89"/>
      <c r="B23" s="90"/>
      <c r="C23" s="89"/>
      <c r="D23" s="89"/>
      <c r="E23" s="93"/>
      <c r="F23" s="89"/>
      <c r="G23" s="89"/>
      <c r="H23" s="89"/>
      <c r="I23" s="88" t="s">
        <v>11</v>
      </c>
      <c r="J23" s="93"/>
      <c r="K23" s="89"/>
      <c r="L23" s="91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</row>
    <row r="24" spans="1:31" s="92" customFormat="1" ht="6.95" customHeight="1">
      <c r="A24" s="89"/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91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</row>
    <row r="25" spans="1:31" s="92" customFormat="1" ht="12" customHeight="1">
      <c r="A25" s="89"/>
      <c r="B25" s="90"/>
      <c r="C25" s="89"/>
      <c r="D25" s="88" t="s">
        <v>15</v>
      </c>
      <c r="E25" s="89"/>
      <c r="F25" s="89"/>
      <c r="G25" s="89"/>
      <c r="H25" s="89"/>
      <c r="I25" s="88" t="s">
        <v>10</v>
      </c>
      <c r="J25" s="93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92" customFormat="1" ht="18" customHeight="1">
      <c r="A26" s="89"/>
      <c r="B26" s="90"/>
      <c r="C26" s="89"/>
      <c r="D26" s="89"/>
      <c r="E26" s="93"/>
      <c r="F26" s="89"/>
      <c r="G26" s="89"/>
      <c r="H26" s="89"/>
      <c r="I26" s="88" t="s">
        <v>11</v>
      </c>
      <c r="J26" s="93"/>
      <c r="K26" s="89"/>
      <c r="L26" s="91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92" customFormat="1" ht="6.95" customHeight="1">
      <c r="A27" s="89"/>
      <c r="B27" s="90"/>
      <c r="C27" s="89"/>
      <c r="D27" s="89"/>
      <c r="E27" s="89"/>
      <c r="F27" s="89"/>
      <c r="G27" s="89"/>
      <c r="H27" s="89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92" customFormat="1" ht="12" customHeight="1">
      <c r="A28" s="89"/>
      <c r="B28" s="90"/>
      <c r="C28" s="89"/>
      <c r="D28" s="88" t="s">
        <v>16</v>
      </c>
      <c r="E28" s="89"/>
      <c r="F28" s="89"/>
      <c r="G28" s="89"/>
      <c r="H28" s="89"/>
      <c r="I28" s="89"/>
      <c r="J28" s="89"/>
      <c r="K28" s="89"/>
      <c r="L28" s="91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</row>
    <row r="29" spans="1:31" s="98" customFormat="1" ht="16.5" customHeight="1">
      <c r="A29" s="95"/>
      <c r="B29" s="96"/>
      <c r="C29" s="95"/>
      <c r="D29" s="95"/>
      <c r="E29" s="180" t="s">
        <v>0</v>
      </c>
      <c r="F29" s="180"/>
      <c r="G29" s="180"/>
      <c r="H29" s="180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92" customFormat="1" ht="6.95" customHeight="1">
      <c r="A30" s="89"/>
      <c r="B30" s="90"/>
      <c r="C30" s="89"/>
      <c r="D30" s="89"/>
      <c r="E30" s="89"/>
      <c r="F30" s="89"/>
      <c r="G30" s="89"/>
      <c r="H30" s="89"/>
      <c r="I30" s="89"/>
      <c r="J30" s="89"/>
      <c r="K30" s="89"/>
      <c r="L30" s="91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</row>
    <row r="31" spans="1:31" s="92" customFormat="1" ht="6.95" customHeight="1">
      <c r="A31" s="89"/>
      <c r="B31" s="90"/>
      <c r="C31" s="89"/>
      <c r="D31" s="99"/>
      <c r="E31" s="99"/>
      <c r="F31" s="99"/>
      <c r="G31" s="99"/>
      <c r="H31" s="99"/>
      <c r="I31" s="99"/>
      <c r="J31" s="99"/>
      <c r="K31" s="99"/>
      <c r="L31" s="91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</row>
    <row r="32" spans="1:31" s="92" customFormat="1" ht="25.35" customHeight="1">
      <c r="A32" s="89"/>
      <c r="B32" s="90"/>
      <c r="C32" s="89"/>
      <c r="D32" s="100" t="s">
        <v>17</v>
      </c>
      <c r="E32" s="89"/>
      <c r="F32" s="89"/>
      <c r="G32" s="89"/>
      <c r="H32" s="89"/>
      <c r="I32" s="89"/>
      <c r="J32" s="101">
        <f>ROUND(J87,2)</f>
        <v>0</v>
      </c>
      <c r="K32" s="89"/>
      <c r="L32" s="91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</row>
    <row r="33" spans="1:31" s="92" customFormat="1" ht="6.95" customHeight="1">
      <c r="A33" s="89"/>
      <c r="B33" s="90"/>
      <c r="C33" s="89"/>
      <c r="D33" s="99"/>
      <c r="E33" s="99"/>
      <c r="F33" s="99"/>
      <c r="G33" s="99"/>
      <c r="H33" s="99"/>
      <c r="I33" s="99"/>
      <c r="J33" s="99"/>
      <c r="K33" s="99"/>
      <c r="L33" s="91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</row>
    <row r="34" spans="1:31" s="92" customFormat="1" ht="14.45" customHeight="1">
      <c r="A34" s="89"/>
      <c r="B34" s="90"/>
      <c r="C34" s="89"/>
      <c r="D34" s="89"/>
      <c r="E34" s="89"/>
      <c r="F34" s="102" t="s">
        <v>19</v>
      </c>
      <c r="G34" s="89"/>
      <c r="H34" s="89"/>
      <c r="I34" s="102" t="s">
        <v>18</v>
      </c>
      <c r="J34" s="102" t="s">
        <v>20</v>
      </c>
      <c r="K34" s="89"/>
      <c r="L34" s="91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s="92" customFormat="1" ht="14.45" customHeight="1">
      <c r="A35" s="89"/>
      <c r="B35" s="90"/>
      <c r="C35" s="89"/>
      <c r="D35" s="103" t="s">
        <v>21</v>
      </c>
      <c r="E35" s="88" t="s">
        <v>22</v>
      </c>
      <c r="F35" s="104">
        <f>J65</f>
        <v>0</v>
      </c>
      <c r="G35" s="89"/>
      <c r="H35" s="89"/>
      <c r="I35" s="105">
        <v>0.21</v>
      </c>
      <c r="J35" s="104">
        <f>F35*I35</f>
        <v>0</v>
      </c>
      <c r="K35" s="89"/>
      <c r="L35" s="91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</row>
    <row r="36" spans="1:31" s="92" customFormat="1" ht="14.45" customHeight="1">
      <c r="A36" s="89"/>
      <c r="B36" s="90"/>
      <c r="C36" s="89"/>
      <c r="D36" s="89"/>
      <c r="E36" s="88" t="s">
        <v>304</v>
      </c>
      <c r="F36" s="104">
        <f>J64</f>
        <v>0</v>
      </c>
      <c r="G36" s="89"/>
      <c r="H36" s="89"/>
      <c r="I36" s="105">
        <v>0.15</v>
      </c>
      <c r="J36" s="104">
        <f>F36*I36</f>
        <v>0</v>
      </c>
      <c r="K36" s="89"/>
      <c r="L36" s="91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1:31" s="92" customFormat="1" ht="14.45" customHeight="1" hidden="1">
      <c r="A37" s="89"/>
      <c r="B37" s="90"/>
      <c r="C37" s="89"/>
      <c r="D37" s="89"/>
      <c r="E37" s="88" t="s">
        <v>24</v>
      </c>
      <c r="F37" s="104">
        <f>ROUND((SUM(BG87:BG105)),2)</f>
        <v>0</v>
      </c>
      <c r="G37" s="89"/>
      <c r="H37" s="89"/>
      <c r="I37" s="105">
        <v>0.21</v>
      </c>
      <c r="J37" s="104">
        <f>0</f>
        <v>0</v>
      </c>
      <c r="K37" s="89"/>
      <c r="L37" s="91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</row>
    <row r="38" spans="1:31" s="92" customFormat="1" ht="14.45" customHeight="1" hidden="1">
      <c r="A38" s="89"/>
      <c r="B38" s="90"/>
      <c r="C38" s="89"/>
      <c r="D38" s="89"/>
      <c r="E38" s="88" t="s">
        <v>25</v>
      </c>
      <c r="F38" s="104">
        <f>ROUND((SUM(BH87:BH105)),2)</f>
        <v>0</v>
      </c>
      <c r="G38" s="89"/>
      <c r="H38" s="89"/>
      <c r="I38" s="105">
        <v>0.15</v>
      </c>
      <c r="J38" s="104">
        <f>0</f>
        <v>0</v>
      </c>
      <c r="K38" s="89"/>
      <c r="L38" s="91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</row>
    <row r="39" spans="1:31" s="92" customFormat="1" ht="14.45" customHeight="1" hidden="1">
      <c r="A39" s="89"/>
      <c r="B39" s="90"/>
      <c r="C39" s="89"/>
      <c r="D39" s="89"/>
      <c r="E39" s="88" t="s">
        <v>26</v>
      </c>
      <c r="F39" s="104">
        <f>ROUND((SUM(BI87:BI105)),2)</f>
        <v>0</v>
      </c>
      <c r="G39" s="89"/>
      <c r="H39" s="89"/>
      <c r="I39" s="105">
        <v>0</v>
      </c>
      <c r="J39" s="104">
        <f>0</f>
        <v>0</v>
      </c>
      <c r="K39" s="89"/>
      <c r="L39" s="91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</row>
    <row r="40" spans="1:31" s="92" customFormat="1" ht="6.95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89"/>
      <c r="L40" s="91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</row>
    <row r="41" spans="1:31" s="92" customFormat="1" ht="25.35" customHeight="1">
      <c r="A41" s="89"/>
      <c r="B41" s="90"/>
      <c r="C41" s="106"/>
      <c r="D41" s="107" t="s">
        <v>27</v>
      </c>
      <c r="E41" s="108"/>
      <c r="F41" s="108"/>
      <c r="G41" s="109" t="s">
        <v>28</v>
      </c>
      <c r="H41" s="110" t="s">
        <v>29</v>
      </c>
      <c r="I41" s="108"/>
      <c r="J41" s="111">
        <f>SUM(J32:J39)</f>
        <v>0</v>
      </c>
      <c r="K41" s="112"/>
      <c r="L41" s="91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</row>
    <row r="42" spans="1:31" s="92" customFormat="1" ht="14.45" customHeight="1">
      <c r="A42" s="89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91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</row>
    <row r="46" spans="1:31" s="92" customFormat="1" ht="6.95" customHeight="1">
      <c r="A46" s="89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91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s="92" customFormat="1" ht="24.95" customHeight="1">
      <c r="A47" s="89"/>
      <c r="B47" s="90"/>
      <c r="C47" s="86" t="s">
        <v>306</v>
      </c>
      <c r="D47" s="89"/>
      <c r="E47" s="89"/>
      <c r="F47" s="89"/>
      <c r="G47" s="89"/>
      <c r="H47" s="89"/>
      <c r="I47" s="89"/>
      <c r="J47" s="89"/>
      <c r="K47" s="89"/>
      <c r="L47" s="91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s="92" customFormat="1" ht="6.95" customHeight="1">
      <c r="A48" s="89"/>
      <c r="B48" s="90"/>
      <c r="C48" s="89"/>
      <c r="D48" s="89"/>
      <c r="E48" s="89"/>
      <c r="F48" s="89"/>
      <c r="G48" s="89"/>
      <c r="H48" s="89"/>
      <c r="I48" s="89"/>
      <c r="J48" s="89"/>
      <c r="K48" s="89"/>
      <c r="L48" s="91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s="92" customFormat="1" ht="12" customHeight="1">
      <c r="A49" s="89"/>
      <c r="B49" s="90"/>
      <c r="C49" s="88" t="s">
        <v>4</v>
      </c>
      <c r="D49" s="89"/>
      <c r="E49" s="89"/>
      <c r="F49" s="89"/>
      <c r="G49" s="89"/>
      <c r="H49" s="89"/>
      <c r="I49" s="89"/>
      <c r="J49" s="89"/>
      <c r="K49" s="89"/>
      <c r="L49" s="91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92" customFormat="1" ht="16.5" customHeight="1">
      <c r="A50" s="89"/>
      <c r="B50" s="90"/>
      <c r="C50" s="89"/>
      <c r="D50" s="89"/>
      <c r="E50" s="177" t="e">
        <f>E7</f>
        <v>#REF!</v>
      </c>
      <c r="F50" s="178"/>
      <c r="G50" s="178"/>
      <c r="H50" s="178"/>
      <c r="I50" s="89"/>
      <c r="J50" s="89"/>
      <c r="K50" s="89"/>
      <c r="L50" s="91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2:12" ht="12" customHeight="1">
      <c r="B51" s="85"/>
      <c r="C51" s="88" t="s">
        <v>41</v>
      </c>
      <c r="L51" s="85"/>
    </row>
    <row r="52" spans="1:31" s="92" customFormat="1" ht="16.5" customHeight="1">
      <c r="A52" s="89"/>
      <c r="B52" s="90"/>
      <c r="C52" s="89"/>
      <c r="D52" s="89"/>
      <c r="E52" s="177" t="s">
        <v>42</v>
      </c>
      <c r="F52" s="174"/>
      <c r="G52" s="174"/>
      <c r="H52" s="174"/>
      <c r="I52" s="89"/>
      <c r="J52" s="89"/>
      <c r="K52" s="89"/>
      <c r="L52" s="91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s="92" customFormat="1" ht="12" customHeight="1">
      <c r="A53" s="89"/>
      <c r="B53" s="90"/>
      <c r="C53" s="88" t="s">
        <v>43</v>
      </c>
      <c r="D53" s="89"/>
      <c r="E53" s="89"/>
      <c r="F53" s="89"/>
      <c r="G53" s="89"/>
      <c r="H53" s="89"/>
      <c r="I53" s="89"/>
      <c r="J53" s="89"/>
      <c r="K53" s="89"/>
      <c r="L53" s="91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s="92" customFormat="1" ht="16.5" customHeight="1">
      <c r="A54" s="89"/>
      <c r="B54" s="90"/>
      <c r="C54" s="89"/>
      <c r="D54" s="89"/>
      <c r="E54" s="173" t="str">
        <f>E11</f>
        <v>002-02 - Interiér</v>
      </c>
      <c r="F54" s="174"/>
      <c r="G54" s="174"/>
      <c r="H54" s="174"/>
      <c r="I54" s="89"/>
      <c r="J54" s="89"/>
      <c r="K54" s="89"/>
      <c r="L54" s="91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s="92" customFormat="1" ht="6.95" customHeight="1">
      <c r="A55" s="89"/>
      <c r="B55" s="90"/>
      <c r="C55" s="89"/>
      <c r="D55" s="89"/>
      <c r="E55" s="89"/>
      <c r="F55" s="89"/>
      <c r="G55" s="89"/>
      <c r="H55" s="89"/>
      <c r="I55" s="89"/>
      <c r="J55" s="89"/>
      <c r="K55" s="89"/>
      <c r="L55" s="91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</row>
    <row r="56" spans="1:31" s="92" customFormat="1" ht="12" customHeight="1">
      <c r="A56" s="89"/>
      <c r="B56" s="90"/>
      <c r="C56" s="88" t="s">
        <v>7</v>
      </c>
      <c r="D56" s="89"/>
      <c r="E56" s="89"/>
      <c r="F56" s="93" t="str">
        <f>F14</f>
        <v xml:space="preserve"> </v>
      </c>
      <c r="G56" s="89"/>
      <c r="H56" s="89"/>
      <c r="I56" s="88" t="s">
        <v>8</v>
      </c>
      <c r="J56" s="94" t="str">
        <f>IF(J14="","",J14)</f>
        <v/>
      </c>
      <c r="K56" s="89"/>
      <c r="L56" s="91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31" s="92" customFormat="1" ht="6.95" customHeight="1">
      <c r="A57" s="89"/>
      <c r="B57" s="90"/>
      <c r="C57" s="89"/>
      <c r="D57" s="89"/>
      <c r="E57" s="89"/>
      <c r="F57" s="89"/>
      <c r="G57" s="89"/>
      <c r="H57" s="89"/>
      <c r="I57" s="89"/>
      <c r="J57" s="89"/>
      <c r="K57" s="89"/>
      <c r="L57" s="91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</row>
    <row r="58" spans="1:31" s="92" customFormat="1" ht="15.2" customHeight="1">
      <c r="A58" s="89"/>
      <c r="B58" s="90"/>
      <c r="C58" s="88" t="s">
        <v>9</v>
      </c>
      <c r="D58" s="89"/>
      <c r="E58" s="89"/>
      <c r="F58" s="93">
        <f>E17</f>
        <v>0</v>
      </c>
      <c r="G58" s="89"/>
      <c r="H58" s="89"/>
      <c r="I58" s="88" t="s">
        <v>14</v>
      </c>
      <c r="J58" s="117">
        <f>E23</f>
        <v>0</v>
      </c>
      <c r="K58" s="89"/>
      <c r="L58" s="91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</row>
    <row r="59" spans="1:31" s="92" customFormat="1" ht="25.7" customHeight="1">
      <c r="A59" s="89"/>
      <c r="B59" s="90"/>
      <c r="C59" s="88" t="s">
        <v>12</v>
      </c>
      <c r="D59" s="89"/>
      <c r="E59" s="89"/>
      <c r="F59" s="93" t="str">
        <f>IF(E20="","",E20)</f>
        <v/>
      </c>
      <c r="G59" s="89"/>
      <c r="H59" s="89"/>
      <c r="I59" s="88" t="s">
        <v>15</v>
      </c>
      <c r="J59" s="117">
        <f>E26</f>
        <v>0</v>
      </c>
      <c r="K59" s="89"/>
      <c r="L59" s="91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s="92" customFormat="1" ht="10.35" customHeight="1">
      <c r="A60" s="89"/>
      <c r="B60" s="90"/>
      <c r="C60" s="89"/>
      <c r="D60" s="89"/>
      <c r="E60" s="89"/>
      <c r="F60" s="89"/>
      <c r="G60" s="89"/>
      <c r="H60" s="89"/>
      <c r="I60" s="89"/>
      <c r="J60" s="89"/>
      <c r="K60" s="89"/>
      <c r="L60" s="91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s="92" customFormat="1" ht="29.25" customHeight="1">
      <c r="A61" s="89"/>
      <c r="B61" s="90"/>
      <c r="C61" s="118" t="s">
        <v>45</v>
      </c>
      <c r="D61" s="106"/>
      <c r="E61" s="106"/>
      <c r="F61" s="106"/>
      <c r="G61" s="106"/>
      <c r="H61" s="106"/>
      <c r="I61" s="106"/>
      <c r="J61" s="119" t="s">
        <v>46</v>
      </c>
      <c r="K61" s="106"/>
      <c r="L61" s="91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s="92" customFormat="1" ht="10.35" customHeight="1">
      <c r="A62" s="89"/>
      <c r="B62" s="90"/>
      <c r="C62" s="89"/>
      <c r="D62" s="89"/>
      <c r="E62" s="89"/>
      <c r="F62" s="89"/>
      <c r="G62" s="89"/>
      <c r="H62" s="89"/>
      <c r="I62" s="89"/>
      <c r="J62" s="89"/>
      <c r="K62" s="89"/>
      <c r="L62" s="91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:47" s="92" customFormat="1" ht="22.7" customHeight="1">
      <c r="A63" s="89"/>
      <c r="B63" s="90"/>
      <c r="C63" s="120" t="s">
        <v>33</v>
      </c>
      <c r="D63" s="89"/>
      <c r="E63" s="89"/>
      <c r="F63" s="89"/>
      <c r="G63" s="89"/>
      <c r="H63" s="89"/>
      <c r="I63" s="89"/>
      <c r="J63" s="101">
        <f>J87</f>
        <v>0</v>
      </c>
      <c r="K63" s="89"/>
      <c r="L63" s="91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U63" s="82" t="s">
        <v>47</v>
      </c>
    </row>
    <row r="64" spans="2:12" s="121" customFormat="1" ht="24.95" customHeight="1">
      <c r="B64" s="122"/>
      <c r="D64" s="123"/>
      <c r="E64" s="124"/>
      <c r="F64" s="124"/>
      <c r="G64" s="124"/>
      <c r="H64" s="124"/>
      <c r="I64" s="124"/>
      <c r="J64" s="125"/>
      <c r="L64" s="122"/>
    </row>
    <row r="65" spans="2:12" s="121" customFormat="1" ht="24.95" customHeight="1">
      <c r="B65" s="122"/>
      <c r="D65" s="123" t="s">
        <v>303</v>
      </c>
      <c r="E65" s="124"/>
      <c r="F65" s="124"/>
      <c r="G65" s="124"/>
      <c r="H65" s="124"/>
      <c r="I65" s="124"/>
      <c r="J65" s="125">
        <f>J88</f>
        <v>0</v>
      </c>
      <c r="L65" s="122"/>
    </row>
    <row r="66" spans="1:31" s="92" customFormat="1" ht="21.75" customHeight="1">
      <c r="A66" s="89"/>
      <c r="B66" s="90"/>
      <c r="C66" s="89"/>
      <c r="D66" s="89"/>
      <c r="E66" s="89"/>
      <c r="F66" s="89"/>
      <c r="G66" s="89"/>
      <c r="H66" s="89"/>
      <c r="I66" s="89"/>
      <c r="J66" s="89"/>
      <c r="K66" s="89"/>
      <c r="L66" s="91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</row>
    <row r="67" spans="1:31" s="92" customFormat="1" ht="6.95" customHeight="1">
      <c r="A67" s="89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91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71" spans="1:31" s="92" customFormat="1" ht="6.95" customHeight="1">
      <c r="A71" s="89"/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91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</row>
    <row r="72" spans="1:31" s="92" customFormat="1" ht="24.95" customHeight="1">
      <c r="A72" s="89"/>
      <c r="B72" s="90"/>
      <c r="C72" s="86" t="s">
        <v>307</v>
      </c>
      <c r="D72" s="89"/>
      <c r="E72" s="89"/>
      <c r="F72" s="89"/>
      <c r="G72" s="89"/>
      <c r="H72" s="89"/>
      <c r="I72" s="89"/>
      <c r="J72" s="89"/>
      <c r="K72" s="89"/>
      <c r="L72" s="91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</row>
    <row r="73" spans="1:31" s="92" customFormat="1" ht="6.95" customHeight="1">
      <c r="A73" s="89"/>
      <c r="B73" s="90"/>
      <c r="C73" s="89"/>
      <c r="D73" s="89"/>
      <c r="E73" s="89"/>
      <c r="F73" s="89"/>
      <c r="G73" s="89"/>
      <c r="H73" s="89"/>
      <c r="I73" s="89"/>
      <c r="J73" s="89"/>
      <c r="K73" s="89"/>
      <c r="L73" s="91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</row>
    <row r="74" spans="1:31" s="92" customFormat="1" ht="12" customHeight="1">
      <c r="A74" s="89"/>
      <c r="B74" s="90"/>
      <c r="C74" s="88" t="s">
        <v>4</v>
      </c>
      <c r="D74" s="89"/>
      <c r="E74" s="89"/>
      <c r="F74" s="89"/>
      <c r="G74" s="89"/>
      <c r="H74" s="89"/>
      <c r="I74" s="89"/>
      <c r="J74" s="89"/>
      <c r="K74" s="89"/>
      <c r="L74" s="91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spans="1:31" s="92" customFormat="1" ht="16.5" customHeight="1">
      <c r="A75" s="89"/>
      <c r="B75" s="90"/>
      <c r="C75" s="89"/>
      <c r="D75" s="89"/>
      <c r="E75" s="177" t="e">
        <f>E7</f>
        <v>#REF!</v>
      </c>
      <c r="F75" s="178"/>
      <c r="G75" s="178"/>
      <c r="H75" s="178"/>
      <c r="I75" s="89"/>
      <c r="J75" s="89"/>
      <c r="K75" s="89"/>
      <c r="L75" s="91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</row>
    <row r="76" spans="2:12" ht="12" customHeight="1">
      <c r="B76" s="85"/>
      <c r="C76" s="88" t="s">
        <v>41</v>
      </c>
      <c r="L76" s="85"/>
    </row>
    <row r="77" spans="1:31" s="92" customFormat="1" ht="16.5" customHeight="1">
      <c r="A77" s="89"/>
      <c r="B77" s="90"/>
      <c r="C77" s="89"/>
      <c r="D77" s="89"/>
      <c r="E77" s="177" t="s">
        <v>42</v>
      </c>
      <c r="F77" s="174"/>
      <c r="G77" s="174"/>
      <c r="H77" s="174"/>
      <c r="I77" s="89"/>
      <c r="J77" s="89"/>
      <c r="K77" s="89"/>
      <c r="L77" s="91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</row>
    <row r="78" spans="1:31" s="92" customFormat="1" ht="12" customHeight="1">
      <c r="A78" s="89"/>
      <c r="B78" s="90"/>
      <c r="C78" s="88" t="s">
        <v>43</v>
      </c>
      <c r="D78" s="89"/>
      <c r="E78" s="89"/>
      <c r="F78" s="89"/>
      <c r="G78" s="89"/>
      <c r="H78" s="89"/>
      <c r="I78" s="89"/>
      <c r="J78" s="89"/>
      <c r="K78" s="89"/>
      <c r="L78" s="91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</row>
    <row r="79" spans="1:31" s="92" customFormat="1" ht="16.5" customHeight="1">
      <c r="A79" s="89"/>
      <c r="B79" s="90"/>
      <c r="C79" s="89"/>
      <c r="D79" s="89"/>
      <c r="E79" s="173" t="str">
        <f>E11</f>
        <v>002-02 - Interiér</v>
      </c>
      <c r="F79" s="174"/>
      <c r="G79" s="174"/>
      <c r="H79" s="174"/>
      <c r="I79" s="89"/>
      <c r="J79" s="89"/>
      <c r="K79" s="89"/>
      <c r="L79" s="91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</row>
    <row r="80" spans="1:31" s="92" customFormat="1" ht="6.95" customHeight="1">
      <c r="A80" s="89"/>
      <c r="B80" s="90"/>
      <c r="C80" s="89"/>
      <c r="D80" s="89"/>
      <c r="E80" s="89"/>
      <c r="F80" s="89"/>
      <c r="G80" s="89"/>
      <c r="H80" s="89"/>
      <c r="I80" s="89"/>
      <c r="J80" s="89"/>
      <c r="K80" s="89"/>
      <c r="L80" s="91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</row>
    <row r="81" spans="1:31" s="92" customFormat="1" ht="12" customHeight="1">
      <c r="A81" s="89"/>
      <c r="B81" s="90"/>
      <c r="C81" s="88" t="s">
        <v>7</v>
      </c>
      <c r="D81" s="89"/>
      <c r="E81" s="89"/>
      <c r="F81" s="93" t="str">
        <f>F14</f>
        <v xml:space="preserve"> </v>
      </c>
      <c r="G81" s="89"/>
      <c r="H81" s="89"/>
      <c r="I81" s="88" t="s">
        <v>8</v>
      </c>
      <c r="J81" s="94" t="str">
        <f>IF(J14="","",J14)</f>
        <v/>
      </c>
      <c r="K81" s="89"/>
      <c r="L81" s="91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</row>
    <row r="82" spans="1:31" s="92" customFormat="1" ht="6.95" customHeight="1">
      <c r="A82" s="89"/>
      <c r="B82" s="90"/>
      <c r="C82" s="89"/>
      <c r="D82" s="89"/>
      <c r="E82" s="89"/>
      <c r="F82" s="89"/>
      <c r="G82" s="89"/>
      <c r="H82" s="89"/>
      <c r="I82" s="89"/>
      <c r="J82" s="89"/>
      <c r="K82" s="89"/>
      <c r="L82" s="91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</row>
    <row r="83" spans="1:31" s="92" customFormat="1" ht="15.2" customHeight="1">
      <c r="A83" s="89"/>
      <c r="B83" s="90"/>
      <c r="C83" s="88" t="s">
        <v>9</v>
      </c>
      <c r="D83" s="89"/>
      <c r="E83" s="89"/>
      <c r="F83" s="93">
        <f>E17</f>
        <v>0</v>
      </c>
      <c r="G83" s="89"/>
      <c r="H83" s="89"/>
      <c r="I83" s="88" t="s">
        <v>14</v>
      </c>
      <c r="J83" s="117">
        <f>E23</f>
        <v>0</v>
      </c>
      <c r="K83" s="89"/>
      <c r="L83" s="91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</row>
    <row r="84" spans="1:31" s="92" customFormat="1" ht="25.7" customHeight="1">
      <c r="A84" s="89"/>
      <c r="B84" s="90"/>
      <c r="C84" s="88" t="s">
        <v>12</v>
      </c>
      <c r="D84" s="89"/>
      <c r="E84" s="89"/>
      <c r="F84" s="93" t="str">
        <f>IF(E20="","",E20)</f>
        <v/>
      </c>
      <c r="G84" s="89"/>
      <c r="H84" s="89"/>
      <c r="I84" s="88" t="s">
        <v>15</v>
      </c>
      <c r="J84" s="117">
        <f>E26</f>
        <v>0</v>
      </c>
      <c r="K84" s="89"/>
      <c r="L84" s="91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</row>
    <row r="85" spans="1:31" s="92" customFormat="1" ht="10.35" customHeight="1">
      <c r="A85" s="89"/>
      <c r="B85" s="90"/>
      <c r="C85" s="89"/>
      <c r="D85" s="89"/>
      <c r="E85" s="89"/>
      <c r="F85" s="89"/>
      <c r="G85" s="89"/>
      <c r="H85" s="89"/>
      <c r="I85" s="89"/>
      <c r="J85" s="89"/>
      <c r="K85" s="89"/>
      <c r="L85" s="91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</row>
    <row r="86" spans="1:31" s="135" customFormat="1" ht="29.25" customHeight="1">
      <c r="A86" s="126"/>
      <c r="B86" s="127"/>
      <c r="C86" s="128" t="s">
        <v>48</v>
      </c>
      <c r="D86" s="129" t="s">
        <v>32</v>
      </c>
      <c r="E86" s="129" t="s">
        <v>30</v>
      </c>
      <c r="F86" s="129" t="s">
        <v>31</v>
      </c>
      <c r="G86" s="129" t="s">
        <v>49</v>
      </c>
      <c r="H86" s="129" t="s">
        <v>50</v>
      </c>
      <c r="I86" s="129" t="s">
        <v>51</v>
      </c>
      <c r="J86" s="129" t="s">
        <v>46</v>
      </c>
      <c r="K86" s="130" t="s">
        <v>52</v>
      </c>
      <c r="L86" s="131"/>
      <c r="M86" s="132" t="s">
        <v>0</v>
      </c>
      <c r="N86" s="133" t="s">
        <v>21</v>
      </c>
      <c r="O86" s="133" t="s">
        <v>53</v>
      </c>
      <c r="P86" s="133" t="s">
        <v>54</v>
      </c>
      <c r="Q86" s="133" t="s">
        <v>55</v>
      </c>
      <c r="R86" s="133" t="s">
        <v>56</v>
      </c>
      <c r="S86" s="133" t="s">
        <v>57</v>
      </c>
      <c r="T86" s="134" t="s">
        <v>58</v>
      </c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</row>
    <row r="87" spans="1:63" s="92" customFormat="1" ht="22.7" customHeight="1">
      <c r="A87" s="89"/>
      <c r="B87" s="90"/>
      <c r="C87" s="136" t="s">
        <v>59</v>
      </c>
      <c r="D87" s="89"/>
      <c r="E87" s="89"/>
      <c r="F87" s="89"/>
      <c r="G87" s="89"/>
      <c r="H87" s="89"/>
      <c r="I87" s="89"/>
      <c r="J87" s="137">
        <f>SUM(J88:J88)</f>
        <v>0</v>
      </c>
      <c r="K87" s="89"/>
      <c r="L87" s="90"/>
      <c r="M87" s="138"/>
      <c r="N87" s="139"/>
      <c r="O87" s="99"/>
      <c r="P87" s="140" t="e">
        <f>P88+P89+#REF!+#REF!+#REF!</f>
        <v>#REF!</v>
      </c>
      <c r="Q87" s="99"/>
      <c r="R87" s="140" t="e">
        <f>R88+R89+#REF!+#REF!+#REF!</f>
        <v>#REF!</v>
      </c>
      <c r="S87" s="99"/>
      <c r="T87" s="141" t="e">
        <f>T88+T89+#REF!+#REF!+#REF!</f>
        <v>#REF!</v>
      </c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T87" s="82" t="s">
        <v>34</v>
      </c>
      <c r="AU87" s="82" t="s">
        <v>47</v>
      </c>
      <c r="BK87" s="142" t="e">
        <f>BK88+BK89+#REF!+#REF!+#REF!</f>
        <v>#REF!</v>
      </c>
    </row>
    <row r="88" spans="2:63" s="143" customFormat="1" ht="25.9" customHeight="1">
      <c r="B88" s="144"/>
      <c r="D88" s="145" t="s">
        <v>34</v>
      </c>
      <c r="E88" s="155" t="s">
        <v>70</v>
      </c>
      <c r="F88" s="155" t="s">
        <v>303</v>
      </c>
      <c r="J88" s="146">
        <f>SUM(J89:J100)</f>
        <v>0</v>
      </c>
      <c r="L88" s="144"/>
      <c r="M88" s="147"/>
      <c r="N88" s="148"/>
      <c r="O88" s="148"/>
      <c r="P88" s="149" t="e">
        <f>SUM(#REF!)</f>
        <v>#REF!</v>
      </c>
      <c r="Q88" s="148"/>
      <c r="R88" s="149" t="e">
        <f>SUM(#REF!)</f>
        <v>#REF!</v>
      </c>
      <c r="S88" s="148"/>
      <c r="T88" s="150" t="e">
        <f>SUM(#REF!)</f>
        <v>#REF!</v>
      </c>
      <c r="AR88" s="145" t="s">
        <v>37</v>
      </c>
      <c r="AT88" s="151" t="s">
        <v>34</v>
      </c>
      <c r="AU88" s="151" t="s">
        <v>35</v>
      </c>
      <c r="AY88" s="145" t="s">
        <v>60</v>
      </c>
      <c r="BK88" s="152" t="e">
        <f>SUM(#REF!)</f>
        <v>#REF!</v>
      </c>
    </row>
    <row r="89" spans="2:63" s="143" customFormat="1" ht="18.6" customHeight="1">
      <c r="B89" s="144"/>
      <c r="C89" s="153"/>
      <c r="D89" s="154" t="s">
        <v>34</v>
      </c>
      <c r="E89" s="157" t="s">
        <v>75</v>
      </c>
      <c r="F89" s="158" t="s">
        <v>76</v>
      </c>
      <c r="G89" s="159" t="s">
        <v>62</v>
      </c>
      <c r="H89" s="160">
        <v>8</v>
      </c>
      <c r="I89" s="172">
        <v>0</v>
      </c>
      <c r="J89" s="161">
        <f aca="true" t="shared" si="0" ref="J89:J99">ROUND(I89*H89,2)</f>
        <v>0</v>
      </c>
      <c r="L89" s="144"/>
      <c r="M89" s="147"/>
      <c r="N89" s="148"/>
      <c r="O89" s="148"/>
      <c r="P89" s="149" t="e">
        <f>SUM(P90:P104)</f>
        <v>#REF!</v>
      </c>
      <c r="Q89" s="148"/>
      <c r="R89" s="149" t="e">
        <f>SUM(R90:R104)</f>
        <v>#REF!</v>
      </c>
      <c r="S89" s="148"/>
      <c r="T89" s="150" t="e">
        <f>SUM(T90:T104)</f>
        <v>#REF!</v>
      </c>
      <c r="AR89" s="145" t="s">
        <v>37</v>
      </c>
      <c r="AT89" s="151" t="s">
        <v>34</v>
      </c>
      <c r="AU89" s="151" t="s">
        <v>35</v>
      </c>
      <c r="AY89" s="145" t="s">
        <v>60</v>
      </c>
      <c r="BK89" s="152" t="e">
        <f>SUM(BK90:BK104)</f>
        <v>#REF!</v>
      </c>
    </row>
    <row r="90" spans="1:65" s="92" customFormat="1" ht="16.5" customHeight="1">
      <c r="A90" s="89"/>
      <c r="B90" s="90"/>
      <c r="C90" s="156" t="s">
        <v>74</v>
      </c>
      <c r="D90" s="156" t="s">
        <v>61</v>
      </c>
      <c r="E90" s="157" t="s">
        <v>78</v>
      </c>
      <c r="F90" s="158" t="s">
        <v>79</v>
      </c>
      <c r="G90" s="159" t="s">
        <v>62</v>
      </c>
      <c r="H90" s="160">
        <v>4</v>
      </c>
      <c r="I90" s="172">
        <v>0</v>
      </c>
      <c r="J90" s="161">
        <f t="shared" si="0"/>
        <v>0</v>
      </c>
      <c r="K90" s="158" t="s">
        <v>0</v>
      </c>
      <c r="L90" s="90"/>
      <c r="M90" s="162" t="s">
        <v>0</v>
      </c>
      <c r="N90" s="163" t="s">
        <v>23</v>
      </c>
      <c r="O90" s="164">
        <v>0</v>
      </c>
      <c r="P90" s="164" t="e">
        <f>O90*#REF!</f>
        <v>#REF!</v>
      </c>
      <c r="Q90" s="164">
        <v>0</v>
      </c>
      <c r="R90" s="164" t="e">
        <f>Q90*#REF!</f>
        <v>#REF!</v>
      </c>
      <c r="S90" s="164">
        <v>0</v>
      </c>
      <c r="T90" s="165" t="e">
        <f>S90*#REF!</f>
        <v>#REF!</v>
      </c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R90" s="166" t="s">
        <v>63</v>
      </c>
      <c r="AT90" s="166" t="s">
        <v>61</v>
      </c>
      <c r="AU90" s="166" t="s">
        <v>37</v>
      </c>
      <c r="AY90" s="82" t="s">
        <v>60</v>
      </c>
      <c r="BE90" s="167">
        <f>IF(N90="základní",#REF!,0)</f>
        <v>0</v>
      </c>
      <c r="BF90" s="167" t="e">
        <f>IF(N90="snížená",#REF!,0)</f>
        <v>#REF!</v>
      </c>
      <c r="BG90" s="167">
        <f>IF(N90="zákl. přenesená",#REF!,0)</f>
        <v>0</v>
      </c>
      <c r="BH90" s="167">
        <f>IF(N90="sníž. přenesená",#REF!,0)</f>
        <v>0</v>
      </c>
      <c r="BI90" s="167">
        <f>IF(N90="nulová",#REF!,0)</f>
        <v>0</v>
      </c>
      <c r="BJ90" s="82" t="s">
        <v>38</v>
      </c>
      <c r="BK90" s="167" t="e">
        <f>ROUND(#REF!*#REF!,2)</f>
        <v>#REF!</v>
      </c>
      <c r="BL90" s="82" t="s">
        <v>63</v>
      </c>
      <c r="BM90" s="166" t="s">
        <v>71</v>
      </c>
    </row>
    <row r="91" spans="1:65" s="92" customFormat="1" ht="16.5" customHeight="1">
      <c r="A91" s="89"/>
      <c r="B91" s="90"/>
      <c r="C91" s="156" t="s">
        <v>64</v>
      </c>
      <c r="D91" s="156" t="s">
        <v>61</v>
      </c>
      <c r="E91" s="157" t="s">
        <v>82</v>
      </c>
      <c r="F91" s="158" t="s">
        <v>83</v>
      </c>
      <c r="G91" s="159" t="s">
        <v>62</v>
      </c>
      <c r="H91" s="160">
        <v>1</v>
      </c>
      <c r="I91" s="172">
        <v>0</v>
      </c>
      <c r="J91" s="161">
        <f t="shared" si="0"/>
        <v>0</v>
      </c>
      <c r="K91" s="158" t="s">
        <v>0</v>
      </c>
      <c r="L91" s="90"/>
      <c r="M91" s="162" t="s">
        <v>0</v>
      </c>
      <c r="N91" s="163" t="s">
        <v>23</v>
      </c>
      <c r="O91" s="164">
        <v>0</v>
      </c>
      <c r="P91" s="164" t="e">
        <f>O91*#REF!</f>
        <v>#REF!</v>
      </c>
      <c r="Q91" s="164">
        <v>0</v>
      </c>
      <c r="R91" s="164" t="e">
        <f>Q91*#REF!</f>
        <v>#REF!</v>
      </c>
      <c r="S91" s="164">
        <v>0</v>
      </c>
      <c r="T91" s="165" t="e">
        <f>S91*#REF!</f>
        <v>#REF!</v>
      </c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R91" s="166" t="s">
        <v>63</v>
      </c>
      <c r="AT91" s="166" t="s">
        <v>61</v>
      </c>
      <c r="AU91" s="166" t="s">
        <v>37</v>
      </c>
      <c r="AY91" s="82" t="s">
        <v>60</v>
      </c>
      <c r="BE91" s="167">
        <f>IF(N91="základní",#REF!,0)</f>
        <v>0</v>
      </c>
      <c r="BF91" s="167" t="e">
        <f>IF(N91="snížená",#REF!,0)</f>
        <v>#REF!</v>
      </c>
      <c r="BG91" s="167">
        <f>IF(N91="zákl. přenesená",#REF!,0)</f>
        <v>0</v>
      </c>
      <c r="BH91" s="167">
        <f>IF(N91="sníž. přenesená",#REF!,0)</f>
        <v>0</v>
      </c>
      <c r="BI91" s="167">
        <f>IF(N91="nulová",#REF!,0)</f>
        <v>0</v>
      </c>
      <c r="BJ91" s="82" t="s">
        <v>38</v>
      </c>
      <c r="BK91" s="167" t="e">
        <f>ROUND(#REF!*#REF!,2)</f>
        <v>#REF!</v>
      </c>
      <c r="BL91" s="82" t="s">
        <v>63</v>
      </c>
      <c r="BM91" s="166" t="s">
        <v>72</v>
      </c>
    </row>
    <row r="92" spans="1:65" s="92" customFormat="1" ht="16.5" customHeight="1">
      <c r="A92" s="89"/>
      <c r="B92" s="90"/>
      <c r="C92" s="156" t="s">
        <v>81</v>
      </c>
      <c r="D92" s="156" t="s">
        <v>61</v>
      </c>
      <c r="E92" s="157" t="s">
        <v>85</v>
      </c>
      <c r="F92" s="158" t="s">
        <v>86</v>
      </c>
      <c r="G92" s="159" t="s">
        <v>62</v>
      </c>
      <c r="H92" s="160">
        <v>1</v>
      </c>
      <c r="I92" s="172">
        <v>0</v>
      </c>
      <c r="J92" s="161">
        <f t="shared" si="0"/>
        <v>0</v>
      </c>
      <c r="K92" s="158" t="s">
        <v>0</v>
      </c>
      <c r="L92" s="90"/>
      <c r="M92" s="162" t="s">
        <v>0</v>
      </c>
      <c r="N92" s="163" t="s">
        <v>23</v>
      </c>
      <c r="O92" s="164">
        <v>0</v>
      </c>
      <c r="P92" s="164" t="e">
        <f>O92*#REF!</f>
        <v>#REF!</v>
      </c>
      <c r="Q92" s="164">
        <v>0</v>
      </c>
      <c r="R92" s="164" t="e">
        <f>Q92*#REF!</f>
        <v>#REF!</v>
      </c>
      <c r="S92" s="164">
        <v>0</v>
      </c>
      <c r="T92" s="165" t="e">
        <f>S92*#REF!</f>
        <v>#REF!</v>
      </c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R92" s="166" t="s">
        <v>63</v>
      </c>
      <c r="AT92" s="166" t="s">
        <v>61</v>
      </c>
      <c r="AU92" s="166" t="s">
        <v>37</v>
      </c>
      <c r="AY92" s="82" t="s">
        <v>60</v>
      </c>
      <c r="BE92" s="167">
        <f>IF(N92="základní",#REF!,0)</f>
        <v>0</v>
      </c>
      <c r="BF92" s="167" t="e">
        <f>IF(N92="snížená",#REF!,0)</f>
        <v>#REF!</v>
      </c>
      <c r="BG92" s="167">
        <f>IF(N92="zákl. přenesená",#REF!,0)</f>
        <v>0</v>
      </c>
      <c r="BH92" s="167">
        <f>IF(N92="sníž. přenesená",#REF!,0)</f>
        <v>0</v>
      </c>
      <c r="BI92" s="167">
        <f>IF(N92="nulová",#REF!,0)</f>
        <v>0</v>
      </c>
      <c r="BJ92" s="82" t="s">
        <v>38</v>
      </c>
      <c r="BK92" s="167" t="e">
        <f>ROUND(#REF!*#REF!,2)</f>
        <v>#REF!</v>
      </c>
      <c r="BL92" s="82" t="s">
        <v>63</v>
      </c>
      <c r="BM92" s="166" t="s">
        <v>73</v>
      </c>
    </row>
    <row r="93" spans="1:65" s="92" customFormat="1" ht="16.5" customHeight="1">
      <c r="A93" s="89"/>
      <c r="B93" s="90"/>
      <c r="C93" s="156" t="s">
        <v>65</v>
      </c>
      <c r="D93" s="156" t="s">
        <v>61</v>
      </c>
      <c r="E93" s="157" t="s">
        <v>89</v>
      </c>
      <c r="F93" s="158" t="s">
        <v>90</v>
      </c>
      <c r="G93" s="159" t="s">
        <v>62</v>
      </c>
      <c r="H93" s="160">
        <v>1</v>
      </c>
      <c r="I93" s="172">
        <v>0</v>
      </c>
      <c r="J93" s="161">
        <f t="shared" si="0"/>
        <v>0</v>
      </c>
      <c r="K93" s="158" t="s">
        <v>0</v>
      </c>
      <c r="L93" s="90"/>
      <c r="M93" s="162" t="s">
        <v>0</v>
      </c>
      <c r="N93" s="163" t="s">
        <v>23</v>
      </c>
      <c r="O93" s="164">
        <v>0</v>
      </c>
      <c r="P93" s="164">
        <f aca="true" t="shared" si="1" ref="P93:P98">O93*H89</f>
        <v>0</v>
      </c>
      <c r="Q93" s="164">
        <v>0</v>
      </c>
      <c r="R93" s="164">
        <f aca="true" t="shared" si="2" ref="R93:R98">Q93*H89</f>
        <v>0</v>
      </c>
      <c r="S93" s="164">
        <v>0</v>
      </c>
      <c r="T93" s="165">
        <f aca="true" t="shared" si="3" ref="T93:T98">S93*H89</f>
        <v>0</v>
      </c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R93" s="166" t="s">
        <v>63</v>
      </c>
      <c r="AT93" s="166" t="s">
        <v>61</v>
      </c>
      <c r="AU93" s="166" t="s">
        <v>37</v>
      </c>
      <c r="AY93" s="82" t="s">
        <v>60</v>
      </c>
      <c r="BE93" s="167">
        <f aca="true" t="shared" si="4" ref="BE93:BE98">IF(N93="základní",J89,0)</f>
        <v>0</v>
      </c>
      <c r="BF93" s="167">
        <f aca="true" t="shared" si="5" ref="BF93:BF98">IF(N93="snížená",J89,0)</f>
        <v>0</v>
      </c>
      <c r="BG93" s="167">
        <f aca="true" t="shared" si="6" ref="BG93:BG98">IF(N93="zákl. přenesená",J89,0)</f>
        <v>0</v>
      </c>
      <c r="BH93" s="167">
        <f aca="true" t="shared" si="7" ref="BH93:BH98">IF(N93="sníž. přenesená",J89,0)</f>
        <v>0</v>
      </c>
      <c r="BI93" s="167">
        <f aca="true" t="shared" si="8" ref="BI93:BI98">IF(N93="nulová",J89,0)</f>
        <v>0</v>
      </c>
      <c r="BJ93" s="82" t="s">
        <v>38</v>
      </c>
      <c r="BK93" s="167">
        <f aca="true" t="shared" si="9" ref="BK93:BK98">ROUND(I89*H89,2)</f>
        <v>0</v>
      </c>
      <c r="BL93" s="82" t="s">
        <v>63</v>
      </c>
      <c r="BM93" s="166" t="s">
        <v>77</v>
      </c>
    </row>
    <row r="94" spans="1:65" s="92" customFormat="1" ht="16.5" customHeight="1">
      <c r="A94" s="89"/>
      <c r="B94" s="90"/>
      <c r="C94" s="156" t="s">
        <v>88</v>
      </c>
      <c r="D94" s="156" t="s">
        <v>61</v>
      </c>
      <c r="E94" s="157" t="s">
        <v>92</v>
      </c>
      <c r="F94" s="158" t="s">
        <v>93</v>
      </c>
      <c r="G94" s="159" t="s">
        <v>62</v>
      </c>
      <c r="H94" s="160">
        <v>5</v>
      </c>
      <c r="I94" s="172">
        <v>0</v>
      </c>
      <c r="J94" s="161">
        <f t="shared" si="0"/>
        <v>0</v>
      </c>
      <c r="K94" s="158" t="s">
        <v>0</v>
      </c>
      <c r="L94" s="90"/>
      <c r="M94" s="162" t="s">
        <v>0</v>
      </c>
      <c r="N94" s="163" t="s">
        <v>23</v>
      </c>
      <c r="O94" s="164">
        <v>0</v>
      </c>
      <c r="P94" s="164">
        <f t="shared" si="1"/>
        <v>0</v>
      </c>
      <c r="Q94" s="164">
        <v>0</v>
      </c>
      <c r="R94" s="164">
        <f t="shared" si="2"/>
        <v>0</v>
      </c>
      <c r="S94" s="164">
        <v>0</v>
      </c>
      <c r="T94" s="165">
        <f t="shared" si="3"/>
        <v>0</v>
      </c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R94" s="166" t="s">
        <v>63</v>
      </c>
      <c r="AT94" s="166" t="s">
        <v>61</v>
      </c>
      <c r="AU94" s="166" t="s">
        <v>37</v>
      </c>
      <c r="AY94" s="82" t="s">
        <v>60</v>
      </c>
      <c r="BE94" s="167">
        <f t="shared" si="4"/>
        <v>0</v>
      </c>
      <c r="BF94" s="167">
        <f t="shared" si="5"/>
        <v>0</v>
      </c>
      <c r="BG94" s="167">
        <f t="shared" si="6"/>
        <v>0</v>
      </c>
      <c r="BH94" s="167">
        <f t="shared" si="7"/>
        <v>0</v>
      </c>
      <c r="BI94" s="167">
        <f t="shared" si="8"/>
        <v>0</v>
      </c>
      <c r="BJ94" s="82" t="s">
        <v>38</v>
      </c>
      <c r="BK94" s="167">
        <f t="shared" si="9"/>
        <v>0</v>
      </c>
      <c r="BL94" s="82" t="s">
        <v>63</v>
      </c>
      <c r="BM94" s="166" t="s">
        <v>80</v>
      </c>
    </row>
    <row r="95" spans="1:65" s="92" customFormat="1" ht="16.5" customHeight="1">
      <c r="A95" s="89"/>
      <c r="B95" s="90"/>
      <c r="C95" s="156" t="s">
        <v>66</v>
      </c>
      <c r="D95" s="156" t="s">
        <v>61</v>
      </c>
      <c r="E95" s="157" t="s">
        <v>96</v>
      </c>
      <c r="F95" s="158" t="s">
        <v>97</v>
      </c>
      <c r="G95" s="159" t="s">
        <v>62</v>
      </c>
      <c r="H95" s="160">
        <v>4</v>
      </c>
      <c r="I95" s="172">
        <v>0</v>
      </c>
      <c r="J95" s="161">
        <f t="shared" si="0"/>
        <v>0</v>
      </c>
      <c r="K95" s="158" t="s">
        <v>0</v>
      </c>
      <c r="L95" s="90"/>
      <c r="M95" s="162" t="s">
        <v>0</v>
      </c>
      <c r="N95" s="163" t="s">
        <v>23</v>
      </c>
      <c r="O95" s="164">
        <v>0</v>
      </c>
      <c r="P95" s="164">
        <f t="shared" si="1"/>
        <v>0</v>
      </c>
      <c r="Q95" s="164">
        <v>0</v>
      </c>
      <c r="R95" s="164">
        <f t="shared" si="2"/>
        <v>0</v>
      </c>
      <c r="S95" s="164">
        <v>0</v>
      </c>
      <c r="T95" s="165">
        <f t="shared" si="3"/>
        <v>0</v>
      </c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R95" s="166" t="s">
        <v>63</v>
      </c>
      <c r="AT95" s="166" t="s">
        <v>61</v>
      </c>
      <c r="AU95" s="166" t="s">
        <v>37</v>
      </c>
      <c r="AY95" s="82" t="s">
        <v>60</v>
      </c>
      <c r="BE95" s="167">
        <f t="shared" si="4"/>
        <v>0</v>
      </c>
      <c r="BF95" s="167">
        <f t="shared" si="5"/>
        <v>0</v>
      </c>
      <c r="BG95" s="167">
        <f t="shared" si="6"/>
        <v>0</v>
      </c>
      <c r="BH95" s="167">
        <f t="shared" si="7"/>
        <v>0</v>
      </c>
      <c r="BI95" s="167">
        <f t="shared" si="8"/>
        <v>0</v>
      </c>
      <c r="BJ95" s="82" t="s">
        <v>38</v>
      </c>
      <c r="BK95" s="167">
        <f t="shared" si="9"/>
        <v>0</v>
      </c>
      <c r="BL95" s="82" t="s">
        <v>63</v>
      </c>
      <c r="BM95" s="166" t="s">
        <v>84</v>
      </c>
    </row>
    <row r="96" spans="1:65" s="92" customFormat="1" ht="16.5" customHeight="1">
      <c r="A96" s="89"/>
      <c r="B96" s="90"/>
      <c r="C96" s="156" t="s">
        <v>67</v>
      </c>
      <c r="D96" s="156" t="s">
        <v>61</v>
      </c>
      <c r="E96" s="157" t="s">
        <v>100</v>
      </c>
      <c r="F96" s="158" t="s">
        <v>101</v>
      </c>
      <c r="G96" s="159" t="s">
        <v>62</v>
      </c>
      <c r="H96" s="160">
        <v>2</v>
      </c>
      <c r="I96" s="172">
        <v>0</v>
      </c>
      <c r="J96" s="161">
        <f t="shared" si="0"/>
        <v>0</v>
      </c>
      <c r="K96" s="158" t="s">
        <v>0</v>
      </c>
      <c r="L96" s="90"/>
      <c r="M96" s="162" t="s">
        <v>0</v>
      </c>
      <c r="N96" s="163" t="s">
        <v>23</v>
      </c>
      <c r="O96" s="164">
        <v>0</v>
      </c>
      <c r="P96" s="164">
        <f t="shared" si="1"/>
        <v>0</v>
      </c>
      <c r="Q96" s="164">
        <v>0</v>
      </c>
      <c r="R96" s="164">
        <f t="shared" si="2"/>
        <v>0</v>
      </c>
      <c r="S96" s="164">
        <v>0</v>
      </c>
      <c r="T96" s="165">
        <f t="shared" si="3"/>
        <v>0</v>
      </c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R96" s="166" t="s">
        <v>63</v>
      </c>
      <c r="AT96" s="166" t="s">
        <v>61</v>
      </c>
      <c r="AU96" s="166" t="s">
        <v>37</v>
      </c>
      <c r="AY96" s="82" t="s">
        <v>60</v>
      </c>
      <c r="BE96" s="167">
        <f t="shared" si="4"/>
        <v>0</v>
      </c>
      <c r="BF96" s="167">
        <f t="shared" si="5"/>
        <v>0</v>
      </c>
      <c r="BG96" s="167">
        <f t="shared" si="6"/>
        <v>0</v>
      </c>
      <c r="BH96" s="167">
        <f t="shared" si="7"/>
        <v>0</v>
      </c>
      <c r="BI96" s="167">
        <f t="shared" si="8"/>
        <v>0</v>
      </c>
      <c r="BJ96" s="82" t="s">
        <v>38</v>
      </c>
      <c r="BK96" s="167">
        <f t="shared" si="9"/>
        <v>0</v>
      </c>
      <c r="BL96" s="82" t="s">
        <v>63</v>
      </c>
      <c r="BM96" s="166" t="s">
        <v>87</v>
      </c>
    </row>
    <row r="97" spans="1:65" s="92" customFormat="1" ht="16.5" customHeight="1">
      <c r="A97" s="89"/>
      <c r="B97" s="90"/>
      <c r="C97" s="156" t="s">
        <v>99</v>
      </c>
      <c r="D97" s="156" t="s">
        <v>61</v>
      </c>
      <c r="E97" s="157" t="s">
        <v>103</v>
      </c>
      <c r="F97" s="158" t="s">
        <v>104</v>
      </c>
      <c r="G97" s="159" t="s">
        <v>62</v>
      </c>
      <c r="H97" s="160">
        <v>4</v>
      </c>
      <c r="I97" s="172">
        <v>0</v>
      </c>
      <c r="J97" s="161">
        <f t="shared" si="0"/>
        <v>0</v>
      </c>
      <c r="K97" s="158" t="s">
        <v>0</v>
      </c>
      <c r="L97" s="90"/>
      <c r="M97" s="162" t="s">
        <v>0</v>
      </c>
      <c r="N97" s="163" t="s">
        <v>23</v>
      </c>
      <c r="O97" s="164">
        <v>0</v>
      </c>
      <c r="P97" s="164">
        <f t="shared" si="1"/>
        <v>0</v>
      </c>
      <c r="Q97" s="164">
        <v>0</v>
      </c>
      <c r="R97" s="164">
        <f t="shared" si="2"/>
        <v>0</v>
      </c>
      <c r="S97" s="164">
        <v>0</v>
      </c>
      <c r="T97" s="165">
        <f t="shared" si="3"/>
        <v>0</v>
      </c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R97" s="166" t="s">
        <v>63</v>
      </c>
      <c r="AT97" s="166" t="s">
        <v>61</v>
      </c>
      <c r="AU97" s="166" t="s">
        <v>37</v>
      </c>
      <c r="AY97" s="82" t="s">
        <v>60</v>
      </c>
      <c r="BE97" s="167">
        <f t="shared" si="4"/>
        <v>0</v>
      </c>
      <c r="BF97" s="167">
        <f t="shared" si="5"/>
        <v>0</v>
      </c>
      <c r="BG97" s="167">
        <f t="shared" si="6"/>
        <v>0</v>
      </c>
      <c r="BH97" s="167">
        <f t="shared" si="7"/>
        <v>0</v>
      </c>
      <c r="BI97" s="167">
        <f t="shared" si="8"/>
        <v>0</v>
      </c>
      <c r="BJ97" s="82" t="s">
        <v>38</v>
      </c>
      <c r="BK97" s="167">
        <f t="shared" si="9"/>
        <v>0</v>
      </c>
      <c r="BL97" s="82" t="s">
        <v>63</v>
      </c>
      <c r="BM97" s="166" t="s">
        <v>91</v>
      </c>
    </row>
    <row r="98" spans="1:65" s="92" customFormat="1" ht="16.5" customHeight="1">
      <c r="A98" s="89"/>
      <c r="B98" s="90"/>
      <c r="C98" s="156" t="s">
        <v>68</v>
      </c>
      <c r="D98" s="156" t="s">
        <v>61</v>
      </c>
      <c r="E98" s="157" t="s">
        <v>107</v>
      </c>
      <c r="F98" s="158" t="s">
        <v>108</v>
      </c>
      <c r="G98" s="159" t="s">
        <v>62</v>
      </c>
      <c r="H98" s="160">
        <v>4</v>
      </c>
      <c r="I98" s="172">
        <v>0</v>
      </c>
      <c r="J98" s="161">
        <f t="shared" si="0"/>
        <v>0</v>
      </c>
      <c r="K98" s="158" t="s">
        <v>0</v>
      </c>
      <c r="L98" s="90"/>
      <c r="M98" s="162" t="s">
        <v>0</v>
      </c>
      <c r="N98" s="163" t="s">
        <v>23</v>
      </c>
      <c r="O98" s="164">
        <v>0</v>
      </c>
      <c r="P98" s="164">
        <f t="shared" si="1"/>
        <v>0</v>
      </c>
      <c r="Q98" s="164">
        <v>0</v>
      </c>
      <c r="R98" s="164">
        <f t="shared" si="2"/>
        <v>0</v>
      </c>
      <c r="S98" s="164">
        <v>0</v>
      </c>
      <c r="T98" s="165">
        <f t="shared" si="3"/>
        <v>0</v>
      </c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R98" s="166" t="s">
        <v>63</v>
      </c>
      <c r="AT98" s="166" t="s">
        <v>61</v>
      </c>
      <c r="AU98" s="166" t="s">
        <v>37</v>
      </c>
      <c r="AY98" s="82" t="s">
        <v>60</v>
      </c>
      <c r="BE98" s="167">
        <f t="shared" si="4"/>
        <v>0</v>
      </c>
      <c r="BF98" s="167">
        <f t="shared" si="5"/>
        <v>0</v>
      </c>
      <c r="BG98" s="167">
        <f t="shared" si="6"/>
        <v>0</v>
      </c>
      <c r="BH98" s="167">
        <f t="shared" si="7"/>
        <v>0</v>
      </c>
      <c r="BI98" s="167">
        <f t="shared" si="8"/>
        <v>0</v>
      </c>
      <c r="BJ98" s="82" t="s">
        <v>38</v>
      </c>
      <c r="BK98" s="167">
        <f t="shared" si="9"/>
        <v>0</v>
      </c>
      <c r="BL98" s="82" t="s">
        <v>63</v>
      </c>
      <c r="BM98" s="166" t="s">
        <v>94</v>
      </c>
    </row>
    <row r="99" spans="1:65" s="92" customFormat="1" ht="16.5" customHeight="1">
      <c r="A99" s="89"/>
      <c r="B99" s="90"/>
      <c r="C99" s="156" t="s">
        <v>106</v>
      </c>
      <c r="D99" s="156" t="s">
        <v>61</v>
      </c>
      <c r="E99" s="157" t="s">
        <v>110</v>
      </c>
      <c r="F99" s="158" t="s">
        <v>111</v>
      </c>
      <c r="G99" s="159" t="s">
        <v>62</v>
      </c>
      <c r="H99" s="160">
        <v>4</v>
      </c>
      <c r="I99" s="172">
        <v>0</v>
      </c>
      <c r="J99" s="161">
        <f t="shared" si="0"/>
        <v>0</v>
      </c>
      <c r="K99" s="158" t="s">
        <v>0</v>
      </c>
      <c r="L99" s="90"/>
      <c r="M99" s="162" t="s">
        <v>0</v>
      </c>
      <c r="N99" s="163" t="s">
        <v>23</v>
      </c>
      <c r="O99" s="164">
        <v>0</v>
      </c>
      <c r="P99" s="164" t="e">
        <f>O99*#REF!</f>
        <v>#REF!</v>
      </c>
      <c r="Q99" s="164">
        <v>0</v>
      </c>
      <c r="R99" s="164" t="e">
        <f>Q99*#REF!</f>
        <v>#REF!</v>
      </c>
      <c r="S99" s="164">
        <v>0</v>
      </c>
      <c r="T99" s="165" t="e">
        <f>S99*#REF!</f>
        <v>#REF!</v>
      </c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R99" s="166" t="s">
        <v>63</v>
      </c>
      <c r="AT99" s="166" t="s">
        <v>61</v>
      </c>
      <c r="AU99" s="166" t="s">
        <v>37</v>
      </c>
      <c r="AY99" s="82" t="s">
        <v>60</v>
      </c>
      <c r="BE99" s="167">
        <f>IF(N99="základní",#REF!,0)</f>
        <v>0</v>
      </c>
      <c r="BF99" s="167" t="e">
        <f>IF(N99="snížená",#REF!,0)</f>
        <v>#REF!</v>
      </c>
      <c r="BG99" s="167">
        <f>IF(N99="zákl. přenesená",#REF!,0)</f>
        <v>0</v>
      </c>
      <c r="BH99" s="167">
        <f>IF(N99="sníž. přenesená",#REF!,0)</f>
        <v>0</v>
      </c>
      <c r="BI99" s="167">
        <f>IF(N99="nulová",#REF!,0)</f>
        <v>0</v>
      </c>
      <c r="BJ99" s="82" t="s">
        <v>38</v>
      </c>
      <c r="BK99" s="167" t="e">
        <f>ROUND(#REF!*#REF!,2)</f>
        <v>#REF!</v>
      </c>
      <c r="BL99" s="82" t="s">
        <v>63</v>
      </c>
      <c r="BM99" s="166" t="s">
        <v>95</v>
      </c>
    </row>
    <row r="100" spans="1:65" s="92" customFormat="1" ht="90.6" customHeight="1">
      <c r="A100" s="89"/>
      <c r="B100" s="90"/>
      <c r="C100" s="156" t="s">
        <v>69</v>
      </c>
      <c r="D100" s="156" t="s">
        <v>61</v>
      </c>
      <c r="E100" s="157" t="s">
        <v>115</v>
      </c>
      <c r="F100" s="158" t="s">
        <v>116</v>
      </c>
      <c r="G100" s="159" t="s">
        <v>113</v>
      </c>
      <c r="H100" s="160">
        <v>1</v>
      </c>
      <c r="I100" s="172">
        <v>0</v>
      </c>
      <c r="J100" s="161">
        <f aca="true" t="shared" si="10" ref="J100">ROUND(I100*H100,2)</f>
        <v>0</v>
      </c>
      <c r="K100" s="158" t="s">
        <v>0</v>
      </c>
      <c r="L100" s="90"/>
      <c r="M100" s="162" t="s">
        <v>0</v>
      </c>
      <c r="N100" s="163" t="s">
        <v>23</v>
      </c>
      <c r="O100" s="164">
        <v>0</v>
      </c>
      <c r="P100" s="164">
        <f aca="true" t="shared" si="11" ref="P100:P105">O100*H95</f>
        <v>0</v>
      </c>
      <c r="Q100" s="164">
        <v>0</v>
      </c>
      <c r="R100" s="164">
        <f aca="true" t="shared" si="12" ref="R100:R105">Q100*H95</f>
        <v>0</v>
      </c>
      <c r="S100" s="164">
        <v>0</v>
      </c>
      <c r="T100" s="165">
        <f aca="true" t="shared" si="13" ref="T100:T105">S100*H95</f>
        <v>0</v>
      </c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R100" s="166" t="s">
        <v>63</v>
      </c>
      <c r="AT100" s="166" t="s">
        <v>61</v>
      </c>
      <c r="AU100" s="166" t="s">
        <v>37</v>
      </c>
      <c r="AY100" s="82" t="s">
        <v>60</v>
      </c>
      <c r="BE100" s="167">
        <f aca="true" t="shared" si="14" ref="BE100:BE105">IF(N100="základní",J95,0)</f>
        <v>0</v>
      </c>
      <c r="BF100" s="167">
        <f aca="true" t="shared" si="15" ref="BF100:BF105">IF(N100="snížená",J95,0)</f>
        <v>0</v>
      </c>
      <c r="BG100" s="167">
        <f aca="true" t="shared" si="16" ref="BG100:BG105">IF(N100="zákl. přenesená",J95,0)</f>
        <v>0</v>
      </c>
      <c r="BH100" s="167">
        <f aca="true" t="shared" si="17" ref="BH100:BH105">IF(N100="sníž. přenesená",J95,0)</f>
        <v>0</v>
      </c>
      <c r="BI100" s="167">
        <f aca="true" t="shared" si="18" ref="BI100:BI105">IF(N100="nulová",J95,0)</f>
        <v>0</v>
      </c>
      <c r="BJ100" s="82" t="s">
        <v>38</v>
      </c>
      <c r="BK100" s="167">
        <f>ROUND(I95*H95,2)</f>
        <v>0</v>
      </c>
      <c r="BL100" s="82" t="s">
        <v>63</v>
      </c>
      <c r="BM100" s="166" t="s">
        <v>98</v>
      </c>
    </row>
    <row r="101" spans="1:65" s="92" customFormat="1" ht="21" customHeight="1">
      <c r="A101" s="89"/>
      <c r="B101" s="90"/>
      <c r="C101" s="156" t="s">
        <v>114</v>
      </c>
      <c r="D101" s="156" t="s">
        <v>61</v>
      </c>
      <c r="E101" s="114"/>
      <c r="F101" s="114"/>
      <c r="G101" s="114"/>
      <c r="H101" s="114"/>
      <c r="I101" s="114"/>
      <c r="J101" s="114"/>
      <c r="K101" s="158" t="s">
        <v>0</v>
      </c>
      <c r="L101" s="90"/>
      <c r="M101" s="162" t="s">
        <v>0</v>
      </c>
      <c r="N101" s="163" t="s">
        <v>23</v>
      </c>
      <c r="O101" s="164">
        <v>0</v>
      </c>
      <c r="P101" s="164">
        <f t="shared" si="11"/>
        <v>0</v>
      </c>
      <c r="Q101" s="164">
        <v>0</v>
      </c>
      <c r="R101" s="164">
        <f t="shared" si="12"/>
        <v>0</v>
      </c>
      <c r="S101" s="164">
        <v>0</v>
      </c>
      <c r="T101" s="165">
        <f t="shared" si="13"/>
        <v>0</v>
      </c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R101" s="166" t="s">
        <v>63</v>
      </c>
      <c r="AT101" s="166" t="s">
        <v>61</v>
      </c>
      <c r="AU101" s="166" t="s">
        <v>37</v>
      </c>
      <c r="AY101" s="82" t="s">
        <v>60</v>
      </c>
      <c r="BE101" s="167">
        <f t="shared" si="14"/>
        <v>0</v>
      </c>
      <c r="BF101" s="167">
        <f t="shared" si="15"/>
        <v>0</v>
      </c>
      <c r="BG101" s="167">
        <f t="shared" si="16"/>
        <v>0</v>
      </c>
      <c r="BH101" s="167">
        <f t="shared" si="17"/>
        <v>0</v>
      </c>
      <c r="BI101" s="167">
        <f t="shared" si="18"/>
        <v>0</v>
      </c>
      <c r="BJ101" s="82" t="s">
        <v>38</v>
      </c>
      <c r="BK101" s="167">
        <f>ROUND(I96*H96,2)</f>
        <v>0</v>
      </c>
      <c r="BL101" s="82" t="s">
        <v>63</v>
      </c>
      <c r="BM101" s="166" t="s">
        <v>102</v>
      </c>
    </row>
    <row r="102" spans="1:65" s="92" customFormat="1" ht="16.5" customHeight="1">
      <c r="A102" s="89"/>
      <c r="B102" s="90"/>
      <c r="C102" s="114"/>
      <c r="D102" s="114"/>
      <c r="E102" s="81"/>
      <c r="F102" s="81"/>
      <c r="G102" s="81"/>
      <c r="H102" s="81"/>
      <c r="I102" s="81"/>
      <c r="J102" s="81"/>
      <c r="K102" s="114"/>
      <c r="L102" s="90"/>
      <c r="M102" s="162" t="s">
        <v>0</v>
      </c>
      <c r="N102" s="163" t="s">
        <v>23</v>
      </c>
      <c r="O102" s="164">
        <v>0</v>
      </c>
      <c r="P102" s="164">
        <f t="shared" si="11"/>
        <v>0</v>
      </c>
      <c r="Q102" s="164">
        <v>0</v>
      </c>
      <c r="R102" s="164">
        <f t="shared" si="12"/>
        <v>0</v>
      </c>
      <c r="S102" s="164">
        <v>0</v>
      </c>
      <c r="T102" s="165">
        <f t="shared" si="13"/>
        <v>0</v>
      </c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R102" s="166" t="s">
        <v>63</v>
      </c>
      <c r="AT102" s="166" t="s">
        <v>61</v>
      </c>
      <c r="AU102" s="166" t="s">
        <v>37</v>
      </c>
      <c r="AY102" s="82" t="s">
        <v>60</v>
      </c>
      <c r="BE102" s="167">
        <f t="shared" si="14"/>
        <v>0</v>
      </c>
      <c r="BF102" s="167">
        <f t="shared" si="15"/>
        <v>0</v>
      </c>
      <c r="BG102" s="167">
        <f t="shared" si="16"/>
        <v>0</v>
      </c>
      <c r="BH102" s="167">
        <f t="shared" si="17"/>
        <v>0</v>
      </c>
      <c r="BI102" s="167">
        <f t="shared" si="18"/>
        <v>0</v>
      </c>
      <c r="BJ102" s="82" t="s">
        <v>38</v>
      </c>
      <c r="BK102" s="167">
        <f>ROUND(I97*H97,2)</f>
        <v>0</v>
      </c>
      <c r="BL102" s="82" t="s">
        <v>63</v>
      </c>
      <c r="BM102" s="166" t="s">
        <v>105</v>
      </c>
    </row>
    <row r="103" spans="1:65" s="92" customFormat="1" ht="16.5" customHeight="1">
      <c r="A103" s="89"/>
      <c r="B103" s="90"/>
      <c r="C103" s="81"/>
      <c r="D103" s="81"/>
      <c r="E103" s="81"/>
      <c r="F103" s="81"/>
      <c r="G103" s="81"/>
      <c r="H103" s="81"/>
      <c r="I103" s="81"/>
      <c r="J103" s="81"/>
      <c r="K103" s="81"/>
      <c r="L103" s="90"/>
      <c r="M103" s="162" t="s">
        <v>0</v>
      </c>
      <c r="N103" s="163" t="s">
        <v>23</v>
      </c>
      <c r="O103" s="164">
        <v>0</v>
      </c>
      <c r="P103" s="164">
        <f t="shared" si="11"/>
        <v>0</v>
      </c>
      <c r="Q103" s="164">
        <v>0</v>
      </c>
      <c r="R103" s="164">
        <f t="shared" si="12"/>
        <v>0</v>
      </c>
      <c r="S103" s="164">
        <v>0</v>
      </c>
      <c r="T103" s="165">
        <f t="shared" si="13"/>
        <v>0</v>
      </c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R103" s="166" t="s">
        <v>63</v>
      </c>
      <c r="AT103" s="166" t="s">
        <v>61</v>
      </c>
      <c r="AU103" s="166" t="s">
        <v>37</v>
      </c>
      <c r="AY103" s="82" t="s">
        <v>60</v>
      </c>
      <c r="BE103" s="167">
        <f t="shared" si="14"/>
        <v>0</v>
      </c>
      <c r="BF103" s="167">
        <f t="shared" si="15"/>
        <v>0</v>
      </c>
      <c r="BG103" s="167">
        <f t="shared" si="16"/>
        <v>0</v>
      </c>
      <c r="BH103" s="167">
        <f t="shared" si="17"/>
        <v>0</v>
      </c>
      <c r="BI103" s="167">
        <f t="shared" si="18"/>
        <v>0</v>
      </c>
      <c r="BJ103" s="82" t="s">
        <v>38</v>
      </c>
      <c r="BK103" s="167">
        <f>ROUND(I98*H98,2)</f>
        <v>0</v>
      </c>
      <c r="BL103" s="82" t="s">
        <v>63</v>
      </c>
      <c r="BM103" s="166" t="s">
        <v>109</v>
      </c>
    </row>
    <row r="104" spans="1:65" s="92" customFormat="1" ht="16.5" customHeight="1">
      <c r="A104" s="89"/>
      <c r="B104" s="90"/>
      <c r="C104" s="81"/>
      <c r="D104" s="81"/>
      <c r="E104" s="81"/>
      <c r="F104" s="81"/>
      <c r="G104" s="81"/>
      <c r="H104" s="81"/>
      <c r="I104" s="81"/>
      <c r="J104" s="81"/>
      <c r="K104" s="81"/>
      <c r="L104" s="90"/>
      <c r="M104" s="162" t="s">
        <v>0</v>
      </c>
      <c r="N104" s="163" t="s">
        <v>23</v>
      </c>
      <c r="O104" s="164">
        <v>0</v>
      </c>
      <c r="P104" s="164">
        <f t="shared" si="11"/>
        <v>0</v>
      </c>
      <c r="Q104" s="164">
        <v>0</v>
      </c>
      <c r="R104" s="164">
        <f t="shared" si="12"/>
        <v>0</v>
      </c>
      <c r="S104" s="164">
        <v>0</v>
      </c>
      <c r="T104" s="165">
        <f t="shared" si="13"/>
        <v>0</v>
      </c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R104" s="166" t="s">
        <v>63</v>
      </c>
      <c r="AT104" s="166" t="s">
        <v>61</v>
      </c>
      <c r="AU104" s="166" t="s">
        <v>37</v>
      </c>
      <c r="AY104" s="82" t="s">
        <v>60</v>
      </c>
      <c r="BE104" s="167">
        <f t="shared" si="14"/>
        <v>0</v>
      </c>
      <c r="BF104" s="167">
        <f t="shared" si="15"/>
        <v>0</v>
      </c>
      <c r="BG104" s="167">
        <f t="shared" si="16"/>
        <v>0</v>
      </c>
      <c r="BH104" s="167">
        <f t="shared" si="17"/>
        <v>0</v>
      </c>
      <c r="BI104" s="167">
        <f t="shared" si="18"/>
        <v>0</v>
      </c>
      <c r="BJ104" s="82" t="s">
        <v>38</v>
      </c>
      <c r="BK104" s="167">
        <f>ROUND(I99*H99,2)</f>
        <v>0</v>
      </c>
      <c r="BL104" s="82" t="s">
        <v>63</v>
      </c>
      <c r="BM104" s="166" t="s">
        <v>112</v>
      </c>
    </row>
    <row r="105" spans="1:65" s="92" customFormat="1" ht="66.75" customHeight="1">
      <c r="A105" s="89"/>
      <c r="B105" s="90"/>
      <c r="C105" s="81"/>
      <c r="D105" s="81"/>
      <c r="E105" s="81"/>
      <c r="F105" s="81"/>
      <c r="G105" s="81"/>
      <c r="H105" s="81"/>
      <c r="I105" s="81"/>
      <c r="J105" s="81"/>
      <c r="K105" s="81"/>
      <c r="L105" s="90"/>
      <c r="M105" s="168" t="s">
        <v>0</v>
      </c>
      <c r="N105" s="169" t="s">
        <v>23</v>
      </c>
      <c r="O105" s="170">
        <v>0</v>
      </c>
      <c r="P105" s="170">
        <f t="shared" si="11"/>
        <v>0</v>
      </c>
      <c r="Q105" s="170">
        <v>0</v>
      </c>
      <c r="R105" s="170">
        <f t="shared" si="12"/>
        <v>0</v>
      </c>
      <c r="S105" s="170">
        <v>0</v>
      </c>
      <c r="T105" s="171">
        <f t="shared" si="13"/>
        <v>0</v>
      </c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R105" s="166" t="s">
        <v>63</v>
      </c>
      <c r="AT105" s="166" t="s">
        <v>61</v>
      </c>
      <c r="AU105" s="166" t="s">
        <v>37</v>
      </c>
      <c r="AY105" s="82" t="s">
        <v>60</v>
      </c>
      <c r="BE105" s="167">
        <f t="shared" si="14"/>
        <v>0</v>
      </c>
      <c r="BF105" s="167">
        <f t="shared" si="15"/>
        <v>0</v>
      </c>
      <c r="BG105" s="167">
        <f t="shared" si="16"/>
        <v>0</v>
      </c>
      <c r="BH105" s="167">
        <f t="shared" si="17"/>
        <v>0</v>
      </c>
      <c r="BI105" s="167">
        <f t="shared" si="18"/>
        <v>0</v>
      </c>
      <c r="BJ105" s="82" t="s">
        <v>38</v>
      </c>
      <c r="BK105" s="167">
        <f aca="true" t="shared" si="19" ref="BK105">ROUND(I100*H100,2)</f>
        <v>0</v>
      </c>
      <c r="BL105" s="82" t="s">
        <v>63</v>
      </c>
      <c r="BM105" s="166" t="s">
        <v>117</v>
      </c>
    </row>
    <row r="106" spans="1:31" s="92" customFormat="1" ht="6.95" customHeight="1">
      <c r="A106" s="89"/>
      <c r="B106" s="113"/>
      <c r="C106" s="81"/>
      <c r="D106" s="81"/>
      <c r="E106" s="81"/>
      <c r="F106" s="81"/>
      <c r="G106" s="81"/>
      <c r="H106" s="81"/>
      <c r="I106" s="81"/>
      <c r="J106" s="81"/>
      <c r="K106" s="81"/>
      <c r="L106" s="90"/>
      <c r="M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</row>
  </sheetData>
  <autoFilter ref="C86:K101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46"/>
  </sheetViews>
  <sheetFormatPr defaultColWidth="9.140625" defaultRowHeight="12"/>
  <cols>
    <col min="1" max="1" width="8.28125" style="3" customWidth="1"/>
    <col min="2" max="2" width="1.7109375" style="3" customWidth="1"/>
    <col min="3" max="4" width="5.00390625" style="3" customWidth="1"/>
    <col min="5" max="5" width="11.7109375" style="3" customWidth="1"/>
    <col min="6" max="6" width="9.140625" style="3" customWidth="1"/>
    <col min="7" max="7" width="5.00390625" style="3" customWidth="1"/>
    <col min="8" max="8" width="77.8515625" style="3" customWidth="1"/>
    <col min="9" max="10" width="20.00390625" style="3" customWidth="1"/>
    <col min="11" max="11" width="1.7109375" style="3" customWidth="1"/>
  </cols>
  <sheetData>
    <row r="1" s="1" customFormat="1" ht="37.5" customHeight="1"/>
    <row r="2" spans="2:11" s="1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s="2" customFormat="1" ht="45" customHeight="1">
      <c r="B3" s="7"/>
      <c r="C3" s="182" t="s">
        <v>118</v>
      </c>
      <c r="D3" s="182"/>
      <c r="E3" s="182"/>
      <c r="F3" s="182"/>
      <c r="G3" s="182"/>
      <c r="H3" s="182"/>
      <c r="I3" s="182"/>
      <c r="J3" s="182"/>
      <c r="K3" s="8"/>
    </row>
    <row r="4" spans="2:11" s="1" customFormat="1" ht="25.5" customHeight="1">
      <c r="B4" s="9"/>
      <c r="C4" s="187" t="s">
        <v>119</v>
      </c>
      <c r="D4" s="187"/>
      <c r="E4" s="187"/>
      <c r="F4" s="187"/>
      <c r="G4" s="187"/>
      <c r="H4" s="187"/>
      <c r="I4" s="187"/>
      <c r="J4" s="187"/>
      <c r="K4" s="10"/>
    </row>
    <row r="5" spans="2:11" s="1" customFormat="1" ht="5.25" customHeight="1">
      <c r="B5" s="9"/>
      <c r="C5" s="11"/>
      <c r="D5" s="11"/>
      <c r="E5" s="11"/>
      <c r="F5" s="11"/>
      <c r="G5" s="11"/>
      <c r="H5" s="11"/>
      <c r="I5" s="11"/>
      <c r="J5" s="11"/>
      <c r="K5" s="10"/>
    </row>
    <row r="6" spans="2:11" s="1" customFormat="1" ht="15" customHeight="1">
      <c r="B6" s="9"/>
      <c r="C6" s="186" t="s">
        <v>120</v>
      </c>
      <c r="D6" s="186"/>
      <c r="E6" s="186"/>
      <c r="F6" s="186"/>
      <c r="G6" s="186"/>
      <c r="H6" s="186"/>
      <c r="I6" s="186"/>
      <c r="J6" s="186"/>
      <c r="K6" s="10"/>
    </row>
    <row r="7" spans="2:11" s="1" customFormat="1" ht="15" customHeight="1">
      <c r="B7" s="13"/>
      <c r="C7" s="186" t="s">
        <v>121</v>
      </c>
      <c r="D7" s="186"/>
      <c r="E7" s="186"/>
      <c r="F7" s="186"/>
      <c r="G7" s="186"/>
      <c r="H7" s="186"/>
      <c r="I7" s="186"/>
      <c r="J7" s="186"/>
      <c r="K7" s="10"/>
    </row>
    <row r="8" spans="2:11" s="1" customFormat="1" ht="12.75" customHeight="1">
      <c r="B8" s="13"/>
      <c r="C8" s="12"/>
      <c r="D8" s="12"/>
      <c r="E8" s="12"/>
      <c r="F8" s="12"/>
      <c r="G8" s="12"/>
      <c r="H8" s="12"/>
      <c r="I8" s="12"/>
      <c r="J8" s="12"/>
      <c r="K8" s="10"/>
    </row>
    <row r="9" spans="2:11" s="1" customFormat="1" ht="15" customHeight="1">
      <c r="B9" s="13"/>
      <c r="C9" s="186" t="s">
        <v>122</v>
      </c>
      <c r="D9" s="186"/>
      <c r="E9" s="186"/>
      <c r="F9" s="186"/>
      <c r="G9" s="186"/>
      <c r="H9" s="186"/>
      <c r="I9" s="186"/>
      <c r="J9" s="186"/>
      <c r="K9" s="10"/>
    </row>
    <row r="10" spans="2:11" s="1" customFormat="1" ht="15" customHeight="1">
      <c r="B10" s="13"/>
      <c r="C10" s="12"/>
      <c r="D10" s="186" t="s">
        <v>123</v>
      </c>
      <c r="E10" s="186"/>
      <c r="F10" s="186"/>
      <c r="G10" s="186"/>
      <c r="H10" s="186"/>
      <c r="I10" s="186"/>
      <c r="J10" s="186"/>
      <c r="K10" s="10"/>
    </row>
    <row r="11" spans="2:11" s="1" customFormat="1" ht="15" customHeight="1">
      <c r="B11" s="13"/>
      <c r="C11" s="14"/>
      <c r="D11" s="186" t="s">
        <v>124</v>
      </c>
      <c r="E11" s="186"/>
      <c r="F11" s="186"/>
      <c r="G11" s="186"/>
      <c r="H11" s="186"/>
      <c r="I11" s="186"/>
      <c r="J11" s="186"/>
      <c r="K11" s="10"/>
    </row>
    <row r="12" spans="2:11" s="1" customFormat="1" ht="15" customHeight="1">
      <c r="B12" s="13"/>
      <c r="C12" s="14"/>
      <c r="D12" s="12"/>
      <c r="E12" s="12"/>
      <c r="F12" s="12"/>
      <c r="G12" s="12"/>
      <c r="H12" s="12"/>
      <c r="I12" s="12"/>
      <c r="J12" s="12"/>
      <c r="K12" s="10"/>
    </row>
    <row r="13" spans="2:11" s="1" customFormat="1" ht="15" customHeight="1">
      <c r="B13" s="13"/>
      <c r="C13" s="14"/>
      <c r="D13" s="15" t="s">
        <v>125</v>
      </c>
      <c r="E13" s="12"/>
      <c r="F13" s="12"/>
      <c r="G13" s="12"/>
      <c r="H13" s="12"/>
      <c r="I13" s="12"/>
      <c r="J13" s="12"/>
      <c r="K13" s="10"/>
    </row>
    <row r="14" spans="2:11" s="1" customFormat="1" ht="12.75" customHeight="1">
      <c r="B14" s="13"/>
      <c r="C14" s="14"/>
      <c r="D14" s="14"/>
      <c r="E14" s="14"/>
      <c r="F14" s="14"/>
      <c r="G14" s="14"/>
      <c r="H14" s="14"/>
      <c r="I14" s="14"/>
      <c r="J14" s="14"/>
      <c r="K14" s="10"/>
    </row>
    <row r="15" spans="2:11" s="1" customFormat="1" ht="15" customHeight="1">
      <c r="B15" s="13"/>
      <c r="C15" s="14"/>
      <c r="D15" s="186" t="s">
        <v>126</v>
      </c>
      <c r="E15" s="186"/>
      <c r="F15" s="186"/>
      <c r="G15" s="186"/>
      <c r="H15" s="186"/>
      <c r="I15" s="186"/>
      <c r="J15" s="186"/>
      <c r="K15" s="10"/>
    </row>
    <row r="16" spans="2:11" s="1" customFormat="1" ht="15" customHeight="1">
      <c r="B16" s="13"/>
      <c r="C16" s="14"/>
      <c r="D16" s="186" t="s">
        <v>127</v>
      </c>
      <c r="E16" s="186"/>
      <c r="F16" s="186"/>
      <c r="G16" s="186"/>
      <c r="H16" s="186"/>
      <c r="I16" s="186"/>
      <c r="J16" s="186"/>
      <c r="K16" s="10"/>
    </row>
    <row r="17" spans="2:11" s="1" customFormat="1" ht="15" customHeight="1">
      <c r="B17" s="13"/>
      <c r="C17" s="14"/>
      <c r="D17" s="186" t="s">
        <v>128</v>
      </c>
      <c r="E17" s="186"/>
      <c r="F17" s="186"/>
      <c r="G17" s="186"/>
      <c r="H17" s="186"/>
      <c r="I17" s="186"/>
      <c r="J17" s="186"/>
      <c r="K17" s="10"/>
    </row>
    <row r="18" spans="2:11" s="1" customFormat="1" ht="15" customHeight="1">
      <c r="B18" s="13"/>
      <c r="C18" s="14"/>
      <c r="D18" s="14"/>
      <c r="E18" s="16" t="s">
        <v>36</v>
      </c>
      <c r="F18" s="186" t="s">
        <v>129</v>
      </c>
      <c r="G18" s="186"/>
      <c r="H18" s="186"/>
      <c r="I18" s="186"/>
      <c r="J18" s="186"/>
      <c r="K18" s="10"/>
    </row>
    <row r="19" spans="2:11" s="1" customFormat="1" ht="15" customHeight="1">
      <c r="B19" s="13"/>
      <c r="C19" s="14"/>
      <c r="D19" s="14"/>
      <c r="E19" s="16" t="s">
        <v>130</v>
      </c>
      <c r="F19" s="186" t="s">
        <v>131</v>
      </c>
      <c r="G19" s="186"/>
      <c r="H19" s="186"/>
      <c r="I19" s="186"/>
      <c r="J19" s="186"/>
      <c r="K19" s="10"/>
    </row>
    <row r="20" spans="2:11" s="1" customFormat="1" ht="15" customHeight="1">
      <c r="B20" s="13"/>
      <c r="C20" s="14"/>
      <c r="D20" s="14"/>
      <c r="E20" s="16" t="s">
        <v>132</v>
      </c>
      <c r="F20" s="186" t="s">
        <v>133</v>
      </c>
      <c r="G20" s="186"/>
      <c r="H20" s="186"/>
      <c r="I20" s="186"/>
      <c r="J20" s="186"/>
      <c r="K20" s="10"/>
    </row>
    <row r="21" spans="2:11" s="1" customFormat="1" ht="15" customHeight="1">
      <c r="B21" s="13"/>
      <c r="C21" s="14"/>
      <c r="D21" s="14"/>
      <c r="E21" s="16" t="s">
        <v>134</v>
      </c>
      <c r="F21" s="186" t="s">
        <v>135</v>
      </c>
      <c r="G21" s="186"/>
      <c r="H21" s="186"/>
      <c r="I21" s="186"/>
      <c r="J21" s="186"/>
      <c r="K21" s="10"/>
    </row>
    <row r="22" spans="2:11" s="1" customFormat="1" ht="15" customHeight="1">
      <c r="B22" s="13"/>
      <c r="C22" s="14"/>
      <c r="D22" s="14"/>
      <c r="E22" s="16" t="s">
        <v>136</v>
      </c>
      <c r="F22" s="186" t="s">
        <v>137</v>
      </c>
      <c r="G22" s="186"/>
      <c r="H22" s="186"/>
      <c r="I22" s="186"/>
      <c r="J22" s="186"/>
      <c r="K22" s="10"/>
    </row>
    <row r="23" spans="2:11" s="1" customFormat="1" ht="15" customHeight="1">
      <c r="B23" s="13"/>
      <c r="C23" s="14"/>
      <c r="D23" s="14"/>
      <c r="E23" s="16" t="s">
        <v>39</v>
      </c>
      <c r="F23" s="186" t="s">
        <v>138</v>
      </c>
      <c r="G23" s="186"/>
      <c r="H23" s="186"/>
      <c r="I23" s="186"/>
      <c r="J23" s="186"/>
      <c r="K23" s="10"/>
    </row>
    <row r="24" spans="2:11" s="1" customFormat="1" ht="12.75" customHeight="1">
      <c r="B24" s="13"/>
      <c r="C24" s="14"/>
      <c r="D24" s="14"/>
      <c r="E24" s="14"/>
      <c r="F24" s="14"/>
      <c r="G24" s="14"/>
      <c r="H24" s="14"/>
      <c r="I24" s="14"/>
      <c r="J24" s="14"/>
      <c r="K24" s="10"/>
    </row>
    <row r="25" spans="2:11" s="1" customFormat="1" ht="15" customHeight="1">
      <c r="B25" s="13"/>
      <c r="C25" s="186" t="s">
        <v>139</v>
      </c>
      <c r="D25" s="186"/>
      <c r="E25" s="186"/>
      <c r="F25" s="186"/>
      <c r="G25" s="186"/>
      <c r="H25" s="186"/>
      <c r="I25" s="186"/>
      <c r="J25" s="186"/>
      <c r="K25" s="10"/>
    </row>
    <row r="26" spans="2:11" s="1" customFormat="1" ht="15" customHeight="1">
      <c r="B26" s="13"/>
      <c r="C26" s="186" t="s">
        <v>140</v>
      </c>
      <c r="D26" s="186"/>
      <c r="E26" s="186"/>
      <c r="F26" s="186"/>
      <c r="G26" s="186"/>
      <c r="H26" s="186"/>
      <c r="I26" s="186"/>
      <c r="J26" s="186"/>
      <c r="K26" s="10"/>
    </row>
    <row r="27" spans="2:11" s="1" customFormat="1" ht="15" customHeight="1">
      <c r="B27" s="13"/>
      <c r="C27" s="12"/>
      <c r="D27" s="186" t="s">
        <v>141</v>
      </c>
      <c r="E27" s="186"/>
      <c r="F27" s="186"/>
      <c r="G27" s="186"/>
      <c r="H27" s="186"/>
      <c r="I27" s="186"/>
      <c r="J27" s="186"/>
      <c r="K27" s="10"/>
    </row>
    <row r="28" spans="2:11" s="1" customFormat="1" ht="15" customHeight="1">
      <c r="B28" s="13"/>
      <c r="C28" s="14"/>
      <c r="D28" s="186" t="s">
        <v>142</v>
      </c>
      <c r="E28" s="186"/>
      <c r="F28" s="186"/>
      <c r="G28" s="186"/>
      <c r="H28" s="186"/>
      <c r="I28" s="186"/>
      <c r="J28" s="186"/>
      <c r="K28" s="10"/>
    </row>
    <row r="29" spans="2:11" s="1" customFormat="1" ht="12.75" customHeight="1">
      <c r="B29" s="13"/>
      <c r="C29" s="14"/>
      <c r="D29" s="14"/>
      <c r="E29" s="14"/>
      <c r="F29" s="14"/>
      <c r="G29" s="14"/>
      <c r="H29" s="14"/>
      <c r="I29" s="14"/>
      <c r="J29" s="14"/>
      <c r="K29" s="10"/>
    </row>
    <row r="30" spans="2:11" s="1" customFormat="1" ht="15" customHeight="1">
      <c r="B30" s="13"/>
      <c r="C30" s="14"/>
      <c r="D30" s="186" t="s">
        <v>143</v>
      </c>
      <c r="E30" s="186"/>
      <c r="F30" s="186"/>
      <c r="G30" s="186"/>
      <c r="H30" s="186"/>
      <c r="I30" s="186"/>
      <c r="J30" s="186"/>
      <c r="K30" s="10"/>
    </row>
    <row r="31" spans="2:11" s="1" customFormat="1" ht="15" customHeight="1">
      <c r="B31" s="13"/>
      <c r="C31" s="14"/>
      <c r="D31" s="186" t="s">
        <v>144</v>
      </c>
      <c r="E31" s="186"/>
      <c r="F31" s="186"/>
      <c r="G31" s="186"/>
      <c r="H31" s="186"/>
      <c r="I31" s="186"/>
      <c r="J31" s="186"/>
      <c r="K31" s="10"/>
    </row>
    <row r="32" spans="2:11" s="1" customFormat="1" ht="12.75" customHeight="1">
      <c r="B32" s="13"/>
      <c r="C32" s="14"/>
      <c r="D32" s="14"/>
      <c r="E32" s="14"/>
      <c r="F32" s="14"/>
      <c r="G32" s="14"/>
      <c r="H32" s="14"/>
      <c r="I32" s="14"/>
      <c r="J32" s="14"/>
      <c r="K32" s="10"/>
    </row>
    <row r="33" spans="2:11" s="1" customFormat="1" ht="15" customHeight="1">
      <c r="B33" s="13"/>
      <c r="C33" s="14"/>
      <c r="D33" s="186" t="s">
        <v>145</v>
      </c>
      <c r="E33" s="186"/>
      <c r="F33" s="186"/>
      <c r="G33" s="186"/>
      <c r="H33" s="186"/>
      <c r="I33" s="186"/>
      <c r="J33" s="186"/>
      <c r="K33" s="10"/>
    </row>
    <row r="34" spans="2:11" s="1" customFormat="1" ht="15" customHeight="1">
      <c r="B34" s="13"/>
      <c r="C34" s="14"/>
      <c r="D34" s="186" t="s">
        <v>146</v>
      </c>
      <c r="E34" s="186"/>
      <c r="F34" s="186"/>
      <c r="G34" s="186"/>
      <c r="H34" s="186"/>
      <c r="I34" s="186"/>
      <c r="J34" s="186"/>
      <c r="K34" s="10"/>
    </row>
    <row r="35" spans="2:11" s="1" customFormat="1" ht="15" customHeight="1">
      <c r="B35" s="13"/>
      <c r="C35" s="14"/>
      <c r="D35" s="186" t="s">
        <v>147</v>
      </c>
      <c r="E35" s="186"/>
      <c r="F35" s="186"/>
      <c r="G35" s="186"/>
      <c r="H35" s="186"/>
      <c r="I35" s="186"/>
      <c r="J35" s="186"/>
      <c r="K35" s="10"/>
    </row>
    <row r="36" spans="2:11" s="1" customFormat="1" ht="15" customHeight="1">
      <c r="B36" s="13"/>
      <c r="C36" s="14"/>
      <c r="D36" s="12"/>
      <c r="E36" s="15" t="s">
        <v>48</v>
      </c>
      <c r="F36" s="12"/>
      <c r="G36" s="186" t="s">
        <v>148</v>
      </c>
      <c r="H36" s="186"/>
      <c r="I36" s="186"/>
      <c r="J36" s="186"/>
      <c r="K36" s="10"/>
    </row>
    <row r="37" spans="2:11" s="1" customFormat="1" ht="30.75" customHeight="1">
      <c r="B37" s="13"/>
      <c r="C37" s="14"/>
      <c r="D37" s="12"/>
      <c r="E37" s="15" t="s">
        <v>149</v>
      </c>
      <c r="F37" s="12"/>
      <c r="G37" s="186" t="s">
        <v>150</v>
      </c>
      <c r="H37" s="186"/>
      <c r="I37" s="186"/>
      <c r="J37" s="186"/>
      <c r="K37" s="10"/>
    </row>
    <row r="38" spans="2:11" s="1" customFormat="1" ht="15" customHeight="1">
      <c r="B38" s="13"/>
      <c r="C38" s="14"/>
      <c r="D38" s="12"/>
      <c r="E38" s="15" t="s">
        <v>30</v>
      </c>
      <c r="F38" s="12"/>
      <c r="G38" s="186" t="s">
        <v>151</v>
      </c>
      <c r="H38" s="186"/>
      <c r="I38" s="186"/>
      <c r="J38" s="186"/>
      <c r="K38" s="10"/>
    </row>
    <row r="39" spans="2:11" s="1" customFormat="1" ht="15" customHeight="1">
      <c r="B39" s="13"/>
      <c r="C39" s="14"/>
      <c r="D39" s="12"/>
      <c r="E39" s="15" t="s">
        <v>31</v>
      </c>
      <c r="F39" s="12"/>
      <c r="G39" s="186" t="s">
        <v>152</v>
      </c>
      <c r="H39" s="186"/>
      <c r="I39" s="186"/>
      <c r="J39" s="186"/>
      <c r="K39" s="10"/>
    </row>
    <row r="40" spans="2:11" s="1" customFormat="1" ht="15" customHeight="1">
      <c r="B40" s="13"/>
      <c r="C40" s="14"/>
      <c r="D40" s="12"/>
      <c r="E40" s="15" t="s">
        <v>49</v>
      </c>
      <c r="F40" s="12"/>
      <c r="G40" s="186" t="s">
        <v>153</v>
      </c>
      <c r="H40" s="186"/>
      <c r="I40" s="186"/>
      <c r="J40" s="186"/>
      <c r="K40" s="10"/>
    </row>
    <row r="41" spans="2:11" s="1" customFormat="1" ht="15" customHeight="1">
      <c r="B41" s="13"/>
      <c r="C41" s="14"/>
      <c r="D41" s="12"/>
      <c r="E41" s="15" t="s">
        <v>50</v>
      </c>
      <c r="F41" s="12"/>
      <c r="G41" s="186" t="s">
        <v>154</v>
      </c>
      <c r="H41" s="186"/>
      <c r="I41" s="186"/>
      <c r="J41" s="186"/>
      <c r="K41" s="10"/>
    </row>
    <row r="42" spans="2:11" s="1" customFormat="1" ht="15" customHeight="1">
      <c r="B42" s="13"/>
      <c r="C42" s="14"/>
      <c r="D42" s="12"/>
      <c r="E42" s="15" t="s">
        <v>155</v>
      </c>
      <c r="F42" s="12"/>
      <c r="G42" s="186" t="s">
        <v>156</v>
      </c>
      <c r="H42" s="186"/>
      <c r="I42" s="186"/>
      <c r="J42" s="186"/>
      <c r="K42" s="10"/>
    </row>
    <row r="43" spans="2:11" s="1" customFormat="1" ht="15" customHeight="1">
      <c r="B43" s="13"/>
      <c r="C43" s="14"/>
      <c r="D43" s="12"/>
      <c r="E43" s="15"/>
      <c r="F43" s="12"/>
      <c r="G43" s="186" t="s">
        <v>157</v>
      </c>
      <c r="H43" s="186"/>
      <c r="I43" s="186"/>
      <c r="J43" s="186"/>
      <c r="K43" s="10"/>
    </row>
    <row r="44" spans="2:11" s="1" customFormat="1" ht="15" customHeight="1">
      <c r="B44" s="13"/>
      <c r="C44" s="14"/>
      <c r="D44" s="12"/>
      <c r="E44" s="15" t="s">
        <v>158</v>
      </c>
      <c r="F44" s="12"/>
      <c r="G44" s="186" t="s">
        <v>159</v>
      </c>
      <c r="H44" s="186"/>
      <c r="I44" s="186"/>
      <c r="J44" s="186"/>
      <c r="K44" s="10"/>
    </row>
    <row r="45" spans="2:11" s="1" customFormat="1" ht="15" customHeight="1">
      <c r="B45" s="13"/>
      <c r="C45" s="14"/>
      <c r="D45" s="12"/>
      <c r="E45" s="15" t="s">
        <v>52</v>
      </c>
      <c r="F45" s="12"/>
      <c r="G45" s="186" t="s">
        <v>160</v>
      </c>
      <c r="H45" s="186"/>
      <c r="I45" s="186"/>
      <c r="J45" s="186"/>
      <c r="K45" s="10"/>
    </row>
    <row r="46" spans="2:11" s="1" customFormat="1" ht="12.75" customHeight="1">
      <c r="B46" s="13"/>
      <c r="C46" s="14"/>
      <c r="D46" s="12"/>
      <c r="E46" s="12"/>
      <c r="F46" s="12"/>
      <c r="G46" s="12"/>
      <c r="H46" s="12"/>
      <c r="I46" s="12"/>
      <c r="J46" s="12"/>
      <c r="K46" s="10"/>
    </row>
    <row r="47" spans="2:11" s="1" customFormat="1" ht="15" customHeight="1">
      <c r="B47" s="13"/>
      <c r="C47" s="14"/>
      <c r="D47" s="186" t="s">
        <v>161</v>
      </c>
      <c r="E47" s="186"/>
      <c r="F47" s="186"/>
      <c r="G47" s="186"/>
      <c r="H47" s="186"/>
      <c r="I47" s="186"/>
      <c r="J47" s="186"/>
      <c r="K47" s="10"/>
    </row>
    <row r="48" spans="2:11" s="1" customFormat="1" ht="15" customHeight="1">
      <c r="B48" s="13"/>
      <c r="C48" s="14"/>
      <c r="D48" s="14"/>
      <c r="E48" s="186" t="s">
        <v>162</v>
      </c>
      <c r="F48" s="186"/>
      <c r="G48" s="186"/>
      <c r="H48" s="186"/>
      <c r="I48" s="186"/>
      <c r="J48" s="186"/>
      <c r="K48" s="10"/>
    </row>
    <row r="49" spans="2:11" s="1" customFormat="1" ht="15" customHeight="1">
      <c r="B49" s="13"/>
      <c r="C49" s="14"/>
      <c r="D49" s="14"/>
      <c r="E49" s="186" t="s">
        <v>163</v>
      </c>
      <c r="F49" s="186"/>
      <c r="G49" s="186"/>
      <c r="H49" s="186"/>
      <c r="I49" s="186"/>
      <c r="J49" s="186"/>
      <c r="K49" s="10"/>
    </row>
    <row r="50" spans="2:11" s="1" customFormat="1" ht="15" customHeight="1">
      <c r="B50" s="13"/>
      <c r="C50" s="14"/>
      <c r="D50" s="14"/>
      <c r="E50" s="186" t="s">
        <v>164</v>
      </c>
      <c r="F50" s="186"/>
      <c r="G50" s="186"/>
      <c r="H50" s="186"/>
      <c r="I50" s="186"/>
      <c r="J50" s="186"/>
      <c r="K50" s="10"/>
    </row>
    <row r="51" spans="2:11" s="1" customFormat="1" ht="15" customHeight="1">
      <c r="B51" s="13"/>
      <c r="C51" s="14"/>
      <c r="D51" s="186" t="s">
        <v>165</v>
      </c>
      <c r="E51" s="186"/>
      <c r="F51" s="186"/>
      <c r="G51" s="186"/>
      <c r="H51" s="186"/>
      <c r="I51" s="186"/>
      <c r="J51" s="186"/>
      <c r="K51" s="10"/>
    </row>
    <row r="52" spans="2:11" s="1" customFormat="1" ht="25.5" customHeight="1">
      <c r="B52" s="9"/>
      <c r="C52" s="187" t="s">
        <v>166</v>
      </c>
      <c r="D52" s="187"/>
      <c r="E52" s="187"/>
      <c r="F52" s="187"/>
      <c r="G52" s="187"/>
      <c r="H52" s="187"/>
      <c r="I52" s="187"/>
      <c r="J52" s="187"/>
      <c r="K52" s="10"/>
    </row>
    <row r="53" spans="2:11" s="1" customFormat="1" ht="5.25" customHeight="1">
      <c r="B53" s="9"/>
      <c r="C53" s="11"/>
      <c r="D53" s="11"/>
      <c r="E53" s="11"/>
      <c r="F53" s="11"/>
      <c r="G53" s="11"/>
      <c r="H53" s="11"/>
      <c r="I53" s="11"/>
      <c r="J53" s="11"/>
      <c r="K53" s="10"/>
    </row>
    <row r="54" spans="2:11" s="1" customFormat="1" ht="15" customHeight="1">
      <c r="B54" s="9"/>
      <c r="C54" s="186" t="s">
        <v>167</v>
      </c>
      <c r="D54" s="186"/>
      <c r="E54" s="186"/>
      <c r="F54" s="186"/>
      <c r="G54" s="186"/>
      <c r="H54" s="186"/>
      <c r="I54" s="186"/>
      <c r="J54" s="186"/>
      <c r="K54" s="10"/>
    </row>
    <row r="55" spans="2:11" s="1" customFormat="1" ht="15" customHeight="1">
      <c r="B55" s="9"/>
      <c r="C55" s="186" t="s">
        <v>168</v>
      </c>
      <c r="D55" s="186"/>
      <c r="E55" s="186"/>
      <c r="F55" s="186"/>
      <c r="G55" s="186"/>
      <c r="H55" s="186"/>
      <c r="I55" s="186"/>
      <c r="J55" s="186"/>
      <c r="K55" s="10"/>
    </row>
    <row r="56" spans="2:11" s="1" customFormat="1" ht="12.75" customHeight="1">
      <c r="B56" s="9"/>
      <c r="C56" s="12"/>
      <c r="D56" s="12"/>
      <c r="E56" s="12"/>
      <c r="F56" s="12"/>
      <c r="G56" s="12"/>
      <c r="H56" s="12"/>
      <c r="I56" s="12"/>
      <c r="J56" s="12"/>
      <c r="K56" s="10"/>
    </row>
    <row r="57" spans="2:11" s="1" customFormat="1" ht="15" customHeight="1">
      <c r="B57" s="9"/>
      <c r="C57" s="186" t="s">
        <v>169</v>
      </c>
      <c r="D57" s="186"/>
      <c r="E57" s="186"/>
      <c r="F57" s="186"/>
      <c r="G57" s="186"/>
      <c r="H57" s="186"/>
      <c r="I57" s="186"/>
      <c r="J57" s="186"/>
      <c r="K57" s="10"/>
    </row>
    <row r="58" spans="2:11" s="1" customFormat="1" ht="15" customHeight="1">
      <c r="B58" s="9"/>
      <c r="C58" s="14"/>
      <c r="D58" s="186" t="s">
        <v>170</v>
      </c>
      <c r="E58" s="186"/>
      <c r="F58" s="186"/>
      <c r="G58" s="186"/>
      <c r="H58" s="186"/>
      <c r="I58" s="186"/>
      <c r="J58" s="186"/>
      <c r="K58" s="10"/>
    </row>
    <row r="59" spans="2:11" s="1" customFormat="1" ht="15" customHeight="1">
      <c r="B59" s="9"/>
      <c r="C59" s="14"/>
      <c r="D59" s="186" t="s">
        <v>171</v>
      </c>
      <c r="E59" s="186"/>
      <c r="F59" s="186"/>
      <c r="G59" s="186"/>
      <c r="H59" s="186"/>
      <c r="I59" s="186"/>
      <c r="J59" s="186"/>
      <c r="K59" s="10"/>
    </row>
    <row r="60" spans="2:11" s="1" customFormat="1" ht="15" customHeight="1">
      <c r="B60" s="9"/>
      <c r="C60" s="14"/>
      <c r="D60" s="186" t="s">
        <v>172</v>
      </c>
      <c r="E60" s="186"/>
      <c r="F60" s="186"/>
      <c r="G60" s="186"/>
      <c r="H60" s="186"/>
      <c r="I60" s="186"/>
      <c r="J60" s="186"/>
      <c r="K60" s="10"/>
    </row>
    <row r="61" spans="2:11" s="1" customFormat="1" ht="15" customHeight="1">
      <c r="B61" s="9"/>
      <c r="C61" s="14"/>
      <c r="D61" s="186" t="s">
        <v>173</v>
      </c>
      <c r="E61" s="186"/>
      <c r="F61" s="186"/>
      <c r="G61" s="186"/>
      <c r="H61" s="186"/>
      <c r="I61" s="186"/>
      <c r="J61" s="186"/>
      <c r="K61" s="10"/>
    </row>
    <row r="62" spans="2:11" s="1" customFormat="1" ht="15" customHeight="1">
      <c r="B62" s="9"/>
      <c r="C62" s="14"/>
      <c r="D62" s="188" t="s">
        <v>174</v>
      </c>
      <c r="E62" s="188"/>
      <c r="F62" s="188"/>
      <c r="G62" s="188"/>
      <c r="H62" s="188"/>
      <c r="I62" s="188"/>
      <c r="J62" s="188"/>
      <c r="K62" s="10"/>
    </row>
    <row r="63" spans="2:11" s="1" customFormat="1" ht="15" customHeight="1">
      <c r="B63" s="9"/>
      <c r="C63" s="14"/>
      <c r="D63" s="186" t="s">
        <v>175</v>
      </c>
      <c r="E63" s="186"/>
      <c r="F63" s="186"/>
      <c r="G63" s="186"/>
      <c r="H63" s="186"/>
      <c r="I63" s="186"/>
      <c r="J63" s="186"/>
      <c r="K63" s="10"/>
    </row>
    <row r="64" spans="2:11" s="1" customFormat="1" ht="12.75" customHeight="1">
      <c r="B64" s="9"/>
      <c r="C64" s="14"/>
      <c r="D64" s="14"/>
      <c r="E64" s="17"/>
      <c r="F64" s="14"/>
      <c r="G64" s="14"/>
      <c r="H64" s="14"/>
      <c r="I64" s="14"/>
      <c r="J64" s="14"/>
      <c r="K64" s="10"/>
    </row>
    <row r="65" spans="2:11" s="1" customFormat="1" ht="15" customHeight="1">
      <c r="B65" s="9"/>
      <c r="C65" s="14"/>
      <c r="D65" s="186" t="s">
        <v>176</v>
      </c>
      <c r="E65" s="186"/>
      <c r="F65" s="186"/>
      <c r="G65" s="186"/>
      <c r="H65" s="186"/>
      <c r="I65" s="186"/>
      <c r="J65" s="186"/>
      <c r="K65" s="10"/>
    </row>
    <row r="66" spans="2:11" s="1" customFormat="1" ht="15" customHeight="1">
      <c r="B66" s="9"/>
      <c r="C66" s="14"/>
      <c r="D66" s="188" t="s">
        <v>177</v>
      </c>
      <c r="E66" s="188"/>
      <c r="F66" s="188"/>
      <c r="G66" s="188"/>
      <c r="H66" s="188"/>
      <c r="I66" s="188"/>
      <c r="J66" s="188"/>
      <c r="K66" s="10"/>
    </row>
    <row r="67" spans="2:11" s="1" customFormat="1" ht="15" customHeight="1">
      <c r="B67" s="9"/>
      <c r="C67" s="14"/>
      <c r="D67" s="186" t="s">
        <v>178</v>
      </c>
      <c r="E67" s="186"/>
      <c r="F67" s="186"/>
      <c r="G67" s="186"/>
      <c r="H67" s="186"/>
      <c r="I67" s="186"/>
      <c r="J67" s="186"/>
      <c r="K67" s="10"/>
    </row>
    <row r="68" spans="2:11" s="1" customFormat="1" ht="15" customHeight="1">
      <c r="B68" s="9"/>
      <c r="C68" s="14"/>
      <c r="D68" s="186" t="s">
        <v>179</v>
      </c>
      <c r="E68" s="186"/>
      <c r="F68" s="186"/>
      <c r="G68" s="186"/>
      <c r="H68" s="186"/>
      <c r="I68" s="186"/>
      <c r="J68" s="186"/>
      <c r="K68" s="10"/>
    </row>
    <row r="69" spans="2:11" s="1" customFormat="1" ht="15" customHeight="1">
      <c r="B69" s="9"/>
      <c r="C69" s="14"/>
      <c r="D69" s="186" t="s">
        <v>180</v>
      </c>
      <c r="E69" s="186"/>
      <c r="F69" s="186"/>
      <c r="G69" s="186"/>
      <c r="H69" s="186"/>
      <c r="I69" s="186"/>
      <c r="J69" s="186"/>
      <c r="K69" s="10"/>
    </row>
    <row r="70" spans="2:11" s="1" customFormat="1" ht="15" customHeight="1">
      <c r="B70" s="9"/>
      <c r="C70" s="14"/>
      <c r="D70" s="186" t="s">
        <v>181</v>
      </c>
      <c r="E70" s="186"/>
      <c r="F70" s="186"/>
      <c r="G70" s="186"/>
      <c r="H70" s="186"/>
      <c r="I70" s="186"/>
      <c r="J70" s="186"/>
      <c r="K70" s="10"/>
    </row>
    <row r="71" spans="2:11" s="1" customFormat="1" ht="12.75" customHeight="1">
      <c r="B71" s="18"/>
      <c r="C71" s="19"/>
      <c r="D71" s="19"/>
      <c r="E71" s="19"/>
      <c r="F71" s="19"/>
      <c r="G71" s="19"/>
      <c r="H71" s="19"/>
      <c r="I71" s="19"/>
      <c r="J71" s="19"/>
      <c r="K71" s="20"/>
    </row>
    <row r="72" spans="2:11" s="1" customFormat="1" ht="18.75" customHeight="1">
      <c r="B72" s="21"/>
      <c r="C72" s="21"/>
      <c r="D72" s="21"/>
      <c r="E72" s="21"/>
      <c r="F72" s="21"/>
      <c r="G72" s="21"/>
      <c r="H72" s="21"/>
      <c r="I72" s="21"/>
      <c r="J72" s="21"/>
      <c r="K72" s="22"/>
    </row>
    <row r="73" spans="2:11" s="1" customFormat="1" ht="18.75" customHeight="1"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2:11" s="1" customFormat="1" ht="7.5" customHeight="1">
      <c r="B74" s="23"/>
      <c r="C74" s="24"/>
      <c r="D74" s="24"/>
      <c r="E74" s="24"/>
      <c r="F74" s="24"/>
      <c r="G74" s="24"/>
      <c r="H74" s="24"/>
      <c r="I74" s="24"/>
      <c r="J74" s="24"/>
      <c r="K74" s="25"/>
    </row>
    <row r="75" spans="2:11" s="1" customFormat="1" ht="45" customHeight="1">
      <c r="B75" s="26"/>
      <c r="C75" s="181" t="s">
        <v>182</v>
      </c>
      <c r="D75" s="181"/>
      <c r="E75" s="181"/>
      <c r="F75" s="181"/>
      <c r="G75" s="181"/>
      <c r="H75" s="181"/>
      <c r="I75" s="181"/>
      <c r="J75" s="181"/>
      <c r="K75" s="27"/>
    </row>
    <row r="76" spans="2:11" s="1" customFormat="1" ht="17.25" customHeight="1">
      <c r="B76" s="26"/>
      <c r="C76" s="28" t="s">
        <v>183</v>
      </c>
      <c r="D76" s="28"/>
      <c r="E76" s="28"/>
      <c r="F76" s="28" t="s">
        <v>184</v>
      </c>
      <c r="G76" s="29"/>
      <c r="H76" s="28" t="s">
        <v>31</v>
      </c>
      <c r="I76" s="28" t="s">
        <v>32</v>
      </c>
      <c r="J76" s="28" t="s">
        <v>185</v>
      </c>
      <c r="K76" s="27"/>
    </row>
    <row r="77" spans="2:11" s="1" customFormat="1" ht="17.25" customHeight="1">
      <c r="B77" s="26"/>
      <c r="C77" s="30" t="s">
        <v>186</v>
      </c>
      <c r="D77" s="30"/>
      <c r="E77" s="30"/>
      <c r="F77" s="31" t="s">
        <v>187</v>
      </c>
      <c r="G77" s="32"/>
      <c r="H77" s="30"/>
      <c r="I77" s="30"/>
      <c r="J77" s="30" t="s">
        <v>188</v>
      </c>
      <c r="K77" s="27"/>
    </row>
    <row r="78" spans="2:11" s="1" customFormat="1" ht="5.25" customHeight="1">
      <c r="B78" s="26"/>
      <c r="C78" s="33"/>
      <c r="D78" s="33"/>
      <c r="E78" s="33"/>
      <c r="F78" s="33"/>
      <c r="G78" s="34"/>
      <c r="H78" s="33"/>
      <c r="I78" s="33"/>
      <c r="J78" s="33"/>
      <c r="K78" s="27"/>
    </row>
    <row r="79" spans="2:11" s="1" customFormat="1" ht="15" customHeight="1">
      <c r="B79" s="26"/>
      <c r="C79" s="15" t="s">
        <v>30</v>
      </c>
      <c r="D79" s="33"/>
      <c r="E79" s="33"/>
      <c r="F79" s="35" t="s">
        <v>189</v>
      </c>
      <c r="G79" s="34"/>
      <c r="H79" s="15" t="s">
        <v>190</v>
      </c>
      <c r="I79" s="15" t="s">
        <v>191</v>
      </c>
      <c r="J79" s="15">
        <v>20</v>
      </c>
      <c r="K79" s="27"/>
    </row>
    <row r="80" spans="2:11" s="1" customFormat="1" ht="15" customHeight="1">
      <c r="B80" s="26"/>
      <c r="C80" s="15" t="s">
        <v>192</v>
      </c>
      <c r="D80" s="15"/>
      <c r="E80" s="15"/>
      <c r="F80" s="35" t="s">
        <v>189</v>
      </c>
      <c r="G80" s="34"/>
      <c r="H80" s="15" t="s">
        <v>193</v>
      </c>
      <c r="I80" s="15" t="s">
        <v>191</v>
      </c>
      <c r="J80" s="15">
        <v>120</v>
      </c>
      <c r="K80" s="27"/>
    </row>
    <row r="81" spans="2:11" s="1" customFormat="1" ht="15" customHeight="1">
      <c r="B81" s="36"/>
      <c r="C81" s="15" t="s">
        <v>194</v>
      </c>
      <c r="D81" s="15"/>
      <c r="E81" s="15"/>
      <c r="F81" s="35" t="s">
        <v>195</v>
      </c>
      <c r="G81" s="34"/>
      <c r="H81" s="15" t="s">
        <v>196</v>
      </c>
      <c r="I81" s="15" t="s">
        <v>191</v>
      </c>
      <c r="J81" s="15">
        <v>50</v>
      </c>
      <c r="K81" s="27"/>
    </row>
    <row r="82" spans="2:11" s="1" customFormat="1" ht="15" customHeight="1">
      <c r="B82" s="36"/>
      <c r="C82" s="15" t="s">
        <v>197</v>
      </c>
      <c r="D82" s="15"/>
      <c r="E82" s="15"/>
      <c r="F82" s="35" t="s">
        <v>189</v>
      </c>
      <c r="G82" s="34"/>
      <c r="H82" s="15" t="s">
        <v>198</v>
      </c>
      <c r="I82" s="15" t="s">
        <v>199</v>
      </c>
      <c r="J82" s="15"/>
      <c r="K82" s="27"/>
    </row>
    <row r="83" spans="2:11" s="1" customFormat="1" ht="15" customHeight="1">
      <c r="B83" s="36"/>
      <c r="C83" s="37" t="s">
        <v>200</v>
      </c>
      <c r="D83" s="37"/>
      <c r="E83" s="37"/>
      <c r="F83" s="38" t="s">
        <v>195</v>
      </c>
      <c r="G83" s="37"/>
      <c r="H83" s="37" t="s">
        <v>201</v>
      </c>
      <c r="I83" s="37" t="s">
        <v>191</v>
      </c>
      <c r="J83" s="37">
        <v>15</v>
      </c>
      <c r="K83" s="27"/>
    </row>
    <row r="84" spans="2:11" s="1" customFormat="1" ht="15" customHeight="1">
      <c r="B84" s="36"/>
      <c r="C84" s="37" t="s">
        <v>202</v>
      </c>
      <c r="D84" s="37"/>
      <c r="E84" s="37"/>
      <c r="F84" s="38" t="s">
        <v>195</v>
      </c>
      <c r="G84" s="37"/>
      <c r="H84" s="37" t="s">
        <v>203</v>
      </c>
      <c r="I84" s="37" t="s">
        <v>191</v>
      </c>
      <c r="J84" s="37">
        <v>15</v>
      </c>
      <c r="K84" s="27"/>
    </row>
    <row r="85" spans="2:11" s="1" customFormat="1" ht="15" customHeight="1">
      <c r="B85" s="36"/>
      <c r="C85" s="37" t="s">
        <v>204</v>
      </c>
      <c r="D85" s="37"/>
      <c r="E85" s="37"/>
      <c r="F85" s="38" t="s">
        <v>195</v>
      </c>
      <c r="G85" s="37"/>
      <c r="H85" s="37" t="s">
        <v>205</v>
      </c>
      <c r="I85" s="37" t="s">
        <v>191</v>
      </c>
      <c r="J85" s="37">
        <v>20</v>
      </c>
      <c r="K85" s="27"/>
    </row>
    <row r="86" spans="2:11" s="1" customFormat="1" ht="15" customHeight="1">
      <c r="B86" s="36"/>
      <c r="C86" s="37" t="s">
        <v>206</v>
      </c>
      <c r="D86" s="37"/>
      <c r="E86" s="37"/>
      <c r="F86" s="38" t="s">
        <v>195</v>
      </c>
      <c r="G86" s="37"/>
      <c r="H86" s="37" t="s">
        <v>207</v>
      </c>
      <c r="I86" s="37" t="s">
        <v>191</v>
      </c>
      <c r="J86" s="37">
        <v>20</v>
      </c>
      <c r="K86" s="27"/>
    </row>
    <row r="87" spans="2:11" s="1" customFormat="1" ht="15" customHeight="1">
      <c r="B87" s="36"/>
      <c r="C87" s="15" t="s">
        <v>208</v>
      </c>
      <c r="D87" s="15"/>
      <c r="E87" s="15"/>
      <c r="F87" s="35" t="s">
        <v>195</v>
      </c>
      <c r="G87" s="34"/>
      <c r="H87" s="15" t="s">
        <v>209</v>
      </c>
      <c r="I87" s="15" t="s">
        <v>191</v>
      </c>
      <c r="J87" s="15">
        <v>50</v>
      </c>
      <c r="K87" s="27"/>
    </row>
    <row r="88" spans="2:11" s="1" customFormat="1" ht="15" customHeight="1">
      <c r="B88" s="36"/>
      <c r="C88" s="15" t="s">
        <v>210</v>
      </c>
      <c r="D88" s="15"/>
      <c r="E88" s="15"/>
      <c r="F88" s="35" t="s">
        <v>195</v>
      </c>
      <c r="G88" s="34"/>
      <c r="H88" s="15" t="s">
        <v>211</v>
      </c>
      <c r="I88" s="15" t="s">
        <v>191</v>
      </c>
      <c r="J88" s="15">
        <v>20</v>
      </c>
      <c r="K88" s="27"/>
    </row>
    <row r="89" spans="2:11" s="1" customFormat="1" ht="15" customHeight="1">
      <c r="B89" s="36"/>
      <c r="C89" s="15" t="s">
        <v>212</v>
      </c>
      <c r="D89" s="15"/>
      <c r="E89" s="15"/>
      <c r="F89" s="35" t="s">
        <v>195</v>
      </c>
      <c r="G89" s="34"/>
      <c r="H89" s="15" t="s">
        <v>213</v>
      </c>
      <c r="I89" s="15" t="s">
        <v>191</v>
      </c>
      <c r="J89" s="15">
        <v>20</v>
      </c>
      <c r="K89" s="27"/>
    </row>
    <row r="90" spans="2:11" s="1" customFormat="1" ht="15" customHeight="1">
      <c r="B90" s="36"/>
      <c r="C90" s="15" t="s">
        <v>214</v>
      </c>
      <c r="D90" s="15"/>
      <c r="E90" s="15"/>
      <c r="F90" s="35" t="s">
        <v>195</v>
      </c>
      <c r="G90" s="34"/>
      <c r="H90" s="15" t="s">
        <v>215</v>
      </c>
      <c r="I90" s="15" t="s">
        <v>191</v>
      </c>
      <c r="J90" s="15">
        <v>50</v>
      </c>
      <c r="K90" s="27"/>
    </row>
    <row r="91" spans="2:11" s="1" customFormat="1" ht="15" customHeight="1">
      <c r="B91" s="36"/>
      <c r="C91" s="15" t="s">
        <v>216</v>
      </c>
      <c r="D91" s="15"/>
      <c r="E91" s="15"/>
      <c r="F91" s="35" t="s">
        <v>195</v>
      </c>
      <c r="G91" s="34"/>
      <c r="H91" s="15" t="s">
        <v>216</v>
      </c>
      <c r="I91" s="15" t="s">
        <v>191</v>
      </c>
      <c r="J91" s="15">
        <v>50</v>
      </c>
      <c r="K91" s="27"/>
    </row>
    <row r="92" spans="2:11" s="1" customFormat="1" ht="15" customHeight="1">
      <c r="B92" s="36"/>
      <c r="C92" s="15" t="s">
        <v>217</v>
      </c>
      <c r="D92" s="15"/>
      <c r="E92" s="15"/>
      <c r="F92" s="35" t="s">
        <v>195</v>
      </c>
      <c r="G92" s="34"/>
      <c r="H92" s="15" t="s">
        <v>218</v>
      </c>
      <c r="I92" s="15" t="s">
        <v>191</v>
      </c>
      <c r="J92" s="15">
        <v>255</v>
      </c>
      <c r="K92" s="27"/>
    </row>
    <row r="93" spans="2:11" s="1" customFormat="1" ht="15" customHeight="1">
      <c r="B93" s="36"/>
      <c r="C93" s="15" t="s">
        <v>219</v>
      </c>
      <c r="D93" s="15"/>
      <c r="E93" s="15"/>
      <c r="F93" s="35" t="s">
        <v>189</v>
      </c>
      <c r="G93" s="34"/>
      <c r="H93" s="15" t="s">
        <v>220</v>
      </c>
      <c r="I93" s="15" t="s">
        <v>221</v>
      </c>
      <c r="J93" s="15"/>
      <c r="K93" s="27"/>
    </row>
    <row r="94" spans="2:11" s="1" customFormat="1" ht="15" customHeight="1">
      <c r="B94" s="36"/>
      <c r="C94" s="15" t="s">
        <v>222</v>
      </c>
      <c r="D94" s="15"/>
      <c r="E94" s="15"/>
      <c r="F94" s="35" t="s">
        <v>189</v>
      </c>
      <c r="G94" s="34"/>
      <c r="H94" s="15" t="s">
        <v>223</v>
      </c>
      <c r="I94" s="15" t="s">
        <v>224</v>
      </c>
      <c r="J94" s="15"/>
      <c r="K94" s="27"/>
    </row>
    <row r="95" spans="2:11" s="1" customFormat="1" ht="15" customHeight="1">
      <c r="B95" s="36"/>
      <c r="C95" s="15" t="s">
        <v>225</v>
      </c>
      <c r="D95" s="15"/>
      <c r="E95" s="15"/>
      <c r="F95" s="35" t="s">
        <v>189</v>
      </c>
      <c r="G95" s="34"/>
      <c r="H95" s="15" t="s">
        <v>225</v>
      </c>
      <c r="I95" s="15" t="s">
        <v>224</v>
      </c>
      <c r="J95" s="15"/>
      <c r="K95" s="27"/>
    </row>
    <row r="96" spans="2:11" s="1" customFormat="1" ht="15" customHeight="1">
      <c r="B96" s="36"/>
      <c r="C96" s="15" t="s">
        <v>17</v>
      </c>
      <c r="D96" s="15"/>
      <c r="E96" s="15"/>
      <c r="F96" s="35" t="s">
        <v>189</v>
      </c>
      <c r="G96" s="34"/>
      <c r="H96" s="15" t="s">
        <v>226</v>
      </c>
      <c r="I96" s="15" t="s">
        <v>224</v>
      </c>
      <c r="J96" s="15"/>
      <c r="K96" s="27"/>
    </row>
    <row r="97" spans="2:11" s="1" customFormat="1" ht="15" customHeight="1">
      <c r="B97" s="36"/>
      <c r="C97" s="15" t="s">
        <v>27</v>
      </c>
      <c r="D97" s="15"/>
      <c r="E97" s="15"/>
      <c r="F97" s="35" t="s">
        <v>189</v>
      </c>
      <c r="G97" s="34"/>
      <c r="H97" s="15" t="s">
        <v>227</v>
      </c>
      <c r="I97" s="15" t="s">
        <v>224</v>
      </c>
      <c r="J97" s="15"/>
      <c r="K97" s="27"/>
    </row>
    <row r="98" spans="2:11" s="1" customFormat="1" ht="15" customHeight="1">
      <c r="B98" s="39"/>
      <c r="C98" s="40"/>
      <c r="D98" s="40"/>
      <c r="E98" s="40"/>
      <c r="F98" s="40"/>
      <c r="G98" s="40"/>
      <c r="H98" s="40"/>
      <c r="I98" s="40"/>
      <c r="J98" s="40"/>
      <c r="K98" s="41"/>
    </row>
    <row r="99" spans="2:11" s="1" customFormat="1" ht="18.75" customHeight="1">
      <c r="B99" s="42"/>
      <c r="C99" s="43"/>
      <c r="D99" s="43"/>
      <c r="E99" s="43"/>
      <c r="F99" s="43"/>
      <c r="G99" s="43"/>
      <c r="H99" s="43"/>
      <c r="I99" s="43"/>
      <c r="J99" s="43"/>
      <c r="K99" s="42"/>
    </row>
    <row r="100" spans="2:11" s="1" customFormat="1" ht="18.7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2:11" s="1" customFormat="1" ht="7.5" customHeight="1">
      <c r="B101" s="23"/>
      <c r="C101" s="24"/>
      <c r="D101" s="24"/>
      <c r="E101" s="24"/>
      <c r="F101" s="24"/>
      <c r="G101" s="24"/>
      <c r="H101" s="24"/>
      <c r="I101" s="24"/>
      <c r="J101" s="24"/>
      <c r="K101" s="25"/>
    </row>
    <row r="102" spans="2:11" s="1" customFormat="1" ht="45" customHeight="1">
      <c r="B102" s="26"/>
      <c r="C102" s="181" t="s">
        <v>228</v>
      </c>
      <c r="D102" s="181"/>
      <c r="E102" s="181"/>
      <c r="F102" s="181"/>
      <c r="G102" s="181"/>
      <c r="H102" s="181"/>
      <c r="I102" s="181"/>
      <c r="J102" s="181"/>
      <c r="K102" s="27"/>
    </row>
    <row r="103" spans="2:11" s="1" customFormat="1" ht="17.25" customHeight="1">
      <c r="B103" s="26"/>
      <c r="C103" s="28" t="s">
        <v>183</v>
      </c>
      <c r="D103" s="28"/>
      <c r="E103" s="28"/>
      <c r="F103" s="28" t="s">
        <v>184</v>
      </c>
      <c r="G103" s="29"/>
      <c r="H103" s="28" t="s">
        <v>31</v>
      </c>
      <c r="I103" s="28" t="s">
        <v>32</v>
      </c>
      <c r="J103" s="28" t="s">
        <v>185</v>
      </c>
      <c r="K103" s="27"/>
    </row>
    <row r="104" spans="2:11" s="1" customFormat="1" ht="17.25" customHeight="1">
      <c r="B104" s="26"/>
      <c r="C104" s="30" t="s">
        <v>186</v>
      </c>
      <c r="D104" s="30"/>
      <c r="E104" s="30"/>
      <c r="F104" s="31" t="s">
        <v>187</v>
      </c>
      <c r="G104" s="32"/>
      <c r="H104" s="30"/>
      <c r="I104" s="30"/>
      <c r="J104" s="30" t="s">
        <v>188</v>
      </c>
      <c r="K104" s="27"/>
    </row>
    <row r="105" spans="2:11" s="1" customFormat="1" ht="5.25" customHeight="1">
      <c r="B105" s="26"/>
      <c r="C105" s="28"/>
      <c r="D105" s="28"/>
      <c r="E105" s="28"/>
      <c r="F105" s="28"/>
      <c r="G105" s="44"/>
      <c r="H105" s="28"/>
      <c r="I105" s="28"/>
      <c r="J105" s="28"/>
      <c r="K105" s="27"/>
    </row>
    <row r="106" spans="2:11" s="1" customFormat="1" ht="15" customHeight="1">
      <c r="B106" s="26"/>
      <c r="C106" s="15" t="s">
        <v>30</v>
      </c>
      <c r="D106" s="33"/>
      <c r="E106" s="33"/>
      <c r="F106" s="35" t="s">
        <v>189</v>
      </c>
      <c r="G106" s="44"/>
      <c r="H106" s="15" t="s">
        <v>229</v>
      </c>
      <c r="I106" s="15" t="s">
        <v>191</v>
      </c>
      <c r="J106" s="15">
        <v>20</v>
      </c>
      <c r="K106" s="27"/>
    </row>
    <row r="107" spans="2:11" s="1" customFormat="1" ht="15" customHeight="1">
      <c r="B107" s="26"/>
      <c r="C107" s="15" t="s">
        <v>192</v>
      </c>
      <c r="D107" s="15"/>
      <c r="E107" s="15"/>
      <c r="F107" s="35" t="s">
        <v>189</v>
      </c>
      <c r="G107" s="15"/>
      <c r="H107" s="15" t="s">
        <v>229</v>
      </c>
      <c r="I107" s="15" t="s">
        <v>191</v>
      </c>
      <c r="J107" s="15">
        <v>120</v>
      </c>
      <c r="K107" s="27"/>
    </row>
    <row r="108" spans="2:11" s="1" customFormat="1" ht="15" customHeight="1">
      <c r="B108" s="36"/>
      <c r="C108" s="15" t="s">
        <v>194</v>
      </c>
      <c r="D108" s="15"/>
      <c r="E108" s="15"/>
      <c r="F108" s="35" t="s">
        <v>195</v>
      </c>
      <c r="G108" s="15"/>
      <c r="H108" s="15" t="s">
        <v>229</v>
      </c>
      <c r="I108" s="15" t="s">
        <v>191</v>
      </c>
      <c r="J108" s="15">
        <v>50</v>
      </c>
      <c r="K108" s="27"/>
    </row>
    <row r="109" spans="2:11" s="1" customFormat="1" ht="15" customHeight="1">
      <c r="B109" s="36"/>
      <c r="C109" s="15" t="s">
        <v>197</v>
      </c>
      <c r="D109" s="15"/>
      <c r="E109" s="15"/>
      <c r="F109" s="35" t="s">
        <v>189</v>
      </c>
      <c r="G109" s="15"/>
      <c r="H109" s="15" t="s">
        <v>229</v>
      </c>
      <c r="I109" s="15" t="s">
        <v>199</v>
      </c>
      <c r="J109" s="15"/>
      <c r="K109" s="27"/>
    </row>
    <row r="110" spans="2:11" s="1" customFormat="1" ht="15" customHeight="1">
      <c r="B110" s="36"/>
      <c r="C110" s="15" t="s">
        <v>208</v>
      </c>
      <c r="D110" s="15"/>
      <c r="E110" s="15"/>
      <c r="F110" s="35" t="s">
        <v>195</v>
      </c>
      <c r="G110" s="15"/>
      <c r="H110" s="15" t="s">
        <v>229</v>
      </c>
      <c r="I110" s="15" t="s">
        <v>191</v>
      </c>
      <c r="J110" s="15">
        <v>50</v>
      </c>
      <c r="K110" s="27"/>
    </row>
    <row r="111" spans="2:11" s="1" customFormat="1" ht="15" customHeight="1">
      <c r="B111" s="36"/>
      <c r="C111" s="15" t="s">
        <v>216</v>
      </c>
      <c r="D111" s="15"/>
      <c r="E111" s="15"/>
      <c r="F111" s="35" t="s">
        <v>195</v>
      </c>
      <c r="G111" s="15"/>
      <c r="H111" s="15" t="s">
        <v>229</v>
      </c>
      <c r="I111" s="15" t="s">
        <v>191</v>
      </c>
      <c r="J111" s="15">
        <v>50</v>
      </c>
      <c r="K111" s="27"/>
    </row>
    <row r="112" spans="2:11" s="1" customFormat="1" ht="15" customHeight="1">
      <c r="B112" s="36"/>
      <c r="C112" s="15" t="s">
        <v>214</v>
      </c>
      <c r="D112" s="15"/>
      <c r="E112" s="15"/>
      <c r="F112" s="35" t="s">
        <v>195</v>
      </c>
      <c r="G112" s="15"/>
      <c r="H112" s="15" t="s">
        <v>229</v>
      </c>
      <c r="I112" s="15" t="s">
        <v>191</v>
      </c>
      <c r="J112" s="15">
        <v>50</v>
      </c>
      <c r="K112" s="27"/>
    </row>
    <row r="113" spans="2:11" s="1" customFormat="1" ht="15" customHeight="1">
      <c r="B113" s="36"/>
      <c r="C113" s="15" t="s">
        <v>30</v>
      </c>
      <c r="D113" s="15"/>
      <c r="E113" s="15"/>
      <c r="F113" s="35" t="s">
        <v>189</v>
      </c>
      <c r="G113" s="15"/>
      <c r="H113" s="15" t="s">
        <v>230</v>
      </c>
      <c r="I113" s="15" t="s">
        <v>191</v>
      </c>
      <c r="J113" s="15">
        <v>20</v>
      </c>
      <c r="K113" s="27"/>
    </row>
    <row r="114" spans="2:11" s="1" customFormat="1" ht="15" customHeight="1">
      <c r="B114" s="36"/>
      <c r="C114" s="15" t="s">
        <v>231</v>
      </c>
      <c r="D114" s="15"/>
      <c r="E114" s="15"/>
      <c r="F114" s="35" t="s">
        <v>189</v>
      </c>
      <c r="G114" s="15"/>
      <c r="H114" s="15" t="s">
        <v>232</v>
      </c>
      <c r="I114" s="15" t="s">
        <v>191</v>
      </c>
      <c r="J114" s="15">
        <v>120</v>
      </c>
      <c r="K114" s="27"/>
    </row>
    <row r="115" spans="2:11" s="1" customFormat="1" ht="15" customHeight="1">
      <c r="B115" s="36"/>
      <c r="C115" s="15" t="s">
        <v>17</v>
      </c>
      <c r="D115" s="15"/>
      <c r="E115" s="15"/>
      <c r="F115" s="35" t="s">
        <v>189</v>
      </c>
      <c r="G115" s="15"/>
      <c r="H115" s="15" t="s">
        <v>233</v>
      </c>
      <c r="I115" s="15" t="s">
        <v>224</v>
      </c>
      <c r="J115" s="15"/>
      <c r="K115" s="27"/>
    </row>
    <row r="116" spans="2:11" s="1" customFormat="1" ht="15" customHeight="1">
      <c r="B116" s="36"/>
      <c r="C116" s="15" t="s">
        <v>27</v>
      </c>
      <c r="D116" s="15"/>
      <c r="E116" s="15"/>
      <c r="F116" s="35" t="s">
        <v>189</v>
      </c>
      <c r="G116" s="15"/>
      <c r="H116" s="15" t="s">
        <v>234</v>
      </c>
      <c r="I116" s="15" t="s">
        <v>224</v>
      </c>
      <c r="J116" s="15"/>
      <c r="K116" s="27"/>
    </row>
    <row r="117" spans="2:11" s="1" customFormat="1" ht="15" customHeight="1">
      <c r="B117" s="36"/>
      <c r="C117" s="15" t="s">
        <v>32</v>
      </c>
      <c r="D117" s="15"/>
      <c r="E117" s="15"/>
      <c r="F117" s="35" t="s">
        <v>189</v>
      </c>
      <c r="G117" s="15"/>
      <c r="H117" s="15" t="s">
        <v>235</v>
      </c>
      <c r="I117" s="15" t="s">
        <v>236</v>
      </c>
      <c r="J117" s="15"/>
      <c r="K117" s="27"/>
    </row>
    <row r="118" spans="2:11" s="1" customFormat="1" ht="15" customHeight="1">
      <c r="B118" s="39"/>
      <c r="C118" s="45"/>
      <c r="D118" s="45"/>
      <c r="E118" s="45"/>
      <c r="F118" s="45"/>
      <c r="G118" s="45"/>
      <c r="H118" s="45"/>
      <c r="I118" s="45"/>
      <c r="J118" s="45"/>
      <c r="K118" s="41"/>
    </row>
    <row r="119" spans="2:11" s="1" customFormat="1" ht="18.75" customHeight="1">
      <c r="B119" s="46"/>
      <c r="C119" s="12"/>
      <c r="D119" s="12"/>
      <c r="E119" s="12"/>
      <c r="F119" s="47"/>
      <c r="G119" s="12"/>
      <c r="H119" s="12"/>
      <c r="I119" s="12"/>
      <c r="J119" s="12"/>
      <c r="K119" s="46"/>
    </row>
    <row r="120" spans="2:11" s="1" customFormat="1" ht="18.7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2:11" s="1" customFormat="1" ht="7.5" customHeight="1">
      <c r="B121" s="48"/>
      <c r="C121" s="49"/>
      <c r="D121" s="49"/>
      <c r="E121" s="49"/>
      <c r="F121" s="49"/>
      <c r="G121" s="49"/>
      <c r="H121" s="49"/>
      <c r="I121" s="49"/>
      <c r="J121" s="49"/>
      <c r="K121" s="50"/>
    </row>
    <row r="122" spans="2:11" s="1" customFormat="1" ht="45" customHeight="1">
      <c r="B122" s="51"/>
      <c r="C122" s="182" t="s">
        <v>237</v>
      </c>
      <c r="D122" s="182"/>
      <c r="E122" s="182"/>
      <c r="F122" s="182"/>
      <c r="G122" s="182"/>
      <c r="H122" s="182"/>
      <c r="I122" s="182"/>
      <c r="J122" s="182"/>
      <c r="K122" s="52"/>
    </row>
    <row r="123" spans="2:11" s="1" customFormat="1" ht="17.25" customHeight="1">
      <c r="B123" s="53"/>
      <c r="C123" s="28" t="s">
        <v>183</v>
      </c>
      <c r="D123" s="28"/>
      <c r="E123" s="28"/>
      <c r="F123" s="28" t="s">
        <v>184</v>
      </c>
      <c r="G123" s="29"/>
      <c r="H123" s="28" t="s">
        <v>31</v>
      </c>
      <c r="I123" s="28" t="s">
        <v>32</v>
      </c>
      <c r="J123" s="28" t="s">
        <v>185</v>
      </c>
      <c r="K123" s="54"/>
    </row>
    <row r="124" spans="2:11" s="1" customFormat="1" ht="17.25" customHeight="1">
      <c r="B124" s="53"/>
      <c r="C124" s="30" t="s">
        <v>186</v>
      </c>
      <c r="D124" s="30"/>
      <c r="E124" s="30"/>
      <c r="F124" s="31" t="s">
        <v>187</v>
      </c>
      <c r="G124" s="32"/>
      <c r="H124" s="30"/>
      <c r="I124" s="30"/>
      <c r="J124" s="30" t="s">
        <v>188</v>
      </c>
      <c r="K124" s="54"/>
    </row>
    <row r="125" spans="2:11" s="1" customFormat="1" ht="5.25" customHeight="1">
      <c r="B125" s="55"/>
      <c r="C125" s="33"/>
      <c r="D125" s="33"/>
      <c r="E125" s="33"/>
      <c r="F125" s="33"/>
      <c r="G125" s="15"/>
      <c r="H125" s="33"/>
      <c r="I125" s="33"/>
      <c r="J125" s="33"/>
      <c r="K125" s="56"/>
    </row>
    <row r="126" spans="2:11" s="1" customFormat="1" ht="15" customHeight="1">
      <c r="B126" s="55"/>
      <c r="C126" s="15" t="s">
        <v>192</v>
      </c>
      <c r="D126" s="33"/>
      <c r="E126" s="33"/>
      <c r="F126" s="35" t="s">
        <v>189</v>
      </c>
      <c r="G126" s="15"/>
      <c r="H126" s="15" t="s">
        <v>229</v>
      </c>
      <c r="I126" s="15" t="s">
        <v>191</v>
      </c>
      <c r="J126" s="15">
        <v>120</v>
      </c>
      <c r="K126" s="57"/>
    </row>
    <row r="127" spans="2:11" s="1" customFormat="1" ht="15" customHeight="1">
      <c r="B127" s="55"/>
      <c r="C127" s="15" t="s">
        <v>238</v>
      </c>
      <c r="D127" s="15"/>
      <c r="E127" s="15"/>
      <c r="F127" s="35" t="s">
        <v>189</v>
      </c>
      <c r="G127" s="15"/>
      <c r="H127" s="15" t="s">
        <v>239</v>
      </c>
      <c r="I127" s="15" t="s">
        <v>191</v>
      </c>
      <c r="J127" s="15" t="s">
        <v>240</v>
      </c>
      <c r="K127" s="57"/>
    </row>
    <row r="128" spans="2:11" s="1" customFormat="1" ht="15" customHeight="1">
      <c r="B128" s="55"/>
      <c r="C128" s="15" t="s">
        <v>39</v>
      </c>
      <c r="D128" s="15"/>
      <c r="E128" s="15"/>
      <c r="F128" s="35" t="s">
        <v>189</v>
      </c>
      <c r="G128" s="15"/>
      <c r="H128" s="15" t="s">
        <v>241</v>
      </c>
      <c r="I128" s="15" t="s">
        <v>191</v>
      </c>
      <c r="J128" s="15" t="s">
        <v>240</v>
      </c>
      <c r="K128" s="57"/>
    </row>
    <row r="129" spans="2:11" s="1" customFormat="1" ht="15" customHeight="1">
      <c r="B129" s="55"/>
      <c r="C129" s="15" t="s">
        <v>200</v>
      </c>
      <c r="D129" s="15"/>
      <c r="E129" s="15"/>
      <c r="F129" s="35" t="s">
        <v>195</v>
      </c>
      <c r="G129" s="15"/>
      <c r="H129" s="15" t="s">
        <v>201</v>
      </c>
      <c r="I129" s="15" t="s">
        <v>191</v>
      </c>
      <c r="J129" s="15">
        <v>15</v>
      </c>
      <c r="K129" s="57"/>
    </row>
    <row r="130" spans="2:11" s="1" customFormat="1" ht="15" customHeight="1">
      <c r="B130" s="55"/>
      <c r="C130" s="37" t="s">
        <v>202</v>
      </c>
      <c r="D130" s="37"/>
      <c r="E130" s="37"/>
      <c r="F130" s="38" t="s">
        <v>195</v>
      </c>
      <c r="G130" s="37"/>
      <c r="H130" s="37" t="s">
        <v>203</v>
      </c>
      <c r="I130" s="37" t="s">
        <v>191</v>
      </c>
      <c r="J130" s="37">
        <v>15</v>
      </c>
      <c r="K130" s="57"/>
    </row>
    <row r="131" spans="2:11" s="1" customFormat="1" ht="15" customHeight="1">
      <c r="B131" s="55"/>
      <c r="C131" s="37" t="s">
        <v>204</v>
      </c>
      <c r="D131" s="37"/>
      <c r="E131" s="37"/>
      <c r="F131" s="38" t="s">
        <v>195</v>
      </c>
      <c r="G131" s="37"/>
      <c r="H131" s="37" t="s">
        <v>205</v>
      </c>
      <c r="I131" s="37" t="s">
        <v>191</v>
      </c>
      <c r="J131" s="37">
        <v>20</v>
      </c>
      <c r="K131" s="57"/>
    </row>
    <row r="132" spans="2:11" s="1" customFormat="1" ht="15" customHeight="1">
      <c r="B132" s="55"/>
      <c r="C132" s="37" t="s">
        <v>206</v>
      </c>
      <c r="D132" s="37"/>
      <c r="E132" s="37"/>
      <c r="F132" s="38" t="s">
        <v>195</v>
      </c>
      <c r="G132" s="37"/>
      <c r="H132" s="37" t="s">
        <v>207</v>
      </c>
      <c r="I132" s="37" t="s">
        <v>191</v>
      </c>
      <c r="J132" s="37">
        <v>20</v>
      </c>
      <c r="K132" s="57"/>
    </row>
    <row r="133" spans="2:11" s="1" customFormat="1" ht="15" customHeight="1">
      <c r="B133" s="55"/>
      <c r="C133" s="15" t="s">
        <v>194</v>
      </c>
      <c r="D133" s="15"/>
      <c r="E133" s="15"/>
      <c r="F133" s="35" t="s">
        <v>195</v>
      </c>
      <c r="G133" s="15"/>
      <c r="H133" s="15" t="s">
        <v>229</v>
      </c>
      <c r="I133" s="15" t="s">
        <v>191</v>
      </c>
      <c r="J133" s="15">
        <v>50</v>
      </c>
      <c r="K133" s="57"/>
    </row>
    <row r="134" spans="2:11" s="1" customFormat="1" ht="15" customHeight="1">
      <c r="B134" s="55"/>
      <c r="C134" s="15" t="s">
        <v>208</v>
      </c>
      <c r="D134" s="15"/>
      <c r="E134" s="15"/>
      <c r="F134" s="35" t="s">
        <v>195</v>
      </c>
      <c r="G134" s="15"/>
      <c r="H134" s="15" t="s">
        <v>229</v>
      </c>
      <c r="I134" s="15" t="s">
        <v>191</v>
      </c>
      <c r="J134" s="15">
        <v>50</v>
      </c>
      <c r="K134" s="57"/>
    </row>
    <row r="135" spans="2:11" s="1" customFormat="1" ht="15" customHeight="1">
      <c r="B135" s="55"/>
      <c r="C135" s="15" t="s">
        <v>214</v>
      </c>
      <c r="D135" s="15"/>
      <c r="E135" s="15"/>
      <c r="F135" s="35" t="s">
        <v>195</v>
      </c>
      <c r="G135" s="15"/>
      <c r="H135" s="15" t="s">
        <v>229</v>
      </c>
      <c r="I135" s="15" t="s">
        <v>191</v>
      </c>
      <c r="J135" s="15">
        <v>50</v>
      </c>
      <c r="K135" s="57"/>
    </row>
    <row r="136" spans="2:11" s="1" customFormat="1" ht="15" customHeight="1">
      <c r="B136" s="55"/>
      <c r="C136" s="15" t="s">
        <v>216</v>
      </c>
      <c r="D136" s="15"/>
      <c r="E136" s="15"/>
      <c r="F136" s="35" t="s">
        <v>195</v>
      </c>
      <c r="G136" s="15"/>
      <c r="H136" s="15" t="s">
        <v>229</v>
      </c>
      <c r="I136" s="15" t="s">
        <v>191</v>
      </c>
      <c r="J136" s="15">
        <v>50</v>
      </c>
      <c r="K136" s="57"/>
    </row>
    <row r="137" spans="2:11" s="1" customFormat="1" ht="15" customHeight="1">
      <c r="B137" s="55"/>
      <c r="C137" s="15" t="s">
        <v>217</v>
      </c>
      <c r="D137" s="15"/>
      <c r="E137" s="15"/>
      <c r="F137" s="35" t="s">
        <v>195</v>
      </c>
      <c r="G137" s="15"/>
      <c r="H137" s="15" t="s">
        <v>242</v>
      </c>
      <c r="I137" s="15" t="s">
        <v>191</v>
      </c>
      <c r="J137" s="15">
        <v>255</v>
      </c>
      <c r="K137" s="57"/>
    </row>
    <row r="138" spans="2:11" s="1" customFormat="1" ht="15" customHeight="1">
      <c r="B138" s="55"/>
      <c r="C138" s="15" t="s">
        <v>219</v>
      </c>
      <c r="D138" s="15"/>
      <c r="E138" s="15"/>
      <c r="F138" s="35" t="s">
        <v>189</v>
      </c>
      <c r="G138" s="15"/>
      <c r="H138" s="15" t="s">
        <v>243</v>
      </c>
      <c r="I138" s="15" t="s">
        <v>221</v>
      </c>
      <c r="J138" s="15"/>
      <c r="K138" s="57"/>
    </row>
    <row r="139" spans="2:11" s="1" customFormat="1" ht="15" customHeight="1">
      <c r="B139" s="55"/>
      <c r="C139" s="15" t="s">
        <v>222</v>
      </c>
      <c r="D139" s="15"/>
      <c r="E139" s="15"/>
      <c r="F139" s="35" t="s">
        <v>189</v>
      </c>
      <c r="G139" s="15"/>
      <c r="H139" s="15" t="s">
        <v>244</v>
      </c>
      <c r="I139" s="15" t="s">
        <v>224</v>
      </c>
      <c r="J139" s="15"/>
      <c r="K139" s="57"/>
    </row>
    <row r="140" spans="2:11" s="1" customFormat="1" ht="15" customHeight="1">
      <c r="B140" s="55"/>
      <c r="C140" s="15" t="s">
        <v>225</v>
      </c>
      <c r="D140" s="15"/>
      <c r="E140" s="15"/>
      <c r="F140" s="35" t="s">
        <v>189</v>
      </c>
      <c r="G140" s="15"/>
      <c r="H140" s="15" t="s">
        <v>225</v>
      </c>
      <c r="I140" s="15" t="s">
        <v>224</v>
      </c>
      <c r="J140" s="15"/>
      <c r="K140" s="57"/>
    </row>
    <row r="141" spans="2:11" s="1" customFormat="1" ht="15" customHeight="1">
      <c r="B141" s="55"/>
      <c r="C141" s="15" t="s">
        <v>17</v>
      </c>
      <c r="D141" s="15"/>
      <c r="E141" s="15"/>
      <c r="F141" s="35" t="s">
        <v>189</v>
      </c>
      <c r="G141" s="15"/>
      <c r="H141" s="15" t="s">
        <v>245</v>
      </c>
      <c r="I141" s="15" t="s">
        <v>224</v>
      </c>
      <c r="J141" s="15"/>
      <c r="K141" s="57"/>
    </row>
    <row r="142" spans="2:11" s="1" customFormat="1" ht="15" customHeight="1">
      <c r="B142" s="55"/>
      <c r="C142" s="15" t="s">
        <v>246</v>
      </c>
      <c r="D142" s="15"/>
      <c r="E142" s="15"/>
      <c r="F142" s="35" t="s">
        <v>189</v>
      </c>
      <c r="G142" s="15"/>
      <c r="H142" s="15" t="s">
        <v>247</v>
      </c>
      <c r="I142" s="15" t="s">
        <v>224</v>
      </c>
      <c r="J142" s="15"/>
      <c r="K142" s="57"/>
    </row>
    <row r="143" spans="2:11" s="1" customFormat="1" ht="15" customHeight="1">
      <c r="B143" s="58"/>
      <c r="C143" s="59"/>
      <c r="D143" s="59"/>
      <c r="E143" s="59"/>
      <c r="F143" s="59"/>
      <c r="G143" s="59"/>
      <c r="H143" s="59"/>
      <c r="I143" s="59"/>
      <c r="J143" s="59"/>
      <c r="K143" s="60"/>
    </row>
    <row r="144" spans="2:11" s="1" customFormat="1" ht="18.75" customHeight="1">
      <c r="B144" s="12"/>
      <c r="C144" s="12"/>
      <c r="D144" s="12"/>
      <c r="E144" s="12"/>
      <c r="F144" s="47"/>
      <c r="G144" s="12"/>
      <c r="H144" s="12"/>
      <c r="I144" s="12"/>
      <c r="J144" s="12"/>
      <c r="K144" s="12"/>
    </row>
    <row r="145" spans="2:11" s="1" customFormat="1" ht="18.7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2:11" s="1" customFormat="1" ht="7.5" customHeight="1">
      <c r="B146" s="23"/>
      <c r="C146" s="24"/>
      <c r="D146" s="24"/>
      <c r="E146" s="24"/>
      <c r="F146" s="24"/>
      <c r="G146" s="24"/>
      <c r="H146" s="24"/>
      <c r="I146" s="24"/>
      <c r="J146" s="24"/>
      <c r="K146" s="25"/>
    </row>
    <row r="147" spans="2:11" s="1" customFormat="1" ht="45" customHeight="1">
      <c r="B147" s="26"/>
      <c r="C147" s="181" t="s">
        <v>248</v>
      </c>
      <c r="D147" s="181"/>
      <c r="E147" s="181"/>
      <c r="F147" s="181"/>
      <c r="G147" s="181"/>
      <c r="H147" s="181"/>
      <c r="I147" s="181"/>
      <c r="J147" s="181"/>
      <c r="K147" s="27"/>
    </row>
    <row r="148" spans="2:11" s="1" customFormat="1" ht="17.25" customHeight="1">
      <c r="B148" s="26"/>
      <c r="C148" s="28" t="s">
        <v>183</v>
      </c>
      <c r="D148" s="28"/>
      <c r="E148" s="28"/>
      <c r="F148" s="28" t="s">
        <v>184</v>
      </c>
      <c r="G148" s="29"/>
      <c r="H148" s="28" t="s">
        <v>31</v>
      </c>
      <c r="I148" s="28" t="s">
        <v>32</v>
      </c>
      <c r="J148" s="28" t="s">
        <v>185</v>
      </c>
      <c r="K148" s="27"/>
    </row>
    <row r="149" spans="2:11" s="1" customFormat="1" ht="17.25" customHeight="1">
      <c r="B149" s="26"/>
      <c r="C149" s="30" t="s">
        <v>186</v>
      </c>
      <c r="D149" s="30"/>
      <c r="E149" s="30"/>
      <c r="F149" s="31" t="s">
        <v>187</v>
      </c>
      <c r="G149" s="32"/>
      <c r="H149" s="30"/>
      <c r="I149" s="30"/>
      <c r="J149" s="30" t="s">
        <v>188</v>
      </c>
      <c r="K149" s="27"/>
    </row>
    <row r="150" spans="2:11" s="1" customFormat="1" ht="5.25" customHeight="1">
      <c r="B150" s="36"/>
      <c r="C150" s="33"/>
      <c r="D150" s="33"/>
      <c r="E150" s="33"/>
      <c r="F150" s="33"/>
      <c r="G150" s="34"/>
      <c r="H150" s="33"/>
      <c r="I150" s="33"/>
      <c r="J150" s="33"/>
      <c r="K150" s="57"/>
    </row>
    <row r="151" spans="2:11" s="1" customFormat="1" ht="15" customHeight="1">
      <c r="B151" s="36"/>
      <c r="C151" s="61" t="s">
        <v>192</v>
      </c>
      <c r="D151" s="15"/>
      <c r="E151" s="15"/>
      <c r="F151" s="62" t="s">
        <v>189</v>
      </c>
      <c r="G151" s="15"/>
      <c r="H151" s="61" t="s">
        <v>229</v>
      </c>
      <c r="I151" s="61" t="s">
        <v>191</v>
      </c>
      <c r="J151" s="61">
        <v>120</v>
      </c>
      <c r="K151" s="57"/>
    </row>
    <row r="152" spans="2:11" s="1" customFormat="1" ht="15" customHeight="1">
      <c r="B152" s="36"/>
      <c r="C152" s="61" t="s">
        <v>238</v>
      </c>
      <c r="D152" s="15"/>
      <c r="E152" s="15"/>
      <c r="F152" s="62" t="s">
        <v>189</v>
      </c>
      <c r="G152" s="15"/>
      <c r="H152" s="61" t="s">
        <v>249</v>
      </c>
      <c r="I152" s="61" t="s">
        <v>191</v>
      </c>
      <c r="J152" s="61" t="s">
        <v>240</v>
      </c>
      <c r="K152" s="57"/>
    </row>
    <row r="153" spans="2:11" s="1" customFormat="1" ht="15" customHeight="1">
      <c r="B153" s="36"/>
      <c r="C153" s="61" t="s">
        <v>39</v>
      </c>
      <c r="D153" s="15"/>
      <c r="E153" s="15"/>
      <c r="F153" s="62" t="s">
        <v>189</v>
      </c>
      <c r="G153" s="15"/>
      <c r="H153" s="61" t="s">
        <v>250</v>
      </c>
      <c r="I153" s="61" t="s">
        <v>191</v>
      </c>
      <c r="J153" s="61" t="s">
        <v>240</v>
      </c>
      <c r="K153" s="57"/>
    </row>
    <row r="154" spans="2:11" s="1" customFormat="1" ht="15" customHeight="1">
      <c r="B154" s="36"/>
      <c r="C154" s="61" t="s">
        <v>194</v>
      </c>
      <c r="D154" s="15"/>
      <c r="E154" s="15"/>
      <c r="F154" s="62" t="s">
        <v>195</v>
      </c>
      <c r="G154" s="15"/>
      <c r="H154" s="61" t="s">
        <v>229</v>
      </c>
      <c r="I154" s="61" t="s">
        <v>191</v>
      </c>
      <c r="J154" s="61">
        <v>50</v>
      </c>
      <c r="K154" s="57"/>
    </row>
    <row r="155" spans="2:11" s="1" customFormat="1" ht="15" customHeight="1">
      <c r="B155" s="36"/>
      <c r="C155" s="61" t="s">
        <v>197</v>
      </c>
      <c r="D155" s="15"/>
      <c r="E155" s="15"/>
      <c r="F155" s="62" t="s">
        <v>189</v>
      </c>
      <c r="G155" s="15"/>
      <c r="H155" s="61" t="s">
        <v>229</v>
      </c>
      <c r="I155" s="61" t="s">
        <v>199</v>
      </c>
      <c r="J155" s="61"/>
      <c r="K155" s="57"/>
    </row>
    <row r="156" spans="2:11" s="1" customFormat="1" ht="15" customHeight="1">
      <c r="B156" s="36"/>
      <c r="C156" s="61" t="s">
        <v>208</v>
      </c>
      <c r="D156" s="15"/>
      <c r="E156" s="15"/>
      <c r="F156" s="62" t="s">
        <v>195</v>
      </c>
      <c r="G156" s="15"/>
      <c r="H156" s="61" t="s">
        <v>229</v>
      </c>
      <c r="I156" s="61" t="s">
        <v>191</v>
      </c>
      <c r="J156" s="61">
        <v>50</v>
      </c>
      <c r="K156" s="57"/>
    </row>
    <row r="157" spans="2:11" s="1" customFormat="1" ht="15" customHeight="1">
      <c r="B157" s="36"/>
      <c r="C157" s="61" t="s">
        <v>216</v>
      </c>
      <c r="D157" s="15"/>
      <c r="E157" s="15"/>
      <c r="F157" s="62" t="s">
        <v>195</v>
      </c>
      <c r="G157" s="15"/>
      <c r="H157" s="61" t="s">
        <v>229</v>
      </c>
      <c r="I157" s="61" t="s">
        <v>191</v>
      </c>
      <c r="J157" s="61">
        <v>50</v>
      </c>
      <c r="K157" s="57"/>
    </row>
    <row r="158" spans="2:11" s="1" customFormat="1" ht="15" customHeight="1">
      <c r="B158" s="36"/>
      <c r="C158" s="61" t="s">
        <v>214</v>
      </c>
      <c r="D158" s="15"/>
      <c r="E158" s="15"/>
      <c r="F158" s="62" t="s">
        <v>195</v>
      </c>
      <c r="G158" s="15"/>
      <c r="H158" s="61" t="s">
        <v>229</v>
      </c>
      <c r="I158" s="61" t="s">
        <v>191</v>
      </c>
      <c r="J158" s="61">
        <v>50</v>
      </c>
      <c r="K158" s="57"/>
    </row>
    <row r="159" spans="2:11" s="1" customFormat="1" ht="15" customHeight="1">
      <c r="B159" s="36"/>
      <c r="C159" s="61" t="s">
        <v>45</v>
      </c>
      <c r="D159" s="15"/>
      <c r="E159" s="15"/>
      <c r="F159" s="62" t="s">
        <v>189</v>
      </c>
      <c r="G159" s="15"/>
      <c r="H159" s="61" t="s">
        <v>251</v>
      </c>
      <c r="I159" s="61" t="s">
        <v>191</v>
      </c>
      <c r="J159" s="61" t="s">
        <v>252</v>
      </c>
      <c r="K159" s="57"/>
    </row>
    <row r="160" spans="2:11" s="1" customFormat="1" ht="15" customHeight="1">
      <c r="B160" s="36"/>
      <c r="C160" s="61" t="s">
        <v>253</v>
      </c>
      <c r="D160" s="15"/>
      <c r="E160" s="15"/>
      <c r="F160" s="62" t="s">
        <v>189</v>
      </c>
      <c r="G160" s="15"/>
      <c r="H160" s="61" t="s">
        <v>254</v>
      </c>
      <c r="I160" s="61" t="s">
        <v>224</v>
      </c>
      <c r="J160" s="61"/>
      <c r="K160" s="57"/>
    </row>
    <row r="161" spans="2:11" s="1" customFormat="1" ht="15" customHeight="1">
      <c r="B161" s="63"/>
      <c r="C161" s="45"/>
      <c r="D161" s="45"/>
      <c r="E161" s="45"/>
      <c r="F161" s="45"/>
      <c r="G161" s="45"/>
      <c r="H161" s="45"/>
      <c r="I161" s="45"/>
      <c r="J161" s="45"/>
      <c r="K161" s="64"/>
    </row>
    <row r="162" spans="2:11" s="1" customFormat="1" ht="18.75" customHeight="1">
      <c r="B162" s="12"/>
      <c r="C162" s="15"/>
      <c r="D162" s="15"/>
      <c r="E162" s="15"/>
      <c r="F162" s="35"/>
      <c r="G162" s="15"/>
      <c r="H162" s="15"/>
      <c r="I162" s="15"/>
      <c r="J162" s="15"/>
      <c r="K162" s="12"/>
    </row>
    <row r="163" spans="2:11" s="1" customFormat="1" ht="18.7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2:11" s="1" customFormat="1" ht="7.5" customHeight="1">
      <c r="B164" s="4"/>
      <c r="C164" s="5"/>
      <c r="D164" s="5"/>
      <c r="E164" s="5"/>
      <c r="F164" s="5"/>
      <c r="G164" s="5"/>
      <c r="H164" s="5"/>
      <c r="I164" s="5"/>
      <c r="J164" s="5"/>
      <c r="K164" s="6"/>
    </row>
    <row r="165" spans="2:11" s="1" customFormat="1" ht="45" customHeight="1">
      <c r="B165" s="7"/>
      <c r="C165" s="182" t="s">
        <v>255</v>
      </c>
      <c r="D165" s="182"/>
      <c r="E165" s="182"/>
      <c r="F165" s="182"/>
      <c r="G165" s="182"/>
      <c r="H165" s="182"/>
      <c r="I165" s="182"/>
      <c r="J165" s="182"/>
      <c r="K165" s="8"/>
    </row>
    <row r="166" spans="2:11" s="1" customFormat="1" ht="17.25" customHeight="1">
      <c r="B166" s="7"/>
      <c r="C166" s="28" t="s">
        <v>183</v>
      </c>
      <c r="D166" s="28"/>
      <c r="E166" s="28"/>
      <c r="F166" s="28" t="s">
        <v>184</v>
      </c>
      <c r="G166" s="65"/>
      <c r="H166" s="66" t="s">
        <v>31</v>
      </c>
      <c r="I166" s="66" t="s">
        <v>32</v>
      </c>
      <c r="J166" s="28" t="s">
        <v>185</v>
      </c>
      <c r="K166" s="8"/>
    </row>
    <row r="167" spans="2:11" s="1" customFormat="1" ht="17.25" customHeight="1">
      <c r="B167" s="9"/>
      <c r="C167" s="30" t="s">
        <v>186</v>
      </c>
      <c r="D167" s="30"/>
      <c r="E167" s="30"/>
      <c r="F167" s="31" t="s">
        <v>187</v>
      </c>
      <c r="G167" s="67"/>
      <c r="H167" s="68"/>
      <c r="I167" s="68"/>
      <c r="J167" s="30" t="s">
        <v>188</v>
      </c>
      <c r="K167" s="10"/>
    </row>
    <row r="168" spans="2:11" s="1" customFormat="1" ht="5.25" customHeight="1">
      <c r="B168" s="36"/>
      <c r="C168" s="33"/>
      <c r="D168" s="33"/>
      <c r="E168" s="33"/>
      <c r="F168" s="33"/>
      <c r="G168" s="34"/>
      <c r="H168" s="33"/>
      <c r="I168" s="33"/>
      <c r="J168" s="33"/>
      <c r="K168" s="57"/>
    </row>
    <row r="169" spans="2:11" s="1" customFormat="1" ht="15" customHeight="1">
      <c r="B169" s="36"/>
      <c r="C169" s="15" t="s">
        <v>192</v>
      </c>
      <c r="D169" s="15"/>
      <c r="E169" s="15"/>
      <c r="F169" s="35" t="s">
        <v>189</v>
      </c>
      <c r="G169" s="15"/>
      <c r="H169" s="15" t="s">
        <v>229</v>
      </c>
      <c r="I169" s="15" t="s">
        <v>191</v>
      </c>
      <c r="J169" s="15">
        <v>120</v>
      </c>
      <c r="K169" s="57"/>
    </row>
    <row r="170" spans="2:11" s="1" customFormat="1" ht="15" customHeight="1">
      <c r="B170" s="36"/>
      <c r="C170" s="15" t="s">
        <v>238</v>
      </c>
      <c r="D170" s="15"/>
      <c r="E170" s="15"/>
      <c r="F170" s="35" t="s">
        <v>189</v>
      </c>
      <c r="G170" s="15"/>
      <c r="H170" s="15" t="s">
        <v>239</v>
      </c>
      <c r="I170" s="15" t="s">
        <v>191</v>
      </c>
      <c r="J170" s="15" t="s">
        <v>240</v>
      </c>
      <c r="K170" s="57"/>
    </row>
    <row r="171" spans="2:11" s="1" customFormat="1" ht="15" customHeight="1">
      <c r="B171" s="36"/>
      <c r="C171" s="15" t="s">
        <v>39</v>
      </c>
      <c r="D171" s="15"/>
      <c r="E171" s="15"/>
      <c r="F171" s="35" t="s">
        <v>189</v>
      </c>
      <c r="G171" s="15"/>
      <c r="H171" s="15" t="s">
        <v>256</v>
      </c>
      <c r="I171" s="15" t="s">
        <v>191</v>
      </c>
      <c r="J171" s="15" t="s">
        <v>240</v>
      </c>
      <c r="K171" s="57"/>
    </row>
    <row r="172" spans="2:11" s="1" customFormat="1" ht="15" customHeight="1">
      <c r="B172" s="36"/>
      <c r="C172" s="15" t="s">
        <v>194</v>
      </c>
      <c r="D172" s="15"/>
      <c r="E172" s="15"/>
      <c r="F172" s="35" t="s">
        <v>195</v>
      </c>
      <c r="G172" s="15"/>
      <c r="H172" s="15" t="s">
        <v>256</v>
      </c>
      <c r="I172" s="15" t="s">
        <v>191</v>
      </c>
      <c r="J172" s="15">
        <v>50</v>
      </c>
      <c r="K172" s="57"/>
    </row>
    <row r="173" spans="2:11" s="1" customFormat="1" ht="15" customHeight="1">
      <c r="B173" s="36"/>
      <c r="C173" s="15" t="s">
        <v>197</v>
      </c>
      <c r="D173" s="15"/>
      <c r="E173" s="15"/>
      <c r="F173" s="35" t="s">
        <v>189</v>
      </c>
      <c r="G173" s="15"/>
      <c r="H173" s="15" t="s">
        <v>256</v>
      </c>
      <c r="I173" s="15" t="s">
        <v>199</v>
      </c>
      <c r="J173" s="15"/>
      <c r="K173" s="57"/>
    </row>
    <row r="174" spans="2:11" s="1" customFormat="1" ht="15" customHeight="1">
      <c r="B174" s="36"/>
      <c r="C174" s="15" t="s">
        <v>208</v>
      </c>
      <c r="D174" s="15"/>
      <c r="E174" s="15"/>
      <c r="F174" s="35" t="s">
        <v>195</v>
      </c>
      <c r="G174" s="15"/>
      <c r="H174" s="15" t="s">
        <v>256</v>
      </c>
      <c r="I174" s="15" t="s">
        <v>191</v>
      </c>
      <c r="J174" s="15">
        <v>50</v>
      </c>
      <c r="K174" s="57"/>
    </row>
    <row r="175" spans="2:11" s="1" customFormat="1" ht="15" customHeight="1">
      <c r="B175" s="36"/>
      <c r="C175" s="15" t="s">
        <v>216</v>
      </c>
      <c r="D175" s="15"/>
      <c r="E175" s="15"/>
      <c r="F175" s="35" t="s">
        <v>195</v>
      </c>
      <c r="G175" s="15"/>
      <c r="H175" s="15" t="s">
        <v>256</v>
      </c>
      <c r="I175" s="15" t="s">
        <v>191</v>
      </c>
      <c r="J175" s="15">
        <v>50</v>
      </c>
      <c r="K175" s="57"/>
    </row>
    <row r="176" spans="2:11" s="1" customFormat="1" ht="15" customHeight="1">
      <c r="B176" s="36"/>
      <c r="C176" s="15" t="s">
        <v>214</v>
      </c>
      <c r="D176" s="15"/>
      <c r="E176" s="15"/>
      <c r="F176" s="35" t="s">
        <v>195</v>
      </c>
      <c r="G176" s="15"/>
      <c r="H176" s="15" t="s">
        <v>256</v>
      </c>
      <c r="I176" s="15" t="s">
        <v>191</v>
      </c>
      <c r="J176" s="15">
        <v>50</v>
      </c>
      <c r="K176" s="57"/>
    </row>
    <row r="177" spans="2:11" s="1" customFormat="1" ht="15" customHeight="1">
      <c r="B177" s="36"/>
      <c r="C177" s="15" t="s">
        <v>48</v>
      </c>
      <c r="D177" s="15"/>
      <c r="E177" s="15"/>
      <c r="F177" s="35" t="s">
        <v>189</v>
      </c>
      <c r="G177" s="15"/>
      <c r="H177" s="15" t="s">
        <v>257</v>
      </c>
      <c r="I177" s="15" t="s">
        <v>258</v>
      </c>
      <c r="J177" s="15"/>
      <c r="K177" s="57"/>
    </row>
    <row r="178" spans="2:11" s="1" customFormat="1" ht="15" customHeight="1">
      <c r="B178" s="36"/>
      <c r="C178" s="15" t="s">
        <v>32</v>
      </c>
      <c r="D178" s="15"/>
      <c r="E178" s="15"/>
      <c r="F178" s="35" t="s">
        <v>189</v>
      </c>
      <c r="G178" s="15"/>
      <c r="H178" s="15" t="s">
        <v>259</v>
      </c>
      <c r="I178" s="15" t="s">
        <v>260</v>
      </c>
      <c r="J178" s="15">
        <v>1</v>
      </c>
      <c r="K178" s="57"/>
    </row>
    <row r="179" spans="2:11" s="1" customFormat="1" ht="15" customHeight="1">
      <c r="B179" s="36"/>
      <c r="C179" s="15" t="s">
        <v>30</v>
      </c>
      <c r="D179" s="15"/>
      <c r="E179" s="15"/>
      <c r="F179" s="35" t="s">
        <v>189</v>
      </c>
      <c r="G179" s="15"/>
      <c r="H179" s="15" t="s">
        <v>261</v>
      </c>
      <c r="I179" s="15" t="s">
        <v>191</v>
      </c>
      <c r="J179" s="15">
        <v>20</v>
      </c>
      <c r="K179" s="57"/>
    </row>
    <row r="180" spans="2:11" s="1" customFormat="1" ht="15" customHeight="1">
      <c r="B180" s="36"/>
      <c r="C180" s="15" t="s">
        <v>31</v>
      </c>
      <c r="D180" s="15"/>
      <c r="E180" s="15"/>
      <c r="F180" s="35" t="s">
        <v>189</v>
      </c>
      <c r="G180" s="15"/>
      <c r="H180" s="15" t="s">
        <v>262</v>
      </c>
      <c r="I180" s="15" t="s">
        <v>191</v>
      </c>
      <c r="J180" s="15">
        <v>255</v>
      </c>
      <c r="K180" s="57"/>
    </row>
    <row r="181" spans="2:11" s="1" customFormat="1" ht="15" customHeight="1">
      <c r="B181" s="36"/>
      <c r="C181" s="15" t="s">
        <v>49</v>
      </c>
      <c r="D181" s="15"/>
      <c r="E181" s="15"/>
      <c r="F181" s="35" t="s">
        <v>189</v>
      </c>
      <c r="G181" s="15"/>
      <c r="H181" s="15" t="s">
        <v>153</v>
      </c>
      <c r="I181" s="15" t="s">
        <v>191</v>
      </c>
      <c r="J181" s="15">
        <v>10</v>
      </c>
      <c r="K181" s="57"/>
    </row>
    <row r="182" spans="2:11" s="1" customFormat="1" ht="15" customHeight="1">
      <c r="B182" s="36"/>
      <c r="C182" s="15" t="s">
        <v>50</v>
      </c>
      <c r="D182" s="15"/>
      <c r="E182" s="15"/>
      <c r="F182" s="35" t="s">
        <v>189</v>
      </c>
      <c r="G182" s="15"/>
      <c r="H182" s="15" t="s">
        <v>263</v>
      </c>
      <c r="I182" s="15" t="s">
        <v>224</v>
      </c>
      <c r="J182" s="15"/>
      <c r="K182" s="57"/>
    </row>
    <row r="183" spans="2:11" s="1" customFormat="1" ht="15" customHeight="1">
      <c r="B183" s="36"/>
      <c r="C183" s="15" t="s">
        <v>264</v>
      </c>
      <c r="D183" s="15"/>
      <c r="E183" s="15"/>
      <c r="F183" s="35" t="s">
        <v>189</v>
      </c>
      <c r="G183" s="15"/>
      <c r="H183" s="15" t="s">
        <v>265</v>
      </c>
      <c r="I183" s="15" t="s">
        <v>224</v>
      </c>
      <c r="J183" s="15"/>
      <c r="K183" s="57"/>
    </row>
    <row r="184" spans="2:11" s="1" customFormat="1" ht="15" customHeight="1">
      <c r="B184" s="36"/>
      <c r="C184" s="15" t="s">
        <v>253</v>
      </c>
      <c r="D184" s="15"/>
      <c r="E184" s="15"/>
      <c r="F184" s="35" t="s">
        <v>189</v>
      </c>
      <c r="G184" s="15"/>
      <c r="H184" s="15" t="s">
        <v>266</v>
      </c>
      <c r="I184" s="15" t="s">
        <v>224</v>
      </c>
      <c r="J184" s="15"/>
      <c r="K184" s="57"/>
    </row>
    <row r="185" spans="2:11" s="1" customFormat="1" ht="15" customHeight="1">
      <c r="B185" s="36"/>
      <c r="C185" s="15" t="s">
        <v>52</v>
      </c>
      <c r="D185" s="15"/>
      <c r="E185" s="15"/>
      <c r="F185" s="35" t="s">
        <v>195</v>
      </c>
      <c r="G185" s="15"/>
      <c r="H185" s="15" t="s">
        <v>267</v>
      </c>
      <c r="I185" s="15" t="s">
        <v>191</v>
      </c>
      <c r="J185" s="15">
        <v>50</v>
      </c>
      <c r="K185" s="57"/>
    </row>
    <row r="186" spans="2:11" s="1" customFormat="1" ht="15" customHeight="1">
      <c r="B186" s="36"/>
      <c r="C186" s="15" t="s">
        <v>268</v>
      </c>
      <c r="D186" s="15"/>
      <c r="E186" s="15"/>
      <c r="F186" s="35" t="s">
        <v>195</v>
      </c>
      <c r="G186" s="15"/>
      <c r="H186" s="15" t="s">
        <v>269</v>
      </c>
      <c r="I186" s="15" t="s">
        <v>270</v>
      </c>
      <c r="J186" s="15"/>
      <c r="K186" s="57"/>
    </row>
    <row r="187" spans="2:11" s="1" customFormat="1" ht="15" customHeight="1">
      <c r="B187" s="36"/>
      <c r="C187" s="15" t="s">
        <v>271</v>
      </c>
      <c r="D187" s="15"/>
      <c r="E187" s="15"/>
      <c r="F187" s="35" t="s">
        <v>195</v>
      </c>
      <c r="G187" s="15"/>
      <c r="H187" s="15" t="s">
        <v>272</v>
      </c>
      <c r="I187" s="15" t="s">
        <v>270</v>
      </c>
      <c r="J187" s="15"/>
      <c r="K187" s="57"/>
    </row>
    <row r="188" spans="2:11" s="1" customFormat="1" ht="15" customHeight="1">
      <c r="B188" s="36"/>
      <c r="C188" s="15" t="s">
        <v>273</v>
      </c>
      <c r="D188" s="15"/>
      <c r="E188" s="15"/>
      <c r="F188" s="35" t="s">
        <v>195</v>
      </c>
      <c r="G188" s="15"/>
      <c r="H188" s="15" t="s">
        <v>274</v>
      </c>
      <c r="I188" s="15" t="s">
        <v>270</v>
      </c>
      <c r="J188" s="15"/>
      <c r="K188" s="57"/>
    </row>
    <row r="189" spans="2:11" s="1" customFormat="1" ht="15" customHeight="1">
      <c r="B189" s="36"/>
      <c r="C189" s="69" t="s">
        <v>275</v>
      </c>
      <c r="D189" s="15"/>
      <c r="E189" s="15"/>
      <c r="F189" s="35" t="s">
        <v>195</v>
      </c>
      <c r="G189" s="15"/>
      <c r="H189" s="15" t="s">
        <v>276</v>
      </c>
      <c r="I189" s="15" t="s">
        <v>277</v>
      </c>
      <c r="J189" s="70" t="s">
        <v>278</v>
      </c>
      <c r="K189" s="57"/>
    </row>
    <row r="190" spans="2:11" s="1" customFormat="1" ht="15" customHeight="1">
      <c r="B190" s="36"/>
      <c r="C190" s="21" t="s">
        <v>21</v>
      </c>
      <c r="D190" s="15"/>
      <c r="E190" s="15"/>
      <c r="F190" s="35" t="s">
        <v>189</v>
      </c>
      <c r="G190" s="15"/>
      <c r="H190" s="12" t="s">
        <v>279</v>
      </c>
      <c r="I190" s="15" t="s">
        <v>280</v>
      </c>
      <c r="J190" s="15"/>
      <c r="K190" s="57"/>
    </row>
    <row r="191" spans="2:11" s="1" customFormat="1" ht="15" customHeight="1">
      <c r="B191" s="36"/>
      <c r="C191" s="21" t="s">
        <v>281</v>
      </c>
      <c r="D191" s="15"/>
      <c r="E191" s="15"/>
      <c r="F191" s="35" t="s">
        <v>189</v>
      </c>
      <c r="G191" s="15"/>
      <c r="H191" s="15" t="s">
        <v>282</v>
      </c>
      <c r="I191" s="15" t="s">
        <v>224</v>
      </c>
      <c r="J191" s="15"/>
      <c r="K191" s="57"/>
    </row>
    <row r="192" spans="2:11" s="1" customFormat="1" ht="15" customHeight="1">
      <c r="B192" s="36"/>
      <c r="C192" s="21" t="s">
        <v>283</v>
      </c>
      <c r="D192" s="15"/>
      <c r="E192" s="15"/>
      <c r="F192" s="35" t="s">
        <v>189</v>
      </c>
      <c r="G192" s="15"/>
      <c r="H192" s="15" t="s">
        <v>284</v>
      </c>
      <c r="I192" s="15" t="s">
        <v>224</v>
      </c>
      <c r="J192" s="15"/>
      <c r="K192" s="57"/>
    </row>
    <row r="193" spans="2:11" s="1" customFormat="1" ht="15" customHeight="1">
      <c r="B193" s="36"/>
      <c r="C193" s="21" t="s">
        <v>285</v>
      </c>
      <c r="D193" s="15"/>
      <c r="E193" s="15"/>
      <c r="F193" s="35" t="s">
        <v>195</v>
      </c>
      <c r="G193" s="15"/>
      <c r="H193" s="15" t="s">
        <v>286</v>
      </c>
      <c r="I193" s="15" t="s">
        <v>224</v>
      </c>
      <c r="J193" s="15"/>
      <c r="K193" s="57"/>
    </row>
    <row r="194" spans="2:11" s="1" customFormat="1" ht="15" customHeight="1">
      <c r="B194" s="63"/>
      <c r="C194" s="71"/>
      <c r="D194" s="45"/>
      <c r="E194" s="45"/>
      <c r="F194" s="45"/>
      <c r="G194" s="45"/>
      <c r="H194" s="45"/>
      <c r="I194" s="45"/>
      <c r="J194" s="45"/>
      <c r="K194" s="64"/>
    </row>
    <row r="195" spans="2:11" s="1" customFormat="1" ht="18.75" customHeight="1">
      <c r="B195" s="12"/>
      <c r="C195" s="15"/>
      <c r="D195" s="15"/>
      <c r="E195" s="15"/>
      <c r="F195" s="35"/>
      <c r="G195" s="15"/>
      <c r="H195" s="15"/>
      <c r="I195" s="15"/>
      <c r="J195" s="15"/>
      <c r="K195" s="12"/>
    </row>
    <row r="196" spans="2:11" s="1" customFormat="1" ht="18.75" customHeight="1">
      <c r="B196" s="12"/>
      <c r="C196" s="15"/>
      <c r="D196" s="15"/>
      <c r="E196" s="15"/>
      <c r="F196" s="35"/>
      <c r="G196" s="15"/>
      <c r="H196" s="15"/>
      <c r="I196" s="15"/>
      <c r="J196" s="15"/>
      <c r="K196" s="12"/>
    </row>
    <row r="197" spans="2:11" s="1" customFormat="1" ht="18.75" customHeight="1"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2:11" s="1" customFormat="1" ht="13.5">
      <c r="B198" s="4"/>
      <c r="C198" s="5"/>
      <c r="D198" s="5"/>
      <c r="E198" s="5"/>
      <c r="F198" s="5"/>
      <c r="G198" s="5"/>
      <c r="H198" s="5"/>
      <c r="I198" s="5"/>
      <c r="J198" s="5"/>
      <c r="K198" s="6"/>
    </row>
    <row r="199" spans="2:11" s="1" customFormat="1" ht="21">
      <c r="B199" s="7"/>
      <c r="C199" s="182" t="s">
        <v>287</v>
      </c>
      <c r="D199" s="182"/>
      <c r="E199" s="182"/>
      <c r="F199" s="182"/>
      <c r="G199" s="182"/>
      <c r="H199" s="182"/>
      <c r="I199" s="182"/>
      <c r="J199" s="182"/>
      <c r="K199" s="8"/>
    </row>
    <row r="200" spans="2:11" s="1" customFormat="1" ht="25.5" customHeight="1">
      <c r="B200" s="7"/>
      <c r="C200" s="72" t="s">
        <v>288</v>
      </c>
      <c r="D200" s="72"/>
      <c r="E200" s="72"/>
      <c r="F200" s="72" t="s">
        <v>289</v>
      </c>
      <c r="G200" s="73"/>
      <c r="H200" s="183" t="s">
        <v>290</v>
      </c>
      <c r="I200" s="183"/>
      <c r="J200" s="183"/>
      <c r="K200" s="8"/>
    </row>
    <row r="201" spans="2:11" s="1" customFormat="1" ht="5.25" customHeight="1">
      <c r="B201" s="36"/>
      <c r="C201" s="33"/>
      <c r="D201" s="33"/>
      <c r="E201" s="33"/>
      <c r="F201" s="33"/>
      <c r="G201" s="15"/>
      <c r="H201" s="33"/>
      <c r="I201" s="33"/>
      <c r="J201" s="33"/>
      <c r="K201" s="57"/>
    </row>
    <row r="202" spans="2:11" s="1" customFormat="1" ht="15" customHeight="1">
      <c r="B202" s="36"/>
      <c r="C202" s="15" t="s">
        <v>280</v>
      </c>
      <c r="D202" s="15"/>
      <c r="E202" s="15"/>
      <c r="F202" s="35" t="s">
        <v>22</v>
      </c>
      <c r="G202" s="15"/>
      <c r="H202" s="184" t="s">
        <v>291</v>
      </c>
      <c r="I202" s="184"/>
      <c r="J202" s="184"/>
      <c r="K202" s="57"/>
    </row>
    <row r="203" spans="2:11" s="1" customFormat="1" ht="15" customHeight="1">
      <c r="B203" s="36"/>
      <c r="C203" s="42"/>
      <c r="D203" s="15"/>
      <c r="E203" s="15"/>
      <c r="F203" s="35" t="s">
        <v>23</v>
      </c>
      <c r="G203" s="15"/>
      <c r="H203" s="184" t="s">
        <v>292</v>
      </c>
      <c r="I203" s="184"/>
      <c r="J203" s="184"/>
      <c r="K203" s="57"/>
    </row>
    <row r="204" spans="2:11" s="1" customFormat="1" ht="15" customHeight="1">
      <c r="B204" s="36"/>
      <c r="C204" s="42"/>
      <c r="D204" s="15"/>
      <c r="E204" s="15"/>
      <c r="F204" s="35" t="s">
        <v>26</v>
      </c>
      <c r="G204" s="15"/>
      <c r="H204" s="184" t="s">
        <v>293</v>
      </c>
      <c r="I204" s="184"/>
      <c r="J204" s="184"/>
      <c r="K204" s="57"/>
    </row>
    <row r="205" spans="2:11" s="1" customFormat="1" ht="15" customHeight="1">
      <c r="B205" s="36"/>
      <c r="C205" s="15"/>
      <c r="D205" s="15"/>
      <c r="E205" s="15"/>
      <c r="F205" s="35" t="s">
        <v>24</v>
      </c>
      <c r="G205" s="15"/>
      <c r="H205" s="184" t="s">
        <v>294</v>
      </c>
      <c r="I205" s="184"/>
      <c r="J205" s="184"/>
      <c r="K205" s="57"/>
    </row>
    <row r="206" spans="2:11" s="1" customFormat="1" ht="15" customHeight="1">
      <c r="B206" s="36"/>
      <c r="C206" s="15"/>
      <c r="D206" s="15"/>
      <c r="E206" s="15"/>
      <c r="F206" s="35" t="s">
        <v>25</v>
      </c>
      <c r="G206" s="15"/>
      <c r="H206" s="184" t="s">
        <v>295</v>
      </c>
      <c r="I206" s="184"/>
      <c r="J206" s="184"/>
      <c r="K206" s="57"/>
    </row>
    <row r="207" spans="2:11" s="1" customFormat="1" ht="15" customHeight="1">
      <c r="B207" s="36"/>
      <c r="C207" s="15"/>
      <c r="D207" s="15"/>
      <c r="E207" s="15"/>
      <c r="F207" s="35"/>
      <c r="G207" s="15"/>
      <c r="H207" s="15"/>
      <c r="I207" s="15"/>
      <c r="J207" s="15"/>
      <c r="K207" s="57"/>
    </row>
    <row r="208" spans="2:11" s="1" customFormat="1" ht="15" customHeight="1">
      <c r="B208" s="36"/>
      <c r="C208" s="15" t="s">
        <v>236</v>
      </c>
      <c r="D208" s="15"/>
      <c r="E208" s="15"/>
      <c r="F208" s="35" t="s">
        <v>36</v>
      </c>
      <c r="G208" s="15"/>
      <c r="H208" s="184" t="s">
        <v>296</v>
      </c>
      <c r="I208" s="184"/>
      <c r="J208" s="184"/>
      <c r="K208" s="57"/>
    </row>
    <row r="209" spans="2:11" s="1" customFormat="1" ht="15" customHeight="1">
      <c r="B209" s="36"/>
      <c r="C209" s="42"/>
      <c r="D209" s="15"/>
      <c r="E209" s="15"/>
      <c r="F209" s="35" t="s">
        <v>132</v>
      </c>
      <c r="G209" s="15"/>
      <c r="H209" s="184" t="s">
        <v>133</v>
      </c>
      <c r="I209" s="184"/>
      <c r="J209" s="184"/>
      <c r="K209" s="57"/>
    </row>
    <row r="210" spans="2:11" s="1" customFormat="1" ht="15" customHeight="1">
      <c r="B210" s="36"/>
      <c r="C210" s="15"/>
      <c r="D210" s="15"/>
      <c r="E210" s="15"/>
      <c r="F210" s="35" t="s">
        <v>130</v>
      </c>
      <c r="G210" s="15"/>
      <c r="H210" s="184" t="s">
        <v>297</v>
      </c>
      <c r="I210" s="184"/>
      <c r="J210" s="184"/>
      <c r="K210" s="57"/>
    </row>
    <row r="211" spans="2:11" s="1" customFormat="1" ht="15" customHeight="1">
      <c r="B211" s="74"/>
      <c r="C211" s="42"/>
      <c r="D211" s="42"/>
      <c r="E211" s="42"/>
      <c r="F211" s="35" t="s">
        <v>134</v>
      </c>
      <c r="G211" s="21"/>
      <c r="H211" s="185" t="s">
        <v>135</v>
      </c>
      <c r="I211" s="185"/>
      <c r="J211" s="185"/>
      <c r="K211" s="75"/>
    </row>
    <row r="212" spans="2:11" s="1" customFormat="1" ht="15" customHeight="1">
      <c r="B212" s="74"/>
      <c r="C212" s="42"/>
      <c r="D212" s="42"/>
      <c r="E212" s="42"/>
      <c r="F212" s="35" t="s">
        <v>136</v>
      </c>
      <c r="G212" s="21"/>
      <c r="H212" s="185" t="s">
        <v>298</v>
      </c>
      <c r="I212" s="185"/>
      <c r="J212" s="185"/>
      <c r="K212" s="75"/>
    </row>
    <row r="213" spans="2:11" s="1" customFormat="1" ht="15" customHeight="1">
      <c r="B213" s="74"/>
      <c r="C213" s="42"/>
      <c r="D213" s="42"/>
      <c r="E213" s="42"/>
      <c r="F213" s="76"/>
      <c r="G213" s="21"/>
      <c r="H213" s="77"/>
      <c r="I213" s="77"/>
      <c r="J213" s="77"/>
      <c r="K213" s="75"/>
    </row>
    <row r="214" spans="2:11" s="1" customFormat="1" ht="15" customHeight="1">
      <c r="B214" s="74"/>
      <c r="C214" s="15" t="s">
        <v>260</v>
      </c>
      <c r="D214" s="42"/>
      <c r="E214" s="42"/>
      <c r="F214" s="35">
        <v>1</v>
      </c>
      <c r="G214" s="21"/>
      <c r="H214" s="185" t="s">
        <v>299</v>
      </c>
      <c r="I214" s="185"/>
      <c r="J214" s="185"/>
      <c r="K214" s="75"/>
    </row>
    <row r="215" spans="2:11" s="1" customFormat="1" ht="15" customHeight="1">
      <c r="B215" s="74"/>
      <c r="C215" s="42"/>
      <c r="D215" s="42"/>
      <c r="E215" s="42"/>
      <c r="F215" s="35">
        <v>2</v>
      </c>
      <c r="G215" s="21"/>
      <c r="H215" s="185" t="s">
        <v>300</v>
      </c>
      <c r="I215" s="185"/>
      <c r="J215" s="185"/>
      <c r="K215" s="75"/>
    </row>
    <row r="216" spans="2:11" s="1" customFormat="1" ht="15" customHeight="1">
      <c r="B216" s="74"/>
      <c r="C216" s="42"/>
      <c r="D216" s="42"/>
      <c r="E216" s="42"/>
      <c r="F216" s="35">
        <v>3</v>
      </c>
      <c r="G216" s="21"/>
      <c r="H216" s="185" t="s">
        <v>301</v>
      </c>
      <c r="I216" s="185"/>
      <c r="J216" s="185"/>
      <c r="K216" s="75"/>
    </row>
    <row r="217" spans="2:11" s="1" customFormat="1" ht="15" customHeight="1">
      <c r="B217" s="74"/>
      <c r="C217" s="42"/>
      <c r="D217" s="42"/>
      <c r="E217" s="42"/>
      <c r="F217" s="35">
        <v>4</v>
      </c>
      <c r="G217" s="21"/>
      <c r="H217" s="185" t="s">
        <v>302</v>
      </c>
      <c r="I217" s="185"/>
      <c r="J217" s="185"/>
      <c r="K217" s="75"/>
    </row>
    <row r="218" spans="2:11" s="1" customFormat="1" ht="12.75" customHeight="1">
      <c r="B218" s="78"/>
      <c r="C218" s="79"/>
      <c r="D218" s="79"/>
      <c r="E218" s="79"/>
      <c r="F218" s="79"/>
      <c r="G218" s="79"/>
      <c r="H218" s="79"/>
      <c r="I218" s="79"/>
      <c r="J218" s="79"/>
      <c r="K218" s="8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Jasinková Lucie Ing.</cp:lastModifiedBy>
  <dcterms:created xsi:type="dcterms:W3CDTF">2020-02-21T09:35:57Z</dcterms:created>
  <dcterms:modified xsi:type="dcterms:W3CDTF">2022-11-23T11:50:09Z</dcterms:modified>
  <cp:category/>
  <cp:version/>
  <cp:contentType/>
  <cp:contentStatus/>
</cp:coreProperties>
</file>