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my - Rychnov\Výběrové řízení\"/>
    </mc:Choice>
  </mc:AlternateContent>
  <xr:revisionPtr revIDLastSave="0" documentId="8_{C73C7DA5-8601-4ADF-A761-307432B89234}" xr6:coauthVersionLast="47" xr6:coauthVersionMax="47" xr10:uidLastSave="{00000000-0000-0000-0000-000000000000}"/>
  <bookViews>
    <workbookView xWindow="-28920" yWindow="6945" windowWidth="29040" windowHeight="15840" xr2:uid="{00000000-000D-0000-FFFF-FFFF00000000}"/>
  </bookViews>
  <sheets>
    <sheet name="List1" sheetId="1" r:id="rId1"/>
  </sheets>
  <definedNames>
    <definedName name="_xlnm.Print_Area" localSheetId="0">List1!$B$2:$Z$118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4" i="1" l="1"/>
  <c r="F63" i="1"/>
  <c r="E75" i="1"/>
  <c r="F66" i="1" l="1"/>
  <c r="S63" i="1" l="1"/>
  <c r="Z83" i="1"/>
  <c r="Z63" i="1"/>
  <c r="J63" i="1" l="1"/>
  <c r="J99" i="1" s="1"/>
  <c r="L63" i="1"/>
  <c r="J66" i="1" l="1"/>
  <c r="J65" i="1"/>
  <c r="J64" i="1"/>
  <c r="L65" i="1"/>
  <c r="L66" i="1"/>
  <c r="L64" i="1"/>
  <c r="W63" i="1"/>
  <c r="Z101" i="1"/>
  <c r="Z91" i="1"/>
  <c r="M63" i="1"/>
  <c r="M64" i="1" s="1"/>
  <c r="N44" i="1"/>
  <c r="N63" i="1" s="1"/>
  <c r="S111" i="1"/>
  <c r="W111" i="1"/>
  <c r="N29" i="1"/>
  <c r="E63" i="1"/>
</calcChain>
</file>

<file path=xl/sharedStrings.xml><?xml version="1.0" encoding="utf-8"?>
<sst xmlns="http://schemas.openxmlformats.org/spreadsheetml/2006/main" count="1020" uniqueCount="164">
  <si>
    <r>
      <t>přívod (m</t>
    </r>
    <r>
      <rPr>
        <b/>
        <vertAlign val="superscript"/>
        <sz val="11"/>
        <color indexed="8"/>
        <rFont val="Calibri"/>
        <family val="2"/>
        <charset val="238"/>
      </rPr>
      <t>3</t>
    </r>
    <r>
      <rPr>
        <b/>
        <sz val="11"/>
        <color indexed="8"/>
        <rFont val="Calibri"/>
        <family val="2"/>
        <charset val="238"/>
      </rPr>
      <t>h</t>
    </r>
    <r>
      <rPr>
        <b/>
        <vertAlign val="superscript"/>
        <sz val="11"/>
        <color indexed="8"/>
        <rFont val="Calibri"/>
        <family val="2"/>
        <charset val="238"/>
      </rPr>
      <t xml:space="preserve">-1 </t>
    </r>
    <r>
      <rPr>
        <b/>
        <sz val="11"/>
        <color indexed="8"/>
        <rFont val="Calibri"/>
        <family val="2"/>
        <charset val="238"/>
      </rPr>
      <t>)</t>
    </r>
  </si>
  <si>
    <r>
      <t>odvod(m</t>
    </r>
    <r>
      <rPr>
        <b/>
        <vertAlign val="superscript"/>
        <sz val="11"/>
        <color indexed="8"/>
        <rFont val="Calibri"/>
        <family val="2"/>
        <charset val="238"/>
      </rPr>
      <t>3</t>
    </r>
    <r>
      <rPr>
        <b/>
        <sz val="11"/>
        <color indexed="8"/>
        <rFont val="Calibri"/>
        <family val="2"/>
        <charset val="238"/>
      </rPr>
      <t>h</t>
    </r>
    <r>
      <rPr>
        <b/>
        <vertAlign val="superscript"/>
        <sz val="11"/>
        <color indexed="8"/>
        <rFont val="Calibri"/>
        <family val="2"/>
        <charset val="238"/>
      </rPr>
      <t>-1</t>
    </r>
    <r>
      <rPr>
        <b/>
        <sz val="11"/>
        <color indexed="8"/>
        <rFont val="Calibri"/>
        <family val="2"/>
        <charset val="238"/>
      </rPr>
      <t xml:space="preserve"> )</t>
    </r>
  </si>
  <si>
    <r>
      <t>Q</t>
    </r>
    <r>
      <rPr>
        <b/>
        <vertAlign val="subscript"/>
        <sz val="11"/>
        <color indexed="8"/>
        <rFont val="Calibri"/>
        <family val="2"/>
        <charset val="238"/>
      </rPr>
      <t>top.</t>
    </r>
    <r>
      <rPr>
        <b/>
        <sz val="11"/>
        <color indexed="8"/>
        <rFont val="Calibri"/>
        <family val="2"/>
        <charset val="238"/>
      </rPr>
      <t>(kW)</t>
    </r>
  </si>
  <si>
    <r>
      <t>Q</t>
    </r>
    <r>
      <rPr>
        <b/>
        <vertAlign val="subscript"/>
        <sz val="11"/>
        <color indexed="8"/>
        <rFont val="Calibri"/>
        <family val="2"/>
        <charset val="238"/>
      </rPr>
      <t>Chl.</t>
    </r>
    <r>
      <rPr>
        <b/>
        <sz val="11"/>
        <color indexed="8"/>
        <rFont val="Calibri"/>
        <family val="2"/>
        <charset val="238"/>
      </rPr>
      <t>(kW)</t>
    </r>
  </si>
  <si>
    <t>počet</t>
  </si>
  <si>
    <t>hmotnost</t>
  </si>
  <si>
    <t>rozměry Jednotka</t>
  </si>
  <si>
    <t xml:space="preserve">jednotka </t>
  </si>
  <si>
    <t xml:space="preserve"> </t>
  </si>
  <si>
    <r>
      <t>výška</t>
    </r>
    <r>
      <rPr>
        <sz val="11"/>
        <color theme="1"/>
        <rFont val="Calibri"/>
        <family val="2"/>
        <charset val="238"/>
        <scheme val="minor"/>
      </rPr>
      <t>x</t>
    </r>
    <r>
      <rPr>
        <b/>
        <sz val="11"/>
        <color indexed="8"/>
        <rFont val="Calibri"/>
        <family val="2"/>
        <charset val="238"/>
      </rPr>
      <t>šířka</t>
    </r>
    <r>
      <rPr>
        <sz val="11"/>
        <color theme="1"/>
        <rFont val="Calibri"/>
        <family val="2"/>
        <charset val="238"/>
        <scheme val="minor"/>
      </rPr>
      <t>x</t>
    </r>
    <r>
      <rPr>
        <b/>
        <sz val="11"/>
        <color indexed="8"/>
        <rFont val="Calibri"/>
        <family val="2"/>
        <charset val="238"/>
      </rPr>
      <t>délka</t>
    </r>
  </si>
  <si>
    <t>3x400</t>
  </si>
  <si>
    <t>I max.(A)</t>
  </si>
  <si>
    <t>P max.(kW)</t>
  </si>
  <si>
    <t>Připojení(V)</t>
  </si>
  <si>
    <t>zařízení</t>
  </si>
  <si>
    <t>viz výkres</t>
  </si>
  <si>
    <t>vlhčení(kg/h)</t>
  </si>
  <si>
    <t>umístění jednotky</t>
  </si>
  <si>
    <t>Etapa</t>
  </si>
  <si>
    <t>ZZT(%)</t>
  </si>
  <si>
    <t>přívod</t>
  </si>
  <si>
    <t>odvod</t>
  </si>
  <si>
    <t>Filtrace</t>
  </si>
  <si>
    <t>M5/F9/H13</t>
  </si>
  <si>
    <t>M5</t>
  </si>
  <si>
    <t>m(l/s)</t>
  </si>
  <si>
    <t>-</t>
  </si>
  <si>
    <t>vlhčení</t>
  </si>
  <si>
    <t>ventilátory</t>
  </si>
  <si>
    <t>M5/F7/-</t>
  </si>
  <si>
    <t>ne</t>
  </si>
  <si>
    <t>VZT 01</t>
  </si>
  <si>
    <t>VZT 02</t>
  </si>
  <si>
    <t>VZT 03</t>
  </si>
  <si>
    <t>VZT 04</t>
  </si>
  <si>
    <t>VZT 05</t>
  </si>
  <si>
    <t>M5/F9/</t>
  </si>
  <si>
    <t>VZT07</t>
  </si>
  <si>
    <t>VZT09</t>
  </si>
  <si>
    <t>VZT10</t>
  </si>
  <si>
    <t>VZT11</t>
  </si>
  <si>
    <t>VZT12</t>
  </si>
  <si>
    <t>VZT14</t>
  </si>
  <si>
    <t>Větrání CHÚC</t>
  </si>
  <si>
    <t>PBŘ 1</t>
  </si>
  <si>
    <t>PBŘ 2</t>
  </si>
  <si>
    <t>TABULKA Zařízení VZT</t>
  </si>
  <si>
    <t>urgentní příjem</t>
  </si>
  <si>
    <t>zobrazovací metody technologie</t>
  </si>
  <si>
    <t>VZT08</t>
  </si>
  <si>
    <t>dospávání</t>
  </si>
  <si>
    <t>zázemí OS</t>
  </si>
  <si>
    <t>chirurgie</t>
  </si>
  <si>
    <t>ortopedie</t>
  </si>
  <si>
    <t>M5/F7/H13</t>
  </si>
  <si>
    <t>M5/F7</t>
  </si>
  <si>
    <t>Celkem bez VZT 12</t>
  </si>
  <si>
    <t>Chlazení</t>
  </si>
  <si>
    <t>Kompresor pro jednotky</t>
  </si>
  <si>
    <t>Kopresor pro trámy</t>
  </si>
  <si>
    <t>Suchý chladič</t>
  </si>
  <si>
    <t>střecha</t>
  </si>
  <si>
    <t>13/7</t>
  </si>
  <si>
    <t>20/15</t>
  </si>
  <si>
    <t>48/43</t>
  </si>
  <si>
    <t>tepl. spád</t>
  </si>
  <si>
    <t>2,3x2,4x10,5</t>
  </si>
  <si>
    <t>1,9x0,9x1,11</t>
  </si>
  <si>
    <t>1,8x1,4x4,5</t>
  </si>
  <si>
    <t xml:space="preserve"> JIP a ARO</t>
  </si>
  <si>
    <t>Zázemí 1.NP</t>
  </si>
  <si>
    <t>1.PP sektor D</t>
  </si>
  <si>
    <t xml:space="preserve"> Strojovna VZT 3006</t>
  </si>
  <si>
    <t xml:space="preserve"> Strojovna VZT stávající D034</t>
  </si>
  <si>
    <t>Strojovna VZT stávající D034</t>
  </si>
  <si>
    <t>čerpadla SV</t>
  </si>
  <si>
    <t>42</t>
  </si>
  <si>
    <t xml:space="preserve"> Strojovna VZT 3004</t>
  </si>
  <si>
    <t>Strojovna VZT 3006</t>
  </si>
  <si>
    <t>VZT06a</t>
  </si>
  <si>
    <t>sál 4 superaseptický</t>
  </si>
  <si>
    <t>VZT06b</t>
  </si>
  <si>
    <t>sál 1 septický</t>
  </si>
  <si>
    <t>sály 2a3 aseptické</t>
  </si>
  <si>
    <t xml:space="preserve"> Strojovna VZT 6008</t>
  </si>
  <si>
    <t>strojovna 6008</t>
  </si>
  <si>
    <t>1.NP sektor D</t>
  </si>
  <si>
    <t>0</t>
  </si>
  <si>
    <t>F7</t>
  </si>
  <si>
    <t>celkem pro 3.NP</t>
  </si>
  <si>
    <t>celkem pro 6.NP</t>
  </si>
  <si>
    <t>Schodiště 3001</t>
  </si>
  <si>
    <t>Schodiště 0001</t>
  </si>
  <si>
    <t>větrání CHÚC</t>
  </si>
  <si>
    <t>PBŘ 3</t>
  </si>
  <si>
    <t>větrání PÚ</t>
  </si>
  <si>
    <t>Schodiště 4001</t>
  </si>
  <si>
    <t>Schodiště 5001</t>
  </si>
  <si>
    <t>technologie (podstropní)</t>
  </si>
  <si>
    <t>1.NP vstupní část</t>
  </si>
  <si>
    <t>nové zařízení</t>
  </si>
  <si>
    <t>SO 116 Stanice mediplynů</t>
  </si>
  <si>
    <t>SO 01 Urgentní příjem</t>
  </si>
  <si>
    <t xml:space="preserve">VZT </t>
  </si>
  <si>
    <t>Střecha objektu</t>
  </si>
  <si>
    <t>viz chl.</t>
  </si>
  <si>
    <t>O</t>
  </si>
  <si>
    <t>VZT07a</t>
  </si>
  <si>
    <t>sterilní chodba a sklad</t>
  </si>
  <si>
    <t>VZT13a</t>
  </si>
  <si>
    <t>ohřev el.</t>
  </si>
  <si>
    <t>3x40</t>
  </si>
  <si>
    <t>VZT13b</t>
  </si>
  <si>
    <t>celkem pro 1.PP</t>
  </si>
  <si>
    <t>D-037</t>
  </si>
  <si>
    <t>chladič lékárna</t>
  </si>
  <si>
    <t>Příjem léků</t>
  </si>
  <si>
    <t>8</t>
  </si>
  <si>
    <t>1</t>
  </si>
  <si>
    <t>chladič bufet</t>
  </si>
  <si>
    <t>Bufet</t>
  </si>
  <si>
    <t>6</t>
  </si>
  <si>
    <t>0,32</t>
  </si>
  <si>
    <t>0,29</t>
  </si>
  <si>
    <t>1376x2000x2970</t>
  </si>
  <si>
    <t>1376x2000x4920</t>
  </si>
  <si>
    <t>776x1400x2920</t>
  </si>
  <si>
    <t>776x1400x4920</t>
  </si>
  <si>
    <t>1076x1400x2970</t>
  </si>
  <si>
    <t>1076x1400x3520</t>
  </si>
  <si>
    <t>1376x2000x2870</t>
  </si>
  <si>
    <t>1376x2000x4720</t>
  </si>
  <si>
    <t>776x1400x2870</t>
  </si>
  <si>
    <t>776x1400x3470</t>
  </si>
  <si>
    <t>1076x1400x2870</t>
  </si>
  <si>
    <t>1076x1400x4720</t>
  </si>
  <si>
    <t>676x1200x2870</t>
  </si>
  <si>
    <t>676x1200x4970</t>
  </si>
  <si>
    <t>1076x1100x2870</t>
  </si>
  <si>
    <t>1076x1100x5020</t>
  </si>
  <si>
    <t>576x1100x2620</t>
  </si>
  <si>
    <t>576x1100x3320</t>
  </si>
  <si>
    <t>776x1400x3420</t>
  </si>
  <si>
    <t>1026x1800x2870</t>
  </si>
  <si>
    <t>1026x1800x4970</t>
  </si>
  <si>
    <t>1076x1100x4720</t>
  </si>
  <si>
    <t>43,3+44,3</t>
  </si>
  <si>
    <t>30+30</t>
  </si>
  <si>
    <t>celkem</t>
  </si>
  <si>
    <t>Jištění (A)</t>
  </si>
  <si>
    <t>63+63</t>
  </si>
  <si>
    <t>22,3+22,3</t>
  </si>
  <si>
    <t>32,3+32,3</t>
  </si>
  <si>
    <t>40+40</t>
  </si>
  <si>
    <t>14,9+22,3</t>
  </si>
  <si>
    <t>21,5+32,3</t>
  </si>
  <si>
    <t>25+40</t>
  </si>
  <si>
    <t>H-110</t>
  </si>
  <si>
    <t>H-106</t>
  </si>
  <si>
    <t>Podesta 1001</t>
  </si>
  <si>
    <t xml:space="preserve"> Serverovna VZT 6003</t>
  </si>
  <si>
    <t>1x230</t>
  </si>
  <si>
    <t>VZT13c</t>
  </si>
  <si>
    <t>Střecha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</si>
</sst>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b/>
      <vertAlign val="subscript"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0" fillId="0" borderId="1" xfId="0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vertical="center" textRotation="90"/>
    </xf>
    <xf numFmtId="2" fontId="0" fillId="0" borderId="1" xfId="0" applyNumberFormat="1" applyBorder="1" applyAlignment="1">
      <alignment horizontal="center"/>
    </xf>
    <xf numFmtId="1" fontId="0" fillId="0" borderId="0" xfId="0" applyNumberFormat="1"/>
    <xf numFmtId="0" fontId="5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5" fillId="2" borderId="0" xfId="0" applyFont="1" applyFill="1"/>
    <xf numFmtId="49" fontId="5" fillId="2" borderId="0" xfId="0" applyNumberFormat="1" applyFont="1" applyFill="1"/>
    <xf numFmtId="1" fontId="7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8" fillId="0" borderId="0" xfId="0" applyFont="1" applyBorder="1" applyAlignment="1">
      <alignment vertical="center" textRotation="90"/>
    </xf>
    <xf numFmtId="0" fontId="0" fillId="0" borderId="0" xfId="0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0" xfId="0" applyFill="1"/>
    <xf numFmtId="0" fontId="0" fillId="0" borderId="1" xfId="0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1" fontId="7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1" fontId="7" fillId="3" borderId="1" xfId="0" applyNumberFormat="1" applyFont="1" applyFill="1" applyBorder="1" applyAlignment="1">
      <alignment horizontal="center"/>
    </xf>
    <xf numFmtId="1" fontId="6" fillId="3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49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center" textRotation="90"/>
    </xf>
    <xf numFmtId="2" fontId="0" fillId="3" borderId="1" xfId="0" applyNumberFormat="1" applyFill="1" applyBorder="1" applyAlignment="1">
      <alignment horizontal="center"/>
    </xf>
    <xf numFmtId="0" fontId="5" fillId="0" borderId="0" xfId="0" applyFont="1"/>
    <xf numFmtId="0" fontId="5" fillId="4" borderId="0" xfId="0" applyFont="1" applyFill="1"/>
    <xf numFmtId="1" fontId="5" fillId="2" borderId="0" xfId="0" applyNumberFormat="1" applyFont="1" applyFill="1"/>
    <xf numFmtId="0" fontId="0" fillId="2" borderId="1" xfId="0" applyFill="1" applyBorder="1" applyAlignment="1">
      <alignment horizontal="left"/>
    </xf>
    <xf numFmtId="0" fontId="0" fillId="2" borderId="0" xfId="0" applyFill="1"/>
    <xf numFmtId="1" fontId="7" fillId="2" borderId="1" xfId="0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49" fontId="0" fillId="2" borderId="1" xfId="0" applyNumberFormat="1" applyFill="1" applyBorder="1" applyAlignment="1">
      <alignment horizontal="center"/>
    </xf>
    <xf numFmtId="0" fontId="8" fillId="2" borderId="1" xfId="0" applyFont="1" applyFill="1" applyBorder="1" applyAlignment="1">
      <alignment vertical="center" textRotation="90"/>
    </xf>
    <xf numFmtId="0" fontId="9" fillId="2" borderId="1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7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2" fontId="0" fillId="0" borderId="0" xfId="0" applyNumberFormat="1" applyFill="1"/>
    <xf numFmtId="0" fontId="0" fillId="0" borderId="0" xfId="0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E118"/>
  <sheetViews>
    <sheetView tabSelected="1" workbookViewId="0">
      <selection activeCell="D124" sqref="D124"/>
    </sheetView>
  </sheetViews>
  <sheetFormatPr defaultRowHeight="14.5" x14ac:dyDescent="0.35"/>
  <cols>
    <col min="2" max="2" width="9" bestFit="1" customWidth="1"/>
    <col min="3" max="3" width="28.7265625" bestFit="1" customWidth="1"/>
    <col min="4" max="4" width="24.1796875" bestFit="1" customWidth="1"/>
    <col min="5" max="5" width="13.7265625" bestFit="1" customWidth="1"/>
    <col min="6" max="6" width="13.26953125" bestFit="1" customWidth="1"/>
    <col min="7" max="7" width="9.26953125" bestFit="1" customWidth="1"/>
    <col min="8" max="8" width="6" bestFit="1" customWidth="1"/>
    <col min="9" max="9" width="10.7265625" bestFit="1" customWidth="1"/>
    <col min="10" max="10" width="9.1796875" bestFit="1" customWidth="1"/>
    <col min="11" max="11" width="9.1796875" customWidth="1"/>
    <col min="12" max="12" width="9" bestFit="1" customWidth="1"/>
    <col min="13" max="13" width="9" customWidth="1"/>
    <col min="14" max="14" width="12.81640625" bestFit="1" customWidth="1"/>
    <col min="15" max="15" width="5.54296875" bestFit="1" customWidth="1"/>
    <col min="16" max="16" width="12.81640625" customWidth="1"/>
    <col min="17" max="17" width="9.1796875" bestFit="1" customWidth="1"/>
    <col min="18" max="18" width="10.54296875" bestFit="1" customWidth="1"/>
    <col min="19" max="20" width="12.81640625" customWidth="1"/>
    <col min="21" max="21" width="7" bestFit="1" customWidth="1"/>
    <col min="22" max="22" width="17" bestFit="1" customWidth="1"/>
    <col min="23" max="23" width="9.54296875" bestFit="1" customWidth="1"/>
    <col min="24" max="24" width="11.81640625" bestFit="1" customWidth="1"/>
    <col min="25" max="25" width="9" bestFit="1" customWidth="1"/>
    <col min="26" max="26" width="11.26953125" bestFit="1" customWidth="1"/>
  </cols>
  <sheetData>
    <row r="2" spans="2:31" x14ac:dyDescent="0.35">
      <c r="E2">
        <v>5</v>
      </c>
      <c r="F2">
        <v>10</v>
      </c>
      <c r="G2">
        <v>15</v>
      </c>
      <c r="J2" t="s">
        <v>8</v>
      </c>
      <c r="L2" t="s">
        <v>8</v>
      </c>
      <c r="M2" s="67" t="s">
        <v>46</v>
      </c>
      <c r="N2" s="67"/>
      <c r="O2" s="67"/>
      <c r="P2" s="67"/>
    </row>
    <row r="4" spans="2:31" x14ac:dyDescent="0.35">
      <c r="C4" s="39" t="s">
        <v>102</v>
      </c>
      <c r="N4" s="65" t="s">
        <v>27</v>
      </c>
      <c r="O4" s="65"/>
      <c r="P4" s="65"/>
      <c r="Q4" s="65"/>
      <c r="R4" s="65"/>
      <c r="S4" s="65"/>
      <c r="T4" s="65"/>
      <c r="U4" s="65"/>
      <c r="W4" s="65" t="s">
        <v>28</v>
      </c>
      <c r="X4" s="65"/>
      <c r="Y4" s="65"/>
      <c r="Z4" s="65"/>
    </row>
    <row r="5" spans="2:31" ht="17.5" x14ac:dyDescent="0.45">
      <c r="B5" s="1" t="s">
        <v>18</v>
      </c>
      <c r="C5" s="1" t="s">
        <v>14</v>
      </c>
      <c r="D5" s="1" t="s">
        <v>17</v>
      </c>
      <c r="E5" s="1" t="s">
        <v>0</v>
      </c>
      <c r="F5" s="1" t="s">
        <v>1</v>
      </c>
      <c r="G5" s="1" t="s">
        <v>7</v>
      </c>
      <c r="H5" s="1" t="s">
        <v>4</v>
      </c>
      <c r="I5" s="1" t="s">
        <v>22</v>
      </c>
      <c r="J5" s="1" t="s">
        <v>2</v>
      </c>
      <c r="K5" s="1" t="s">
        <v>25</v>
      </c>
      <c r="L5" s="1" t="s">
        <v>3</v>
      </c>
      <c r="M5" s="1" t="s">
        <v>25</v>
      </c>
      <c r="N5" s="1" t="s">
        <v>16</v>
      </c>
      <c r="O5" s="1" t="s">
        <v>4</v>
      </c>
      <c r="P5" s="1" t="s">
        <v>13</v>
      </c>
      <c r="Q5" s="1" t="s">
        <v>11</v>
      </c>
      <c r="R5" s="1" t="s">
        <v>12</v>
      </c>
      <c r="S5" s="1" t="s">
        <v>12</v>
      </c>
      <c r="T5" s="1" t="s">
        <v>149</v>
      </c>
      <c r="U5" s="1" t="s">
        <v>19</v>
      </c>
      <c r="V5" s="2" t="s">
        <v>6</v>
      </c>
      <c r="W5" s="1" t="s">
        <v>5</v>
      </c>
      <c r="X5" s="1" t="s">
        <v>13</v>
      </c>
      <c r="Y5" s="1" t="s">
        <v>11</v>
      </c>
      <c r="Z5" s="1" t="s">
        <v>12</v>
      </c>
      <c r="AB5">
        <v>2.5</v>
      </c>
      <c r="AC5">
        <v>0.9</v>
      </c>
      <c r="AD5">
        <v>0.1</v>
      </c>
      <c r="AE5">
        <v>6.5</v>
      </c>
    </row>
    <row r="6" spans="2:31" x14ac:dyDescent="0.35">
      <c r="B6" s="1"/>
      <c r="C6" s="1"/>
      <c r="D6" s="1"/>
      <c r="E6" s="1"/>
      <c r="F6" s="1"/>
      <c r="G6" s="1" t="s">
        <v>8</v>
      </c>
      <c r="H6" s="1"/>
      <c r="I6" s="1"/>
      <c r="J6" s="1"/>
      <c r="K6" s="1"/>
      <c r="L6" s="1"/>
      <c r="M6" s="1"/>
      <c r="N6" s="1"/>
      <c r="O6" s="1"/>
      <c r="P6" s="1"/>
      <c r="Q6" s="1"/>
      <c r="R6" s="1" t="s">
        <v>8</v>
      </c>
      <c r="S6" s="1" t="s">
        <v>148</v>
      </c>
      <c r="T6" s="1" t="s">
        <v>8</v>
      </c>
      <c r="U6" s="1"/>
      <c r="V6" s="2" t="s">
        <v>9</v>
      </c>
      <c r="W6" s="1"/>
      <c r="X6" s="1"/>
      <c r="Y6" s="1"/>
      <c r="Z6" s="1"/>
    </row>
    <row r="7" spans="2:31" x14ac:dyDescent="0.35">
      <c r="B7" s="13">
        <v>1</v>
      </c>
      <c r="C7" s="12" t="s">
        <v>31</v>
      </c>
      <c r="D7" s="45" t="s">
        <v>77</v>
      </c>
      <c r="E7" s="46" t="s">
        <v>8</v>
      </c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</row>
    <row r="8" spans="2:31" x14ac:dyDescent="0.35">
      <c r="B8" s="13"/>
      <c r="C8" s="13" t="s">
        <v>47</v>
      </c>
      <c r="D8" s="45">
        <v>900</v>
      </c>
      <c r="E8" s="47">
        <v>13690</v>
      </c>
      <c r="F8" s="48" t="s">
        <v>8</v>
      </c>
      <c r="G8" s="13" t="s">
        <v>20</v>
      </c>
      <c r="H8" s="13">
        <v>1</v>
      </c>
      <c r="I8" s="13" t="s">
        <v>54</v>
      </c>
      <c r="J8" s="13">
        <v>88.6</v>
      </c>
      <c r="K8" s="13">
        <v>1.06</v>
      </c>
      <c r="L8" s="13">
        <v>84.7</v>
      </c>
      <c r="M8" s="13">
        <v>3.37</v>
      </c>
      <c r="N8" s="60">
        <v>80</v>
      </c>
      <c r="O8" s="13">
        <v>2</v>
      </c>
      <c r="P8" s="35" t="s">
        <v>10</v>
      </c>
      <c r="Q8" s="35" t="s">
        <v>146</v>
      </c>
      <c r="R8" s="35" t="s">
        <v>147</v>
      </c>
      <c r="S8" s="35">
        <v>60</v>
      </c>
      <c r="T8" s="35" t="s">
        <v>150</v>
      </c>
      <c r="U8" s="13">
        <v>69.400000000000006</v>
      </c>
      <c r="V8" s="49" t="s">
        <v>124</v>
      </c>
      <c r="W8" s="13">
        <v>2615</v>
      </c>
      <c r="X8" s="50" t="s">
        <v>10</v>
      </c>
      <c r="Y8" s="13">
        <v>14.8</v>
      </c>
      <c r="Z8" s="13">
        <v>9.1999999999999993</v>
      </c>
      <c r="AA8" s="46"/>
    </row>
    <row r="9" spans="2:31" x14ac:dyDescent="0.35">
      <c r="B9" s="51"/>
      <c r="C9" s="50"/>
      <c r="D9" s="52">
        <v>700</v>
      </c>
      <c r="E9" s="47"/>
      <c r="F9" s="48">
        <v>13760</v>
      </c>
      <c r="G9" s="13" t="s">
        <v>21</v>
      </c>
      <c r="H9" s="13">
        <v>1</v>
      </c>
      <c r="I9" s="13" t="s">
        <v>24</v>
      </c>
      <c r="J9" s="13" t="s">
        <v>26</v>
      </c>
      <c r="K9" s="13" t="s">
        <v>26</v>
      </c>
      <c r="L9" s="13" t="s">
        <v>26</v>
      </c>
      <c r="M9" s="13" t="s">
        <v>26</v>
      </c>
      <c r="N9" s="26" t="s">
        <v>26</v>
      </c>
      <c r="O9" s="13" t="s">
        <v>8</v>
      </c>
      <c r="P9" s="13" t="s">
        <v>26</v>
      </c>
      <c r="Q9" s="13" t="s">
        <v>26</v>
      </c>
      <c r="R9" s="13" t="s">
        <v>26</v>
      </c>
      <c r="S9" s="13" t="s">
        <v>26</v>
      </c>
      <c r="T9" s="13" t="s">
        <v>26</v>
      </c>
      <c r="U9" s="13" t="s">
        <v>8</v>
      </c>
      <c r="V9" s="49" t="s">
        <v>125</v>
      </c>
      <c r="W9" s="13" t="s">
        <v>8</v>
      </c>
      <c r="X9" s="50" t="s">
        <v>10</v>
      </c>
      <c r="Y9" s="13">
        <v>10.8</v>
      </c>
      <c r="Z9" s="13">
        <v>7</v>
      </c>
      <c r="AA9" s="46"/>
    </row>
    <row r="10" spans="2:31" x14ac:dyDescent="0.35">
      <c r="B10" s="13">
        <v>1</v>
      </c>
      <c r="C10" s="12" t="s">
        <v>32</v>
      </c>
      <c r="D10" s="45" t="s">
        <v>77</v>
      </c>
      <c r="E10" s="46"/>
      <c r="F10" s="46"/>
      <c r="G10" s="46"/>
      <c r="H10" s="46"/>
      <c r="I10" s="46"/>
      <c r="J10" s="46"/>
      <c r="K10" s="46"/>
      <c r="L10" s="46"/>
      <c r="M10" s="46"/>
      <c r="N10" s="25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</row>
    <row r="11" spans="2:31" x14ac:dyDescent="0.35">
      <c r="B11" s="51"/>
      <c r="C11" s="13" t="s">
        <v>48</v>
      </c>
      <c r="D11" s="45">
        <v>700</v>
      </c>
      <c r="E11" s="47">
        <v>5330</v>
      </c>
      <c r="F11" s="48" t="s">
        <v>8</v>
      </c>
      <c r="G11" s="13" t="s">
        <v>20</v>
      </c>
      <c r="H11" s="13">
        <v>1</v>
      </c>
      <c r="I11" s="13" t="s">
        <v>55</v>
      </c>
      <c r="J11" s="13">
        <v>33.200000000000003</v>
      </c>
      <c r="K11" s="13">
        <v>0.4</v>
      </c>
      <c r="L11" s="13">
        <v>32.200000000000003</v>
      </c>
      <c r="M11" s="13">
        <v>1.28</v>
      </c>
      <c r="N11" s="60">
        <v>38</v>
      </c>
      <c r="O11" s="13">
        <v>1</v>
      </c>
      <c r="P11" s="35" t="s">
        <v>10</v>
      </c>
      <c r="Q11" s="35">
        <v>43.3</v>
      </c>
      <c r="R11" s="35">
        <v>30</v>
      </c>
      <c r="S11" s="35">
        <v>30</v>
      </c>
      <c r="T11" s="35">
        <v>63</v>
      </c>
      <c r="U11" s="13">
        <v>69.400000000000006</v>
      </c>
      <c r="V11" s="49" t="s">
        <v>126</v>
      </c>
      <c r="W11" s="13">
        <v>1459</v>
      </c>
      <c r="X11" s="50" t="s">
        <v>10</v>
      </c>
      <c r="Y11" s="13">
        <v>5.8</v>
      </c>
      <c r="Z11" s="13">
        <v>3.7</v>
      </c>
      <c r="AA11" s="46"/>
    </row>
    <row r="12" spans="2:31" x14ac:dyDescent="0.35">
      <c r="B12" s="51"/>
      <c r="C12" s="50"/>
      <c r="D12" s="52">
        <v>600</v>
      </c>
      <c r="E12" s="47"/>
      <c r="F12" s="48">
        <v>5310</v>
      </c>
      <c r="G12" s="13" t="s">
        <v>21</v>
      </c>
      <c r="H12" s="13">
        <v>1</v>
      </c>
      <c r="I12" s="13" t="s">
        <v>24</v>
      </c>
      <c r="J12" s="13" t="s">
        <v>26</v>
      </c>
      <c r="K12" s="13" t="s">
        <v>26</v>
      </c>
      <c r="L12" s="13" t="s">
        <v>26</v>
      </c>
      <c r="M12" s="13" t="s">
        <v>26</v>
      </c>
      <c r="N12" s="26" t="s">
        <v>26</v>
      </c>
      <c r="O12" s="13" t="s">
        <v>8</v>
      </c>
      <c r="P12" s="13" t="s">
        <v>26</v>
      </c>
      <c r="Q12" s="13" t="s">
        <v>26</v>
      </c>
      <c r="R12" s="13" t="s">
        <v>26</v>
      </c>
      <c r="S12" s="13" t="s">
        <v>26</v>
      </c>
      <c r="T12" s="13" t="s">
        <v>26</v>
      </c>
      <c r="U12" s="13" t="s">
        <v>8</v>
      </c>
      <c r="V12" s="49" t="s">
        <v>127</v>
      </c>
      <c r="W12" s="13"/>
      <c r="X12" s="50" t="s">
        <v>10</v>
      </c>
      <c r="Y12" s="13">
        <v>3.9</v>
      </c>
      <c r="Z12" s="13">
        <v>2.4</v>
      </c>
      <c r="AA12" s="46"/>
    </row>
    <row r="13" spans="2:31" x14ac:dyDescent="0.35">
      <c r="B13" s="13">
        <v>1</v>
      </c>
      <c r="C13" s="12" t="s">
        <v>33</v>
      </c>
      <c r="D13" s="45" t="s">
        <v>74</v>
      </c>
      <c r="E13" s="46"/>
      <c r="F13" s="46"/>
      <c r="G13" s="46"/>
      <c r="H13" s="46"/>
      <c r="I13" s="46"/>
      <c r="J13" s="46"/>
      <c r="K13" s="46"/>
      <c r="L13" s="46"/>
      <c r="M13" s="46"/>
      <c r="N13" s="25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</row>
    <row r="14" spans="2:31" x14ac:dyDescent="0.35">
      <c r="B14" s="51"/>
      <c r="C14" s="13" t="s">
        <v>71</v>
      </c>
      <c r="D14" s="52">
        <v>600</v>
      </c>
      <c r="E14" s="47">
        <v>7010</v>
      </c>
      <c r="F14" s="48" t="s">
        <v>8</v>
      </c>
      <c r="G14" s="13" t="s">
        <v>20</v>
      </c>
      <c r="H14" s="13">
        <v>1</v>
      </c>
      <c r="I14" s="13" t="s">
        <v>29</v>
      </c>
      <c r="J14" s="13">
        <v>42.9</v>
      </c>
      <c r="K14" s="13">
        <v>0.51</v>
      </c>
      <c r="L14" s="13">
        <v>42.8</v>
      </c>
      <c r="M14" s="13">
        <v>1.7</v>
      </c>
      <c r="N14" s="60" t="s">
        <v>30</v>
      </c>
      <c r="O14" s="13">
        <v>1</v>
      </c>
      <c r="P14" s="13" t="s">
        <v>26</v>
      </c>
      <c r="Q14" s="13" t="s">
        <v>26</v>
      </c>
      <c r="R14" s="13" t="s">
        <v>26</v>
      </c>
      <c r="S14" s="13" t="s">
        <v>26</v>
      </c>
      <c r="T14" s="13" t="s">
        <v>26</v>
      </c>
      <c r="U14" s="13">
        <v>72.2</v>
      </c>
      <c r="V14" s="49" t="s">
        <v>128</v>
      </c>
      <c r="W14" s="13">
        <v>1527</v>
      </c>
      <c r="X14" s="50" t="s">
        <v>10</v>
      </c>
      <c r="Y14" s="13">
        <v>5.6</v>
      </c>
      <c r="Z14" s="13">
        <v>3.4</v>
      </c>
      <c r="AA14" s="46"/>
    </row>
    <row r="15" spans="2:31" x14ac:dyDescent="0.35">
      <c r="B15" s="51"/>
      <c r="C15" s="50"/>
      <c r="D15" s="45"/>
      <c r="E15" s="47"/>
      <c r="F15" s="48">
        <v>7620</v>
      </c>
      <c r="G15" s="13" t="s">
        <v>21</v>
      </c>
      <c r="H15" s="13">
        <v>1</v>
      </c>
      <c r="I15" s="13" t="s">
        <v>24</v>
      </c>
      <c r="J15" s="13" t="s">
        <v>26</v>
      </c>
      <c r="K15" s="13" t="s">
        <v>26</v>
      </c>
      <c r="L15" s="13" t="s">
        <v>26</v>
      </c>
      <c r="M15" s="13" t="s">
        <v>26</v>
      </c>
      <c r="N15" s="26" t="s">
        <v>26</v>
      </c>
      <c r="O15" s="13">
        <v>1</v>
      </c>
      <c r="P15" s="13" t="s">
        <v>26</v>
      </c>
      <c r="Q15" s="13" t="s">
        <v>26</v>
      </c>
      <c r="R15" s="13" t="s">
        <v>26</v>
      </c>
      <c r="S15" s="13" t="s">
        <v>26</v>
      </c>
      <c r="T15" s="13" t="s">
        <v>26</v>
      </c>
      <c r="U15" s="13" t="s">
        <v>8</v>
      </c>
      <c r="V15" s="49" t="s">
        <v>129</v>
      </c>
      <c r="W15" s="13"/>
      <c r="X15" s="50" t="s">
        <v>10</v>
      </c>
      <c r="Y15" s="13">
        <v>6.8</v>
      </c>
      <c r="Z15" s="13">
        <v>4.2</v>
      </c>
      <c r="AA15" s="46"/>
    </row>
    <row r="16" spans="2:31" x14ac:dyDescent="0.35">
      <c r="B16" s="13">
        <v>1</v>
      </c>
      <c r="C16" s="12" t="s">
        <v>34</v>
      </c>
      <c r="D16" s="45" t="s">
        <v>78</v>
      </c>
      <c r="E16" s="46"/>
      <c r="F16" s="46"/>
      <c r="G16" s="46"/>
      <c r="H16" s="46"/>
      <c r="I16" s="46"/>
      <c r="J16" s="46"/>
      <c r="K16" s="46"/>
      <c r="L16" s="46"/>
      <c r="M16" s="46"/>
      <c r="N16" s="25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</row>
    <row r="17" spans="2:27" x14ac:dyDescent="0.35">
      <c r="B17" s="51"/>
      <c r="C17" s="13" t="s">
        <v>69</v>
      </c>
      <c r="D17" s="45">
        <v>900</v>
      </c>
      <c r="E17" s="47">
        <v>9341</v>
      </c>
      <c r="F17" s="48" t="s">
        <v>8</v>
      </c>
      <c r="G17" s="13" t="s">
        <v>20</v>
      </c>
      <c r="H17" s="13">
        <v>1</v>
      </c>
      <c r="I17" s="13" t="s">
        <v>36</v>
      </c>
      <c r="J17" s="13">
        <v>65.900000000000006</v>
      </c>
      <c r="K17" s="13">
        <v>0.79</v>
      </c>
      <c r="L17" s="13">
        <v>57.8</v>
      </c>
      <c r="M17" s="13">
        <v>2.2999999999999998</v>
      </c>
      <c r="N17" s="61">
        <v>54</v>
      </c>
      <c r="O17" s="13">
        <v>2</v>
      </c>
      <c r="P17" s="35" t="s">
        <v>10</v>
      </c>
      <c r="Q17" s="35" t="s">
        <v>152</v>
      </c>
      <c r="R17" s="35" t="s">
        <v>151</v>
      </c>
      <c r="S17" s="35">
        <v>44.6</v>
      </c>
      <c r="T17" s="35" t="s">
        <v>153</v>
      </c>
      <c r="U17" s="13">
        <v>63.6</v>
      </c>
      <c r="V17" s="49" t="s">
        <v>130</v>
      </c>
      <c r="W17" s="13">
        <v>1934</v>
      </c>
      <c r="X17" s="50" t="s">
        <v>10</v>
      </c>
      <c r="Y17" s="13">
        <v>11.6</v>
      </c>
      <c r="Z17" s="13">
        <v>7.4</v>
      </c>
      <c r="AA17" s="46"/>
    </row>
    <row r="18" spans="2:27" x14ac:dyDescent="0.35">
      <c r="B18" s="51"/>
      <c r="C18" s="50"/>
      <c r="D18" s="52">
        <v>700</v>
      </c>
      <c r="E18" s="47"/>
      <c r="F18" s="48">
        <v>7960</v>
      </c>
      <c r="G18" s="13" t="s">
        <v>21</v>
      </c>
      <c r="H18" s="13">
        <v>1</v>
      </c>
      <c r="I18" s="13" t="s">
        <v>24</v>
      </c>
      <c r="J18" s="13" t="s">
        <v>26</v>
      </c>
      <c r="K18" s="13" t="s">
        <v>26</v>
      </c>
      <c r="L18" s="13" t="s">
        <v>26</v>
      </c>
      <c r="M18" s="13" t="s">
        <v>26</v>
      </c>
      <c r="N18" s="26" t="s">
        <v>26</v>
      </c>
      <c r="O18" s="13">
        <v>1</v>
      </c>
      <c r="P18" s="13" t="s">
        <v>26</v>
      </c>
      <c r="Q18" s="13" t="s">
        <v>26</v>
      </c>
      <c r="R18" s="13" t="s">
        <v>26</v>
      </c>
      <c r="S18" s="13" t="s">
        <v>26</v>
      </c>
      <c r="T18" s="13" t="s">
        <v>26</v>
      </c>
      <c r="U18" s="13" t="s">
        <v>8</v>
      </c>
      <c r="V18" s="49" t="s">
        <v>131</v>
      </c>
      <c r="W18" s="13"/>
      <c r="X18" s="50" t="s">
        <v>10</v>
      </c>
      <c r="Y18" s="13">
        <v>5.6</v>
      </c>
      <c r="Z18" s="13">
        <v>3.5</v>
      </c>
      <c r="AA18" s="46"/>
    </row>
    <row r="19" spans="2:27" x14ac:dyDescent="0.35">
      <c r="B19" s="13">
        <v>1</v>
      </c>
      <c r="C19" s="12" t="s">
        <v>35</v>
      </c>
      <c r="D19" s="45" t="s">
        <v>78</v>
      </c>
      <c r="E19" s="46"/>
      <c r="F19" s="46"/>
      <c r="G19" s="46"/>
      <c r="H19" s="46"/>
      <c r="I19" s="46"/>
      <c r="J19" s="46"/>
      <c r="K19" s="46"/>
      <c r="L19" s="46"/>
      <c r="M19" s="46"/>
      <c r="N19" s="25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</row>
    <row r="20" spans="2:27" x14ac:dyDescent="0.35">
      <c r="B20" s="51"/>
      <c r="C20" s="13" t="s">
        <v>70</v>
      </c>
      <c r="D20" s="45">
        <v>900</v>
      </c>
      <c r="E20" s="47">
        <v>4850</v>
      </c>
      <c r="F20" s="48" t="s">
        <v>8</v>
      </c>
      <c r="G20" s="13" t="s">
        <v>20</v>
      </c>
      <c r="H20" s="13">
        <v>1</v>
      </c>
      <c r="I20" s="13" t="s">
        <v>36</v>
      </c>
      <c r="J20" s="13">
        <v>31.7</v>
      </c>
      <c r="K20" s="13">
        <v>0.38</v>
      </c>
      <c r="L20" s="13">
        <v>29.6</v>
      </c>
      <c r="M20" s="13">
        <v>1.18</v>
      </c>
      <c r="N20" s="61" t="s">
        <v>30</v>
      </c>
      <c r="O20" s="13">
        <v>1</v>
      </c>
      <c r="P20" s="13" t="s">
        <v>26</v>
      </c>
      <c r="Q20" s="13" t="s">
        <v>26</v>
      </c>
      <c r="R20" s="13" t="s">
        <v>26</v>
      </c>
      <c r="S20" s="13" t="s">
        <v>26</v>
      </c>
      <c r="T20" s="13" t="s">
        <v>26</v>
      </c>
      <c r="U20" s="13">
        <v>70.400000000000006</v>
      </c>
      <c r="V20" s="49" t="s">
        <v>132</v>
      </c>
      <c r="W20" s="13">
        <v>1287</v>
      </c>
      <c r="X20" s="50" t="s">
        <v>10</v>
      </c>
      <c r="Y20" s="13">
        <v>5.8</v>
      </c>
      <c r="Z20" s="13">
        <v>3.7</v>
      </c>
      <c r="AA20" s="46"/>
    </row>
    <row r="21" spans="2:27" x14ac:dyDescent="0.35">
      <c r="B21" s="51"/>
      <c r="C21" s="50"/>
      <c r="D21" s="52">
        <v>700</v>
      </c>
      <c r="E21" s="47"/>
      <c r="F21" s="48">
        <v>5080</v>
      </c>
      <c r="G21" s="13" t="s">
        <v>21</v>
      </c>
      <c r="H21" s="13">
        <v>1</v>
      </c>
      <c r="I21" s="13" t="s">
        <v>24</v>
      </c>
      <c r="J21" s="13" t="s">
        <v>26</v>
      </c>
      <c r="K21" s="13" t="s">
        <v>26</v>
      </c>
      <c r="L21" s="13" t="s">
        <v>26</v>
      </c>
      <c r="M21" s="13" t="s">
        <v>26</v>
      </c>
      <c r="N21" s="26" t="s">
        <v>26</v>
      </c>
      <c r="O21" s="13">
        <v>1</v>
      </c>
      <c r="P21" s="13" t="s">
        <v>26</v>
      </c>
      <c r="Q21" s="13" t="s">
        <v>26</v>
      </c>
      <c r="R21" s="13" t="s">
        <v>26</v>
      </c>
      <c r="S21" s="13" t="s">
        <v>26</v>
      </c>
      <c r="T21" s="13" t="s">
        <v>26</v>
      </c>
      <c r="U21" s="13" t="s">
        <v>8</v>
      </c>
      <c r="V21" s="49" t="s">
        <v>133</v>
      </c>
      <c r="W21" s="13"/>
      <c r="X21" s="50" t="s">
        <v>10</v>
      </c>
      <c r="Y21" s="13">
        <v>3.9</v>
      </c>
      <c r="Z21" s="13">
        <v>2.4</v>
      </c>
      <c r="AA21" s="46"/>
    </row>
    <row r="22" spans="2:27" x14ac:dyDescent="0.35">
      <c r="B22" s="13">
        <v>1</v>
      </c>
      <c r="C22" s="12" t="s">
        <v>79</v>
      </c>
      <c r="D22" s="45" t="s">
        <v>72</v>
      </c>
      <c r="E22" s="46"/>
      <c r="F22" s="46"/>
      <c r="G22" s="46"/>
      <c r="H22" s="46"/>
      <c r="I22" s="46"/>
      <c r="J22" s="46"/>
      <c r="K22" s="46"/>
      <c r="L22" s="46"/>
      <c r="M22" s="46"/>
      <c r="N22" s="25"/>
      <c r="O22" s="46"/>
      <c r="P22" s="46"/>
      <c r="Q22" s="46"/>
      <c r="R22" s="46" t="s">
        <v>8</v>
      </c>
      <c r="S22" s="46" t="s">
        <v>8</v>
      </c>
      <c r="T22" s="46" t="s">
        <v>8</v>
      </c>
      <c r="U22" s="46"/>
      <c r="V22" s="46"/>
      <c r="W22" s="46"/>
      <c r="X22" s="46"/>
      <c r="Y22" s="46"/>
      <c r="Z22" s="46"/>
      <c r="AA22" s="46"/>
    </row>
    <row r="23" spans="2:27" x14ac:dyDescent="0.35">
      <c r="B23" s="51"/>
      <c r="C23" s="13" t="s">
        <v>80</v>
      </c>
      <c r="D23" s="52">
        <v>900</v>
      </c>
      <c r="E23" s="47">
        <v>4230</v>
      </c>
      <c r="F23" s="48" t="s">
        <v>8</v>
      </c>
      <c r="G23" s="13" t="s">
        <v>20</v>
      </c>
      <c r="H23" s="13">
        <v>1</v>
      </c>
      <c r="I23" s="13" t="s">
        <v>23</v>
      </c>
      <c r="J23" s="13">
        <v>31.5</v>
      </c>
      <c r="K23" s="13">
        <v>0.38</v>
      </c>
      <c r="L23" s="13">
        <v>25.3</v>
      </c>
      <c r="M23" s="13">
        <v>1.01</v>
      </c>
      <c r="N23" s="61">
        <v>16</v>
      </c>
      <c r="O23" s="13">
        <v>1</v>
      </c>
      <c r="P23" s="37" t="s">
        <v>10</v>
      </c>
      <c r="Q23" s="35">
        <v>17.399999999999999</v>
      </c>
      <c r="R23" s="35">
        <v>12</v>
      </c>
      <c r="S23" s="35">
        <v>12</v>
      </c>
      <c r="T23" s="35">
        <v>20</v>
      </c>
      <c r="U23" s="13">
        <v>65</v>
      </c>
      <c r="V23" s="49" t="s">
        <v>134</v>
      </c>
      <c r="W23" s="13">
        <v>1462</v>
      </c>
      <c r="X23" s="50" t="s">
        <v>10</v>
      </c>
      <c r="Y23" s="13">
        <v>5.4</v>
      </c>
      <c r="Z23" s="13">
        <v>3.4</v>
      </c>
      <c r="AA23" s="46"/>
    </row>
    <row r="24" spans="2:27" x14ac:dyDescent="0.35">
      <c r="B24" s="51"/>
      <c r="C24" s="50"/>
      <c r="D24" s="45">
        <v>700</v>
      </c>
      <c r="E24" s="47"/>
      <c r="F24" s="48">
        <v>3280</v>
      </c>
      <c r="G24" s="13" t="s">
        <v>21</v>
      </c>
      <c r="H24" s="13">
        <v>1</v>
      </c>
      <c r="I24" s="13" t="s">
        <v>24</v>
      </c>
      <c r="J24" s="13" t="s">
        <v>26</v>
      </c>
      <c r="K24" s="13" t="s">
        <v>26</v>
      </c>
      <c r="L24" s="13" t="s">
        <v>26</v>
      </c>
      <c r="M24" s="13" t="s">
        <v>26</v>
      </c>
      <c r="N24" s="26" t="s">
        <v>26</v>
      </c>
      <c r="O24" s="13">
        <v>1</v>
      </c>
      <c r="P24" s="50" t="s">
        <v>26</v>
      </c>
      <c r="Q24" s="13" t="s">
        <v>26</v>
      </c>
      <c r="R24" s="13" t="s">
        <v>26</v>
      </c>
      <c r="S24" s="13" t="s">
        <v>26</v>
      </c>
      <c r="T24" s="13" t="s">
        <v>26</v>
      </c>
      <c r="U24" s="13" t="s">
        <v>8</v>
      </c>
      <c r="V24" s="49" t="s">
        <v>135</v>
      </c>
      <c r="W24" s="13"/>
      <c r="X24" s="50" t="s">
        <v>10</v>
      </c>
      <c r="Y24" s="13">
        <v>3.4</v>
      </c>
      <c r="Z24" s="13">
        <v>2.1</v>
      </c>
      <c r="AA24" s="46"/>
    </row>
    <row r="25" spans="2:27" x14ac:dyDescent="0.35">
      <c r="B25" s="13">
        <v>1</v>
      </c>
      <c r="C25" s="12" t="s">
        <v>81</v>
      </c>
      <c r="D25" s="45" t="s">
        <v>72</v>
      </c>
      <c r="E25" s="46"/>
      <c r="F25" s="46"/>
      <c r="G25" s="46"/>
      <c r="H25" s="46"/>
      <c r="I25" s="46"/>
      <c r="J25" s="46"/>
      <c r="K25" s="46"/>
      <c r="L25" s="46"/>
      <c r="M25" s="46"/>
      <c r="N25" s="25"/>
      <c r="O25" s="46"/>
      <c r="P25" s="46"/>
      <c r="Q25" s="46"/>
      <c r="R25" s="46" t="s">
        <v>8</v>
      </c>
      <c r="S25" s="46" t="s">
        <v>8</v>
      </c>
      <c r="T25" s="46" t="s">
        <v>8</v>
      </c>
      <c r="U25" s="46"/>
      <c r="V25" s="46"/>
      <c r="W25" s="46"/>
      <c r="X25" s="46"/>
      <c r="Y25" s="46"/>
      <c r="Z25" s="46"/>
      <c r="AA25" s="46"/>
    </row>
    <row r="26" spans="2:27" x14ac:dyDescent="0.35">
      <c r="B26" s="51"/>
      <c r="C26" s="13" t="s">
        <v>82</v>
      </c>
      <c r="D26" s="52">
        <v>900</v>
      </c>
      <c r="E26" s="47">
        <v>2670</v>
      </c>
      <c r="F26" s="48" t="s">
        <v>8</v>
      </c>
      <c r="G26" s="13" t="s">
        <v>20</v>
      </c>
      <c r="H26" s="13">
        <v>1</v>
      </c>
      <c r="I26" s="13" t="s">
        <v>23</v>
      </c>
      <c r="J26" s="13">
        <v>17.100000000000001</v>
      </c>
      <c r="K26" s="13">
        <v>0.2</v>
      </c>
      <c r="L26" s="13">
        <v>15.9</v>
      </c>
      <c r="M26" s="13">
        <v>0.63</v>
      </c>
      <c r="N26" s="61">
        <v>10</v>
      </c>
      <c r="O26" s="13">
        <v>1</v>
      </c>
      <c r="P26" s="37" t="s">
        <v>10</v>
      </c>
      <c r="Q26" s="35">
        <v>11</v>
      </c>
      <c r="R26" s="35">
        <v>7.5</v>
      </c>
      <c r="S26" s="35">
        <v>7.5</v>
      </c>
      <c r="T26" s="35">
        <v>16</v>
      </c>
      <c r="U26" s="13">
        <v>68.7</v>
      </c>
      <c r="V26" s="49" t="s">
        <v>136</v>
      </c>
      <c r="W26" s="13">
        <v>1182</v>
      </c>
      <c r="X26" s="50" t="s">
        <v>10</v>
      </c>
      <c r="Y26" s="13">
        <v>3.8</v>
      </c>
      <c r="Z26" s="13">
        <v>2.4</v>
      </c>
      <c r="AA26" s="46"/>
    </row>
    <row r="27" spans="2:27" x14ac:dyDescent="0.35">
      <c r="B27" s="51"/>
      <c r="C27" s="50"/>
      <c r="D27" s="45">
        <v>700</v>
      </c>
      <c r="E27" s="47"/>
      <c r="F27" s="48">
        <v>3340</v>
      </c>
      <c r="G27" s="13" t="s">
        <v>21</v>
      </c>
      <c r="H27" s="13">
        <v>1</v>
      </c>
      <c r="I27" s="13" t="s">
        <v>24</v>
      </c>
      <c r="J27" s="13" t="s">
        <v>26</v>
      </c>
      <c r="K27" s="13" t="s">
        <v>26</v>
      </c>
      <c r="L27" s="13" t="s">
        <v>26</v>
      </c>
      <c r="M27" s="13" t="s">
        <v>26</v>
      </c>
      <c r="N27" s="26" t="s">
        <v>26</v>
      </c>
      <c r="O27" s="13">
        <v>1</v>
      </c>
      <c r="P27" s="50" t="s">
        <v>26</v>
      </c>
      <c r="Q27" s="13" t="s">
        <v>26</v>
      </c>
      <c r="R27" s="13" t="s">
        <v>26</v>
      </c>
      <c r="S27" s="13" t="s">
        <v>26</v>
      </c>
      <c r="T27" s="13" t="s">
        <v>26</v>
      </c>
      <c r="U27" s="13" t="s">
        <v>8</v>
      </c>
      <c r="V27" s="49" t="s">
        <v>137</v>
      </c>
      <c r="W27" s="13"/>
      <c r="X27" s="50" t="s">
        <v>10</v>
      </c>
      <c r="Y27" s="13">
        <v>3.8</v>
      </c>
      <c r="Z27" s="13">
        <v>2.4</v>
      </c>
      <c r="AA27" s="46"/>
    </row>
    <row r="28" spans="2:27" x14ac:dyDescent="0.35">
      <c r="B28" s="13">
        <v>1</v>
      </c>
      <c r="C28" s="12" t="s">
        <v>37</v>
      </c>
      <c r="D28" s="45" t="s">
        <v>72</v>
      </c>
      <c r="E28" s="46"/>
      <c r="F28" s="46"/>
      <c r="G28" s="46"/>
      <c r="H28" s="46"/>
      <c r="I28" s="46"/>
      <c r="J28" s="46"/>
      <c r="K28" s="46"/>
      <c r="L28" s="46"/>
      <c r="M28" s="46"/>
      <c r="N28" s="25"/>
      <c r="O28" s="46"/>
      <c r="P28" s="46"/>
      <c r="Q28" s="46"/>
      <c r="R28" s="46" t="s">
        <v>8</v>
      </c>
      <c r="S28" s="46" t="s">
        <v>8</v>
      </c>
      <c r="T28" s="46" t="s">
        <v>8</v>
      </c>
      <c r="U28" s="46"/>
      <c r="V28" s="46"/>
      <c r="W28" s="46"/>
      <c r="X28" s="46"/>
      <c r="Y28" s="46"/>
      <c r="Z28" s="46"/>
      <c r="AA28" s="46"/>
    </row>
    <row r="29" spans="2:27" x14ac:dyDescent="0.35">
      <c r="B29" s="51"/>
      <c r="C29" s="13" t="s">
        <v>83</v>
      </c>
      <c r="D29" s="52">
        <v>900</v>
      </c>
      <c r="E29" s="47">
        <v>5400</v>
      </c>
      <c r="F29" s="48" t="s">
        <v>8</v>
      </c>
      <c r="G29" s="13" t="s">
        <v>20</v>
      </c>
      <c r="H29" s="13">
        <v>1</v>
      </c>
      <c r="I29" s="13" t="s">
        <v>23</v>
      </c>
      <c r="J29" s="13">
        <v>38.5</v>
      </c>
      <c r="K29" s="13">
        <v>0.46</v>
      </c>
      <c r="L29" s="13">
        <v>33</v>
      </c>
      <c r="M29" s="13">
        <v>1.31</v>
      </c>
      <c r="N29" s="61">
        <f>E29/1.2*0.0065</f>
        <v>29.25</v>
      </c>
      <c r="O29" s="13">
        <v>1</v>
      </c>
      <c r="P29" s="37" t="s">
        <v>10</v>
      </c>
      <c r="Q29" s="35">
        <v>32.299999999999997</v>
      </c>
      <c r="R29" s="35">
        <v>22.3</v>
      </c>
      <c r="S29" s="35">
        <v>22.3</v>
      </c>
      <c r="T29" s="35">
        <v>40</v>
      </c>
      <c r="U29" s="13">
        <v>62.7</v>
      </c>
      <c r="V29" s="49" t="s">
        <v>138</v>
      </c>
      <c r="W29" s="13">
        <v>1418</v>
      </c>
      <c r="X29" s="50" t="s">
        <v>10</v>
      </c>
      <c r="Y29" s="13">
        <v>5.4</v>
      </c>
      <c r="Z29" s="13">
        <v>3.3</v>
      </c>
      <c r="AA29" s="46"/>
    </row>
    <row r="30" spans="2:27" x14ac:dyDescent="0.35">
      <c r="B30" s="51"/>
      <c r="C30" s="50"/>
      <c r="D30" s="45">
        <v>700</v>
      </c>
      <c r="E30" s="47"/>
      <c r="F30" s="48">
        <v>4700</v>
      </c>
      <c r="G30" s="13" t="s">
        <v>21</v>
      </c>
      <c r="H30" s="13">
        <v>1</v>
      </c>
      <c r="I30" s="13" t="s">
        <v>24</v>
      </c>
      <c r="J30" s="13" t="s">
        <v>26</v>
      </c>
      <c r="K30" s="13" t="s">
        <v>26</v>
      </c>
      <c r="L30" s="13" t="s">
        <v>26</v>
      </c>
      <c r="M30" s="13" t="s">
        <v>26</v>
      </c>
      <c r="N30" s="26" t="s">
        <v>26</v>
      </c>
      <c r="O30" s="13">
        <v>1</v>
      </c>
      <c r="P30" s="50" t="s">
        <v>26</v>
      </c>
      <c r="Q30" s="13" t="s">
        <v>26</v>
      </c>
      <c r="R30" s="13" t="s">
        <v>26</v>
      </c>
      <c r="S30" s="13" t="s">
        <v>26</v>
      </c>
      <c r="T30" s="13" t="s">
        <v>26</v>
      </c>
      <c r="U30" s="13" t="s">
        <v>8</v>
      </c>
      <c r="V30" s="49" t="s">
        <v>139</v>
      </c>
      <c r="W30" s="13"/>
      <c r="X30" s="50" t="s">
        <v>10</v>
      </c>
      <c r="Y30" s="13">
        <v>4</v>
      </c>
      <c r="Z30" s="13">
        <v>2.5</v>
      </c>
      <c r="AA30" s="46"/>
    </row>
    <row r="31" spans="2:27" x14ac:dyDescent="0.35">
      <c r="B31" s="13">
        <v>1</v>
      </c>
      <c r="C31" s="12" t="s">
        <v>107</v>
      </c>
      <c r="D31" s="45" t="s">
        <v>72</v>
      </c>
      <c r="E31" s="46"/>
      <c r="F31" s="46"/>
      <c r="G31" s="46"/>
      <c r="H31" s="46"/>
      <c r="I31" s="46"/>
      <c r="J31" s="46"/>
      <c r="K31" s="46"/>
      <c r="L31" s="46"/>
      <c r="M31" s="46"/>
      <c r="N31" s="25"/>
      <c r="O31" s="46"/>
      <c r="P31" s="46"/>
      <c r="Q31" s="46"/>
      <c r="R31" s="46" t="s">
        <v>8</v>
      </c>
      <c r="S31" s="46" t="s">
        <v>8</v>
      </c>
      <c r="T31" s="46" t="s">
        <v>8</v>
      </c>
      <c r="U31" s="46"/>
      <c r="V31" s="46"/>
      <c r="W31" s="46"/>
      <c r="X31" s="46"/>
      <c r="Y31" s="46"/>
      <c r="Z31" s="46"/>
      <c r="AA31" s="46"/>
    </row>
    <row r="32" spans="2:27" x14ac:dyDescent="0.35">
      <c r="B32" s="51"/>
      <c r="C32" s="13" t="s">
        <v>108</v>
      </c>
      <c r="D32" s="52">
        <v>900</v>
      </c>
      <c r="E32" s="47">
        <v>2050</v>
      </c>
      <c r="F32" s="48" t="s">
        <v>8</v>
      </c>
      <c r="G32" s="13" t="s">
        <v>20</v>
      </c>
      <c r="H32" s="13">
        <v>1</v>
      </c>
      <c r="I32" s="13" t="s">
        <v>23</v>
      </c>
      <c r="J32" s="13">
        <v>14</v>
      </c>
      <c r="K32" s="13">
        <v>0.17</v>
      </c>
      <c r="L32" s="13">
        <v>12.4</v>
      </c>
      <c r="M32" s="13">
        <v>0.49</v>
      </c>
      <c r="N32" s="26" t="s">
        <v>26</v>
      </c>
      <c r="O32" s="13">
        <v>1</v>
      </c>
      <c r="P32" s="13" t="s">
        <v>26</v>
      </c>
      <c r="Q32" s="13" t="s">
        <v>26</v>
      </c>
      <c r="R32" s="13" t="s">
        <v>26</v>
      </c>
      <c r="S32" s="13" t="s">
        <v>26</v>
      </c>
      <c r="T32" s="13" t="s">
        <v>26</v>
      </c>
      <c r="U32" s="13">
        <v>67.5</v>
      </c>
      <c r="V32" s="49" t="s">
        <v>140</v>
      </c>
      <c r="W32" s="13">
        <v>833</v>
      </c>
      <c r="X32" s="50" t="s">
        <v>10</v>
      </c>
      <c r="Y32" s="13">
        <v>3.8</v>
      </c>
      <c r="Z32" s="13">
        <v>2.4</v>
      </c>
      <c r="AA32" s="46"/>
    </row>
    <row r="33" spans="2:27" x14ac:dyDescent="0.35">
      <c r="B33" s="51"/>
      <c r="C33" s="50"/>
      <c r="D33" s="45">
        <v>700</v>
      </c>
      <c r="E33" s="47"/>
      <c r="F33" s="48">
        <v>1950</v>
      </c>
      <c r="G33" s="13" t="s">
        <v>21</v>
      </c>
      <c r="H33" s="13">
        <v>1</v>
      </c>
      <c r="I33" s="13" t="s">
        <v>24</v>
      </c>
      <c r="J33" s="13" t="s">
        <v>26</v>
      </c>
      <c r="K33" s="13" t="s">
        <v>26</v>
      </c>
      <c r="L33" s="13" t="s">
        <v>26</v>
      </c>
      <c r="M33" s="13" t="s">
        <v>26</v>
      </c>
      <c r="N33" s="26" t="s">
        <v>26</v>
      </c>
      <c r="O33" s="13">
        <v>1</v>
      </c>
      <c r="P33" s="50" t="s">
        <v>26</v>
      </c>
      <c r="Q33" s="13" t="s">
        <v>26</v>
      </c>
      <c r="R33" s="13" t="s">
        <v>26</v>
      </c>
      <c r="S33" s="13" t="s">
        <v>26</v>
      </c>
      <c r="T33" s="13" t="s">
        <v>26</v>
      </c>
      <c r="U33" s="13" t="s">
        <v>8</v>
      </c>
      <c r="V33" s="49" t="s">
        <v>141</v>
      </c>
      <c r="W33" s="13"/>
      <c r="X33" s="50" t="s">
        <v>10</v>
      </c>
      <c r="Y33" s="13">
        <v>4</v>
      </c>
      <c r="Z33" s="13">
        <v>0.78</v>
      </c>
      <c r="AA33" s="46"/>
    </row>
    <row r="34" spans="2:27" x14ac:dyDescent="0.35">
      <c r="B34" s="13">
        <v>1</v>
      </c>
      <c r="C34" s="12" t="s">
        <v>49</v>
      </c>
      <c r="D34" s="45" t="s">
        <v>84</v>
      </c>
      <c r="E34" s="46"/>
      <c r="F34" s="46"/>
      <c r="G34" s="46"/>
      <c r="H34" s="46"/>
      <c r="I34" s="46"/>
      <c r="J34" s="46"/>
      <c r="K34" s="46"/>
      <c r="L34" s="46"/>
      <c r="M34" s="46"/>
      <c r="N34" s="25"/>
      <c r="O34" s="46"/>
      <c r="P34" s="46"/>
      <c r="Q34" s="46"/>
      <c r="R34" s="46" t="s">
        <v>8</v>
      </c>
      <c r="S34" s="46" t="s">
        <v>8</v>
      </c>
      <c r="T34" s="46" t="s">
        <v>8</v>
      </c>
      <c r="U34" s="46"/>
      <c r="V34" s="46"/>
      <c r="W34" s="46"/>
      <c r="X34" s="46"/>
      <c r="Y34" s="46"/>
      <c r="Z34" s="46"/>
      <c r="AA34" s="46"/>
    </row>
    <row r="35" spans="2:27" x14ac:dyDescent="0.35">
      <c r="B35" s="51"/>
      <c r="C35" s="13" t="s">
        <v>50</v>
      </c>
      <c r="D35" s="52">
        <v>900</v>
      </c>
      <c r="E35" s="47">
        <v>4180</v>
      </c>
      <c r="F35" s="48" t="s">
        <v>8</v>
      </c>
      <c r="G35" s="13" t="s">
        <v>20</v>
      </c>
      <c r="H35" s="13">
        <v>1</v>
      </c>
      <c r="I35" s="13" t="s">
        <v>23</v>
      </c>
      <c r="J35" s="13">
        <v>26.1</v>
      </c>
      <c r="K35" s="13">
        <v>0.31</v>
      </c>
      <c r="L35" s="13">
        <v>25.4</v>
      </c>
      <c r="M35" s="13">
        <v>1.01</v>
      </c>
      <c r="N35" s="61">
        <v>28</v>
      </c>
      <c r="O35" s="13">
        <v>1</v>
      </c>
      <c r="P35" s="37" t="s">
        <v>10</v>
      </c>
      <c r="Q35" s="35">
        <v>32.299999999999997</v>
      </c>
      <c r="R35" s="35">
        <v>22.3</v>
      </c>
      <c r="S35" s="35">
        <v>22.3</v>
      </c>
      <c r="T35" s="35">
        <v>40</v>
      </c>
      <c r="U35" s="13">
        <v>70.400000000000006</v>
      </c>
      <c r="V35" s="49" t="s">
        <v>126</v>
      </c>
      <c r="W35" s="13">
        <v>1457</v>
      </c>
      <c r="X35" s="50" t="s">
        <v>10</v>
      </c>
      <c r="Y35" s="13">
        <v>5.4</v>
      </c>
      <c r="Z35" s="13">
        <v>3.4</v>
      </c>
      <c r="AA35" s="46"/>
    </row>
    <row r="36" spans="2:27" x14ac:dyDescent="0.35">
      <c r="B36" s="51"/>
      <c r="C36" s="50"/>
      <c r="D36" s="45">
        <v>700</v>
      </c>
      <c r="E36" s="47"/>
      <c r="F36" s="48">
        <v>4160</v>
      </c>
      <c r="G36" s="13" t="s">
        <v>21</v>
      </c>
      <c r="H36" s="13">
        <v>1</v>
      </c>
      <c r="I36" s="13" t="s">
        <v>24</v>
      </c>
      <c r="J36" s="13" t="s">
        <v>26</v>
      </c>
      <c r="K36" s="13" t="s">
        <v>26</v>
      </c>
      <c r="L36" s="13" t="s">
        <v>26</v>
      </c>
      <c r="M36" s="13" t="s">
        <v>26</v>
      </c>
      <c r="N36" s="26" t="s">
        <v>26</v>
      </c>
      <c r="O36" s="13">
        <v>1</v>
      </c>
      <c r="P36" s="50" t="s">
        <v>26</v>
      </c>
      <c r="Q36" s="13" t="s">
        <v>26</v>
      </c>
      <c r="R36" s="13" t="s">
        <v>26</v>
      </c>
      <c r="S36" s="13" t="s">
        <v>26</v>
      </c>
      <c r="T36" s="13" t="s">
        <v>26</v>
      </c>
      <c r="U36" s="13" t="s">
        <v>8</v>
      </c>
      <c r="V36" s="49" t="s">
        <v>127</v>
      </c>
      <c r="W36" s="13"/>
      <c r="X36" s="50" t="s">
        <v>10</v>
      </c>
      <c r="Y36" s="13">
        <v>3.4</v>
      </c>
      <c r="Z36" s="13">
        <v>2.1</v>
      </c>
      <c r="AA36" s="46"/>
    </row>
    <row r="37" spans="2:27" x14ac:dyDescent="0.35">
      <c r="B37" s="13">
        <v>1</v>
      </c>
      <c r="C37" s="12" t="s">
        <v>38</v>
      </c>
      <c r="D37" s="45" t="s">
        <v>84</v>
      </c>
      <c r="E37" s="46"/>
      <c r="F37" s="46"/>
      <c r="G37" s="46"/>
      <c r="H37" s="46"/>
      <c r="I37" s="46"/>
      <c r="J37" s="46"/>
      <c r="K37" s="46"/>
      <c r="L37" s="46"/>
      <c r="M37" s="46"/>
      <c r="N37" s="25"/>
      <c r="O37" s="46"/>
      <c r="P37" s="46"/>
      <c r="Q37" s="46"/>
      <c r="R37" s="46" t="s">
        <v>8</v>
      </c>
      <c r="S37" s="46" t="s">
        <v>8</v>
      </c>
      <c r="T37" s="46" t="s">
        <v>8</v>
      </c>
      <c r="U37" s="46"/>
      <c r="V37" s="46"/>
      <c r="W37" s="46"/>
      <c r="X37" s="46"/>
      <c r="Y37" s="46"/>
      <c r="Z37" s="46"/>
      <c r="AA37" s="46"/>
    </row>
    <row r="38" spans="2:27" x14ac:dyDescent="0.35">
      <c r="B38" s="51"/>
      <c r="C38" s="13" t="s">
        <v>51</v>
      </c>
      <c r="D38" s="52">
        <v>900</v>
      </c>
      <c r="E38" s="47">
        <v>3630</v>
      </c>
      <c r="F38" s="48" t="s">
        <v>8</v>
      </c>
      <c r="G38" s="13" t="s">
        <v>20</v>
      </c>
      <c r="H38" s="13">
        <v>1</v>
      </c>
      <c r="I38" s="13" t="s">
        <v>36</v>
      </c>
      <c r="J38" s="13">
        <v>18.899999999999999</v>
      </c>
      <c r="K38" s="13">
        <v>0.23</v>
      </c>
      <c r="L38" s="13">
        <v>21.9</v>
      </c>
      <c r="M38" s="13">
        <v>0.98</v>
      </c>
      <c r="N38" s="26" t="s">
        <v>30</v>
      </c>
      <c r="O38" s="13">
        <v>1</v>
      </c>
      <c r="P38" s="50" t="s">
        <v>26</v>
      </c>
      <c r="Q38" s="13" t="s">
        <v>26</v>
      </c>
      <c r="R38" s="13" t="s">
        <v>26</v>
      </c>
      <c r="S38" s="13" t="s">
        <v>26</v>
      </c>
      <c r="T38" s="13" t="s">
        <v>26</v>
      </c>
      <c r="U38" s="13">
        <v>82</v>
      </c>
      <c r="V38" s="49" t="s">
        <v>132</v>
      </c>
      <c r="W38" s="13">
        <v>1255</v>
      </c>
      <c r="X38" s="50" t="s">
        <v>10</v>
      </c>
      <c r="Y38" s="13">
        <v>5.4</v>
      </c>
      <c r="Z38" s="13">
        <v>3.4</v>
      </c>
      <c r="AA38" s="46"/>
    </row>
    <row r="39" spans="2:27" x14ac:dyDescent="0.35">
      <c r="B39" s="51"/>
      <c r="C39" s="50"/>
      <c r="D39" s="45">
        <v>700</v>
      </c>
      <c r="E39" s="47"/>
      <c r="F39" s="48">
        <v>5330</v>
      </c>
      <c r="G39" s="13" t="s">
        <v>21</v>
      </c>
      <c r="H39" s="13">
        <v>1</v>
      </c>
      <c r="I39" s="13" t="s">
        <v>24</v>
      </c>
      <c r="J39" s="13" t="s">
        <v>26</v>
      </c>
      <c r="K39" s="13" t="s">
        <v>26</v>
      </c>
      <c r="L39" s="13" t="s">
        <v>26</v>
      </c>
      <c r="M39" s="13" t="s">
        <v>26</v>
      </c>
      <c r="N39" s="26" t="s">
        <v>26</v>
      </c>
      <c r="O39" s="13">
        <v>1</v>
      </c>
      <c r="P39" s="50" t="s">
        <v>26</v>
      </c>
      <c r="Q39" s="13" t="s">
        <v>26</v>
      </c>
      <c r="R39" s="13" t="s">
        <v>26</v>
      </c>
      <c r="S39" s="13" t="s">
        <v>26</v>
      </c>
      <c r="T39" s="13" t="s">
        <v>26</v>
      </c>
      <c r="U39" s="13" t="s">
        <v>8</v>
      </c>
      <c r="V39" s="49" t="s">
        <v>142</v>
      </c>
      <c r="W39" s="13"/>
      <c r="X39" s="50" t="s">
        <v>10</v>
      </c>
      <c r="Y39" s="13">
        <v>5.8</v>
      </c>
      <c r="Z39" s="13">
        <v>3.7</v>
      </c>
      <c r="AA39" s="46"/>
    </row>
    <row r="40" spans="2:27" x14ac:dyDescent="0.35">
      <c r="B40" s="26">
        <v>1</v>
      </c>
      <c r="C40" s="23" t="s">
        <v>39</v>
      </c>
      <c r="D40" s="24" t="s">
        <v>84</v>
      </c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 t="s">
        <v>8</v>
      </c>
      <c r="S40" s="25" t="s">
        <v>8</v>
      </c>
      <c r="T40" s="25" t="s">
        <v>8</v>
      </c>
      <c r="U40" s="25"/>
      <c r="V40" s="25"/>
      <c r="W40" s="25"/>
      <c r="X40" s="25"/>
      <c r="Y40" s="25"/>
      <c r="Z40" s="25"/>
    </row>
    <row r="41" spans="2:27" x14ac:dyDescent="0.35">
      <c r="B41" s="9"/>
      <c r="C41" s="13" t="s">
        <v>52</v>
      </c>
      <c r="D41" s="14">
        <v>900</v>
      </c>
      <c r="E41" s="4">
        <v>8600</v>
      </c>
      <c r="F41" s="5" t="s">
        <v>8</v>
      </c>
      <c r="G41" s="3" t="s">
        <v>20</v>
      </c>
      <c r="H41" s="3">
        <v>1</v>
      </c>
      <c r="I41" s="3" t="s">
        <v>36</v>
      </c>
      <c r="J41" s="3">
        <v>54.5</v>
      </c>
      <c r="K41" s="3">
        <v>0.65</v>
      </c>
      <c r="L41" s="3">
        <v>52.6</v>
      </c>
      <c r="M41" s="26">
        <v>2.09</v>
      </c>
      <c r="N41" s="61">
        <v>50</v>
      </c>
      <c r="O41" s="3">
        <v>2</v>
      </c>
      <c r="P41" s="37" t="s">
        <v>10</v>
      </c>
      <c r="Q41" s="35" t="s">
        <v>155</v>
      </c>
      <c r="R41" s="35" t="s">
        <v>154</v>
      </c>
      <c r="S41" s="35">
        <v>37.200000000000003</v>
      </c>
      <c r="T41" s="35" t="s">
        <v>156</v>
      </c>
      <c r="U41" s="3">
        <v>69.5</v>
      </c>
      <c r="V41" s="6" t="s">
        <v>143</v>
      </c>
      <c r="W41" s="3">
        <v>2021</v>
      </c>
      <c r="X41" s="7" t="s">
        <v>10</v>
      </c>
      <c r="Y41" s="3">
        <v>11.6</v>
      </c>
      <c r="Z41" s="3">
        <v>7.4</v>
      </c>
    </row>
    <row r="42" spans="2:27" x14ac:dyDescent="0.35">
      <c r="B42" s="9"/>
      <c r="C42" s="7"/>
      <c r="D42" s="8">
        <v>700</v>
      </c>
      <c r="E42" s="4"/>
      <c r="F42" s="5">
        <v>8500</v>
      </c>
      <c r="G42" s="3" t="s">
        <v>21</v>
      </c>
      <c r="H42" s="3">
        <v>1</v>
      </c>
      <c r="I42" s="3" t="s">
        <v>24</v>
      </c>
      <c r="J42" s="3" t="s">
        <v>26</v>
      </c>
      <c r="K42" s="3" t="s">
        <v>26</v>
      </c>
      <c r="L42" s="3" t="s">
        <v>26</v>
      </c>
      <c r="M42" s="26" t="s">
        <v>26</v>
      </c>
      <c r="N42" s="26" t="s">
        <v>26</v>
      </c>
      <c r="O42" s="3">
        <v>1</v>
      </c>
      <c r="P42" s="7" t="s">
        <v>26</v>
      </c>
      <c r="Q42" s="3" t="s">
        <v>26</v>
      </c>
      <c r="R42" s="3" t="s">
        <v>26</v>
      </c>
      <c r="S42" s="3" t="s">
        <v>26</v>
      </c>
      <c r="T42" s="3" t="s">
        <v>26</v>
      </c>
      <c r="U42" s="3" t="s">
        <v>8</v>
      </c>
      <c r="V42" s="6" t="s">
        <v>144</v>
      </c>
      <c r="W42" s="3"/>
      <c r="X42" s="7" t="s">
        <v>10</v>
      </c>
      <c r="Y42" s="3">
        <v>7.4</v>
      </c>
      <c r="Z42" s="3">
        <v>4.5999999999999996</v>
      </c>
    </row>
    <row r="43" spans="2:27" x14ac:dyDescent="0.35">
      <c r="B43" s="3">
        <v>1</v>
      </c>
      <c r="C43" s="12" t="s">
        <v>40</v>
      </c>
      <c r="D43" s="8" t="s">
        <v>84</v>
      </c>
      <c r="M43" s="25"/>
      <c r="N43" s="25"/>
      <c r="R43" t="s">
        <v>8</v>
      </c>
      <c r="S43" t="s">
        <v>8</v>
      </c>
      <c r="T43" t="s">
        <v>8</v>
      </c>
    </row>
    <row r="44" spans="2:27" x14ac:dyDescent="0.35">
      <c r="B44" s="9"/>
      <c r="C44" s="13" t="s">
        <v>53</v>
      </c>
      <c r="D44" s="14">
        <v>900</v>
      </c>
      <c r="E44" s="4">
        <v>9300</v>
      </c>
      <c r="F44" s="5" t="s">
        <v>8</v>
      </c>
      <c r="G44" s="3" t="s">
        <v>20</v>
      </c>
      <c r="H44" s="3">
        <v>1</v>
      </c>
      <c r="I44" s="3" t="s">
        <v>36</v>
      </c>
      <c r="J44" s="3">
        <v>60.2</v>
      </c>
      <c r="K44" s="3">
        <v>0.72</v>
      </c>
      <c r="L44" s="3">
        <v>57.1</v>
      </c>
      <c r="M44" s="26">
        <v>2.27</v>
      </c>
      <c r="N44" s="61">
        <f>E44/1.2*0.0065</f>
        <v>50.375</v>
      </c>
      <c r="O44" s="3">
        <v>1</v>
      </c>
      <c r="P44" s="37" t="s">
        <v>10</v>
      </c>
      <c r="Q44" s="35" t="s">
        <v>155</v>
      </c>
      <c r="R44" s="35" t="s">
        <v>154</v>
      </c>
      <c r="S44" s="35">
        <v>37.200000000000003</v>
      </c>
      <c r="T44" s="35" t="s">
        <v>156</v>
      </c>
      <c r="U44" s="3">
        <v>68.3</v>
      </c>
      <c r="V44" s="6" t="s">
        <v>143</v>
      </c>
      <c r="W44" s="3">
        <v>2021</v>
      </c>
      <c r="X44" s="7" t="s">
        <v>10</v>
      </c>
      <c r="Y44" s="3">
        <v>11.6</v>
      </c>
      <c r="Z44" s="3">
        <v>7.4</v>
      </c>
    </row>
    <row r="45" spans="2:27" x14ac:dyDescent="0.35">
      <c r="B45" s="9"/>
      <c r="C45" s="7"/>
      <c r="D45" s="8">
        <v>700</v>
      </c>
      <c r="E45" s="4"/>
      <c r="F45" s="5">
        <v>9000</v>
      </c>
      <c r="G45" s="3" t="s">
        <v>21</v>
      </c>
      <c r="H45" s="3">
        <v>1</v>
      </c>
      <c r="I45" s="3" t="s">
        <v>24</v>
      </c>
      <c r="J45" s="3" t="s">
        <v>26</v>
      </c>
      <c r="K45" s="3" t="s">
        <v>26</v>
      </c>
      <c r="L45" s="3" t="s">
        <v>26</v>
      </c>
      <c r="M45" s="26" t="s">
        <v>26</v>
      </c>
      <c r="N45" s="26" t="s">
        <v>26</v>
      </c>
      <c r="O45" s="3">
        <v>1</v>
      </c>
      <c r="P45" s="7" t="s">
        <v>26</v>
      </c>
      <c r="Q45" s="3" t="s">
        <v>26</v>
      </c>
      <c r="R45" s="3" t="s">
        <v>26</v>
      </c>
      <c r="S45" s="3" t="s">
        <v>26</v>
      </c>
      <c r="T45" s="3" t="s">
        <v>26</v>
      </c>
      <c r="U45" s="3" t="s">
        <v>8</v>
      </c>
      <c r="V45" s="6" t="s">
        <v>144</v>
      </c>
      <c r="W45" s="3"/>
      <c r="X45" s="7" t="s">
        <v>10</v>
      </c>
      <c r="Y45" s="3">
        <v>7.4</v>
      </c>
      <c r="Z45" s="3">
        <v>4.5999999999999996</v>
      </c>
    </row>
    <row r="46" spans="2:27" x14ac:dyDescent="0.35">
      <c r="B46" s="3">
        <v>1</v>
      </c>
      <c r="C46" s="23" t="s">
        <v>41</v>
      </c>
      <c r="D46" s="24" t="s">
        <v>73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 t="s">
        <v>8</v>
      </c>
      <c r="S46" s="25" t="s">
        <v>8</v>
      </c>
      <c r="T46" s="25" t="s">
        <v>8</v>
      </c>
      <c r="U46" s="25"/>
      <c r="V46" s="25"/>
      <c r="W46" s="25"/>
      <c r="X46" s="25"/>
      <c r="Y46" s="25"/>
      <c r="Z46" s="25"/>
    </row>
    <row r="47" spans="2:27" x14ac:dyDescent="0.35">
      <c r="B47" s="9"/>
      <c r="C47" s="26" t="s">
        <v>86</v>
      </c>
      <c r="D47" s="27">
        <v>900</v>
      </c>
      <c r="E47" s="28">
        <v>6880</v>
      </c>
      <c r="F47" s="29" t="s">
        <v>8</v>
      </c>
      <c r="G47" s="26" t="s">
        <v>20</v>
      </c>
      <c r="H47" s="26">
        <v>1</v>
      </c>
      <c r="I47" s="26" t="s">
        <v>23</v>
      </c>
      <c r="J47" s="26">
        <v>47.6</v>
      </c>
      <c r="K47" s="26">
        <v>0.56999999999999995</v>
      </c>
      <c r="L47" s="26">
        <v>44.1</v>
      </c>
      <c r="M47" s="26">
        <v>1.75</v>
      </c>
      <c r="N47" s="60">
        <v>38</v>
      </c>
      <c r="O47" s="13">
        <v>1</v>
      </c>
      <c r="P47" s="35" t="s">
        <v>10</v>
      </c>
      <c r="Q47" s="35">
        <v>43.3</v>
      </c>
      <c r="R47" s="35">
        <v>30</v>
      </c>
      <c r="S47" s="35">
        <v>30</v>
      </c>
      <c r="T47" s="35">
        <v>63</v>
      </c>
      <c r="U47" s="26">
        <v>68.599999999999994</v>
      </c>
      <c r="V47" s="49" t="s">
        <v>134</v>
      </c>
      <c r="W47" s="26">
        <v>1691</v>
      </c>
      <c r="X47" s="30" t="s">
        <v>10</v>
      </c>
      <c r="Y47" s="26">
        <v>8</v>
      </c>
      <c r="Z47" s="26">
        <v>5</v>
      </c>
    </row>
    <row r="48" spans="2:27" x14ac:dyDescent="0.35">
      <c r="B48" s="9"/>
      <c r="C48" s="30"/>
      <c r="D48" s="24">
        <v>700</v>
      </c>
      <c r="E48" s="28"/>
      <c r="F48" s="29">
        <v>7145</v>
      </c>
      <c r="G48" s="26" t="s">
        <v>21</v>
      </c>
      <c r="H48" s="26">
        <v>1</v>
      </c>
      <c r="I48" s="26" t="s">
        <v>24</v>
      </c>
      <c r="J48" s="26" t="s">
        <v>26</v>
      </c>
      <c r="K48" s="26" t="s">
        <v>26</v>
      </c>
      <c r="L48" s="26" t="s">
        <v>26</v>
      </c>
      <c r="M48" s="26" t="s">
        <v>26</v>
      </c>
      <c r="N48" s="26" t="s">
        <v>26</v>
      </c>
      <c r="O48" s="26">
        <v>1</v>
      </c>
      <c r="P48" s="30" t="s">
        <v>26</v>
      </c>
      <c r="Q48" s="26" t="s">
        <v>26</v>
      </c>
      <c r="R48" s="26" t="s">
        <v>26</v>
      </c>
      <c r="S48" s="26" t="s">
        <v>26</v>
      </c>
      <c r="T48" s="26" t="s">
        <v>26</v>
      </c>
      <c r="U48" s="26" t="s">
        <v>8</v>
      </c>
      <c r="V48" s="49" t="s">
        <v>135</v>
      </c>
      <c r="W48" s="26"/>
      <c r="X48" s="30" t="s">
        <v>10</v>
      </c>
      <c r="Y48" s="26">
        <v>5.4</v>
      </c>
      <c r="Z48" s="26">
        <v>3.4</v>
      </c>
    </row>
    <row r="49" spans="2:26" x14ac:dyDescent="0.35">
      <c r="B49" s="3">
        <v>1</v>
      </c>
      <c r="C49" s="34" t="s">
        <v>109</v>
      </c>
      <c r="D49" s="8" t="s">
        <v>84</v>
      </c>
      <c r="M49" s="25"/>
      <c r="N49" s="25"/>
      <c r="R49" t="s">
        <v>8</v>
      </c>
      <c r="S49" t="s">
        <v>8</v>
      </c>
      <c r="T49" t="s">
        <v>8</v>
      </c>
    </row>
    <row r="50" spans="2:26" x14ac:dyDescent="0.35">
      <c r="B50" s="9"/>
      <c r="C50" s="33" t="s">
        <v>98</v>
      </c>
      <c r="D50" s="14">
        <v>250</v>
      </c>
      <c r="E50" s="4">
        <v>1780</v>
      </c>
      <c r="F50" s="5" t="s">
        <v>8</v>
      </c>
      <c r="G50" s="3" t="s">
        <v>20</v>
      </c>
      <c r="H50" s="3">
        <v>1</v>
      </c>
      <c r="I50" s="3" t="s">
        <v>88</v>
      </c>
      <c r="J50" s="3" t="s">
        <v>8</v>
      </c>
      <c r="K50" s="3" t="s">
        <v>8</v>
      </c>
      <c r="L50" s="3" t="s">
        <v>8</v>
      </c>
      <c r="M50" s="26" t="s">
        <v>8</v>
      </c>
      <c r="N50" s="26" t="s">
        <v>30</v>
      </c>
      <c r="O50" s="3">
        <v>1</v>
      </c>
      <c r="P50" s="3" t="s">
        <v>26</v>
      </c>
      <c r="Q50" s="3" t="s">
        <v>26</v>
      </c>
      <c r="R50" s="3" t="s">
        <v>26</v>
      </c>
      <c r="S50" s="3" t="s">
        <v>26</v>
      </c>
      <c r="T50" s="3" t="s">
        <v>26</v>
      </c>
      <c r="U50" s="3">
        <v>93.2</v>
      </c>
      <c r="V50" s="6" t="s">
        <v>15</v>
      </c>
      <c r="W50" s="3">
        <v>300</v>
      </c>
      <c r="X50" s="7" t="s">
        <v>10</v>
      </c>
      <c r="Y50" s="3">
        <v>1</v>
      </c>
      <c r="Z50" s="3">
        <v>0.34</v>
      </c>
    </row>
    <row r="51" spans="2:26" x14ac:dyDescent="0.35">
      <c r="B51" s="9"/>
      <c r="C51" s="7"/>
      <c r="D51" s="8">
        <v>250</v>
      </c>
      <c r="E51" s="4"/>
      <c r="F51" s="5">
        <v>1790</v>
      </c>
      <c r="G51" s="3" t="s">
        <v>21</v>
      </c>
      <c r="H51" s="3">
        <v>1</v>
      </c>
      <c r="I51" s="3" t="s">
        <v>24</v>
      </c>
      <c r="J51" s="3" t="s">
        <v>26</v>
      </c>
      <c r="K51" s="3" t="s">
        <v>26</v>
      </c>
      <c r="L51" s="3" t="s">
        <v>26</v>
      </c>
      <c r="M51" s="26" t="s">
        <v>26</v>
      </c>
      <c r="N51" s="26" t="s">
        <v>26</v>
      </c>
      <c r="O51" s="3">
        <v>1</v>
      </c>
      <c r="P51" s="7" t="s">
        <v>26</v>
      </c>
      <c r="Q51" s="3" t="s">
        <v>26</v>
      </c>
      <c r="R51" s="3" t="s">
        <v>26</v>
      </c>
      <c r="S51" s="3" t="s">
        <v>26</v>
      </c>
      <c r="T51" s="3" t="s">
        <v>26</v>
      </c>
      <c r="U51" s="3" t="s">
        <v>8</v>
      </c>
      <c r="V51" s="6" t="s">
        <v>15</v>
      </c>
      <c r="W51" s="3"/>
      <c r="X51" s="7" t="s">
        <v>10</v>
      </c>
      <c r="Y51" s="3">
        <v>1</v>
      </c>
      <c r="Z51" s="3">
        <v>0.34</v>
      </c>
    </row>
    <row r="52" spans="2:26" x14ac:dyDescent="0.35">
      <c r="B52" s="9"/>
      <c r="C52" s="7"/>
      <c r="D52" s="8"/>
      <c r="E52" s="4"/>
      <c r="F52" s="5"/>
      <c r="G52" s="3"/>
      <c r="H52" s="3"/>
      <c r="I52" s="3"/>
      <c r="J52" s="3"/>
      <c r="K52" s="3"/>
      <c r="L52" s="3"/>
      <c r="M52" s="26"/>
      <c r="N52" s="26"/>
      <c r="O52" s="3"/>
      <c r="P52" s="7"/>
      <c r="Q52" s="3"/>
      <c r="R52" s="3"/>
      <c r="S52" s="3"/>
      <c r="T52" s="3"/>
      <c r="U52" s="3"/>
      <c r="V52" s="6"/>
      <c r="W52" s="19" t="s">
        <v>110</v>
      </c>
      <c r="X52" s="7" t="s">
        <v>111</v>
      </c>
      <c r="Y52" s="3">
        <v>6</v>
      </c>
      <c r="Z52" s="3">
        <v>4</v>
      </c>
    </row>
    <row r="53" spans="2:26" x14ac:dyDescent="0.35">
      <c r="B53" s="3">
        <v>1</v>
      </c>
      <c r="C53" s="34" t="s">
        <v>112</v>
      </c>
      <c r="D53" s="8" t="s">
        <v>84</v>
      </c>
      <c r="M53" s="25"/>
      <c r="N53" s="25"/>
      <c r="R53" t="s">
        <v>8</v>
      </c>
      <c r="S53" t="s">
        <v>8</v>
      </c>
      <c r="T53" t="s">
        <v>8</v>
      </c>
    </row>
    <row r="54" spans="2:26" x14ac:dyDescent="0.35">
      <c r="B54" s="9"/>
      <c r="C54" s="33" t="s">
        <v>98</v>
      </c>
      <c r="D54" s="14">
        <v>250</v>
      </c>
      <c r="E54" s="4">
        <v>1520</v>
      </c>
      <c r="F54" s="5" t="s">
        <v>8</v>
      </c>
      <c r="G54" s="3" t="s">
        <v>20</v>
      </c>
      <c r="H54" s="3">
        <v>1</v>
      </c>
      <c r="I54" s="3" t="s">
        <v>88</v>
      </c>
      <c r="J54" s="3" t="s">
        <v>8</v>
      </c>
      <c r="K54" s="3" t="s">
        <v>8</v>
      </c>
      <c r="L54" s="3" t="s">
        <v>8</v>
      </c>
      <c r="M54" s="26" t="s">
        <v>8</v>
      </c>
      <c r="N54" s="26" t="s">
        <v>30</v>
      </c>
      <c r="O54" s="3">
        <v>1</v>
      </c>
      <c r="P54" s="3" t="s">
        <v>26</v>
      </c>
      <c r="Q54" s="3" t="s">
        <v>26</v>
      </c>
      <c r="R54" s="3" t="s">
        <v>26</v>
      </c>
      <c r="S54" s="3" t="s">
        <v>26</v>
      </c>
      <c r="T54" s="3" t="s">
        <v>26</v>
      </c>
      <c r="U54" s="3">
        <v>93.2</v>
      </c>
      <c r="V54" s="6" t="s">
        <v>15</v>
      </c>
      <c r="W54" s="3">
        <v>300</v>
      </c>
      <c r="X54" s="7" t="s">
        <v>10</v>
      </c>
      <c r="Y54" s="3">
        <v>1</v>
      </c>
      <c r="Z54" s="3">
        <v>0.34</v>
      </c>
    </row>
    <row r="55" spans="2:26" x14ac:dyDescent="0.35">
      <c r="B55" s="9"/>
      <c r="C55" s="7"/>
      <c r="D55" s="8">
        <v>250</v>
      </c>
      <c r="E55" s="4"/>
      <c r="F55" s="5">
        <v>1450</v>
      </c>
      <c r="G55" s="3" t="s">
        <v>21</v>
      </c>
      <c r="H55" s="3">
        <v>1</v>
      </c>
      <c r="I55" s="3" t="s">
        <v>24</v>
      </c>
      <c r="J55" s="3" t="s">
        <v>26</v>
      </c>
      <c r="K55" s="3" t="s">
        <v>26</v>
      </c>
      <c r="L55" s="3" t="s">
        <v>26</v>
      </c>
      <c r="M55" s="26" t="s">
        <v>26</v>
      </c>
      <c r="N55" s="26" t="s">
        <v>26</v>
      </c>
      <c r="O55" s="3">
        <v>1</v>
      </c>
      <c r="P55" s="7" t="s">
        <v>26</v>
      </c>
      <c r="Q55" s="3" t="s">
        <v>26</v>
      </c>
      <c r="R55" s="3" t="s">
        <v>26</v>
      </c>
      <c r="S55" s="3" t="s">
        <v>26</v>
      </c>
      <c r="T55" s="3" t="s">
        <v>26</v>
      </c>
      <c r="U55" s="3" t="s">
        <v>8</v>
      </c>
      <c r="V55" s="6" t="s">
        <v>15</v>
      </c>
      <c r="W55" s="3"/>
      <c r="X55" s="7" t="s">
        <v>10</v>
      </c>
      <c r="Y55" s="3">
        <v>1</v>
      </c>
      <c r="Z55" s="3">
        <v>0.34</v>
      </c>
    </row>
    <row r="56" spans="2:26" x14ac:dyDescent="0.35">
      <c r="B56" s="9"/>
      <c r="C56" s="7"/>
      <c r="D56" s="8"/>
      <c r="E56" s="4"/>
      <c r="F56" s="5"/>
      <c r="G56" s="3"/>
      <c r="H56" s="3"/>
      <c r="I56" s="3"/>
      <c r="J56" s="3"/>
      <c r="K56" s="3"/>
      <c r="L56" s="3"/>
      <c r="M56" s="26"/>
      <c r="N56" s="26"/>
      <c r="O56" s="3"/>
      <c r="P56" s="7"/>
      <c r="Q56" s="3"/>
      <c r="R56" s="3"/>
      <c r="S56" s="3"/>
      <c r="T56" s="3"/>
      <c r="U56" s="3"/>
      <c r="V56" s="6"/>
      <c r="W56" s="19"/>
      <c r="X56" s="7"/>
      <c r="Y56" s="3"/>
      <c r="Z56" s="3"/>
    </row>
    <row r="57" spans="2:26" x14ac:dyDescent="0.35">
      <c r="B57" s="9"/>
      <c r="C57" s="34" t="s">
        <v>162</v>
      </c>
      <c r="D57" s="8" t="s">
        <v>160</v>
      </c>
      <c r="E57" s="4"/>
      <c r="F57" s="5"/>
      <c r="G57" s="3"/>
      <c r="H57" s="3"/>
      <c r="I57" s="3"/>
      <c r="J57" s="3"/>
      <c r="K57" s="3"/>
      <c r="L57" s="3"/>
      <c r="M57" s="26"/>
      <c r="N57" s="26"/>
      <c r="O57" s="3"/>
      <c r="P57" s="7"/>
      <c r="Q57" s="3"/>
      <c r="R57" s="3"/>
      <c r="S57" s="3"/>
      <c r="T57" s="3"/>
      <c r="U57" s="3"/>
      <c r="V57" s="6"/>
      <c r="W57" s="19"/>
      <c r="X57" s="7"/>
      <c r="Y57" s="3"/>
      <c r="Z57" s="3"/>
    </row>
    <row r="58" spans="2:26" x14ac:dyDescent="0.35">
      <c r="B58" s="9"/>
      <c r="C58" s="7"/>
      <c r="D58" s="8">
        <v>250</v>
      </c>
      <c r="E58" s="4"/>
      <c r="F58" s="5">
        <v>100</v>
      </c>
      <c r="G58" s="3" t="s">
        <v>21</v>
      </c>
      <c r="H58" s="3">
        <v>1</v>
      </c>
      <c r="I58" s="3" t="s">
        <v>26</v>
      </c>
      <c r="J58" s="3" t="s">
        <v>26</v>
      </c>
      <c r="K58" s="3" t="s">
        <v>26</v>
      </c>
      <c r="L58" s="3" t="s">
        <v>26</v>
      </c>
      <c r="M58" s="26" t="s">
        <v>26</v>
      </c>
      <c r="N58" s="26" t="s">
        <v>26</v>
      </c>
      <c r="O58" s="3">
        <v>1</v>
      </c>
      <c r="P58" s="7" t="s">
        <v>26</v>
      </c>
      <c r="Q58" s="3" t="s">
        <v>26</v>
      </c>
      <c r="R58" s="3" t="s">
        <v>26</v>
      </c>
      <c r="S58" s="3" t="s">
        <v>26</v>
      </c>
      <c r="T58" s="3" t="s">
        <v>26</v>
      </c>
      <c r="U58" s="3" t="s">
        <v>8</v>
      </c>
      <c r="V58" s="6" t="s">
        <v>15</v>
      </c>
      <c r="W58" s="3">
        <v>1</v>
      </c>
      <c r="X58" s="7" t="s">
        <v>161</v>
      </c>
      <c r="Y58" s="3">
        <v>16</v>
      </c>
      <c r="Z58" s="3">
        <v>0.34</v>
      </c>
    </row>
    <row r="59" spans="2:26" x14ac:dyDescent="0.35">
      <c r="B59" s="9"/>
      <c r="C59" s="7"/>
      <c r="D59" s="8"/>
      <c r="E59" s="17"/>
      <c r="F59" s="18"/>
      <c r="G59" s="19"/>
      <c r="H59" s="19"/>
      <c r="I59" s="19"/>
      <c r="J59" s="19"/>
      <c r="K59" s="19"/>
      <c r="L59" s="19"/>
      <c r="M59" s="56"/>
      <c r="N59" s="56"/>
      <c r="O59" s="19"/>
      <c r="P59" s="20"/>
      <c r="Q59" s="19"/>
      <c r="R59" s="19"/>
      <c r="S59" s="19"/>
      <c r="T59" s="19"/>
      <c r="U59" s="19"/>
      <c r="V59" s="63"/>
      <c r="W59" s="19"/>
      <c r="X59" s="20"/>
      <c r="Y59" s="19"/>
      <c r="Z59" s="19"/>
    </row>
    <row r="60" spans="2:26" x14ac:dyDescent="0.35">
      <c r="B60" s="3">
        <v>2</v>
      </c>
      <c r="C60" s="23" t="s">
        <v>42</v>
      </c>
      <c r="D60" s="24" t="s">
        <v>74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 t="s">
        <v>8</v>
      </c>
      <c r="S60" s="25" t="s">
        <v>8</v>
      </c>
      <c r="T60" s="25" t="s">
        <v>8</v>
      </c>
      <c r="U60" s="25"/>
      <c r="V60" s="25"/>
      <c r="W60" s="25"/>
      <c r="X60" s="25"/>
      <c r="Y60" s="25"/>
      <c r="Z60" s="25"/>
    </row>
    <row r="61" spans="2:26" x14ac:dyDescent="0.35">
      <c r="B61" s="40"/>
      <c r="C61" s="26" t="s">
        <v>99</v>
      </c>
      <c r="D61" s="27">
        <v>400</v>
      </c>
      <c r="E61" s="28">
        <v>5000</v>
      </c>
      <c r="F61" s="29" t="s">
        <v>8</v>
      </c>
      <c r="G61" s="26" t="s">
        <v>20</v>
      </c>
      <c r="H61" s="26">
        <v>1</v>
      </c>
      <c r="I61" s="26" t="s">
        <v>36</v>
      </c>
      <c r="J61" s="26">
        <v>33.5</v>
      </c>
      <c r="K61" s="26">
        <v>0.4</v>
      </c>
      <c r="L61" s="26">
        <v>30.5</v>
      </c>
      <c r="M61" s="26">
        <v>1.21</v>
      </c>
      <c r="N61" s="26">
        <v>38</v>
      </c>
      <c r="O61" s="26">
        <v>1</v>
      </c>
      <c r="P61" s="35" t="s">
        <v>10</v>
      </c>
      <c r="Q61" s="35">
        <v>43.3</v>
      </c>
      <c r="R61" s="35">
        <v>30</v>
      </c>
      <c r="S61" s="35">
        <v>30</v>
      </c>
      <c r="T61" s="35">
        <v>63</v>
      </c>
      <c r="U61" s="26">
        <v>68.599999999999994</v>
      </c>
      <c r="V61" s="49" t="s">
        <v>138</v>
      </c>
      <c r="W61" s="26">
        <v>1391</v>
      </c>
      <c r="X61" s="30" t="s">
        <v>10</v>
      </c>
      <c r="Y61" s="26">
        <v>5.4</v>
      </c>
      <c r="Z61" s="26">
        <v>3.3</v>
      </c>
    </row>
    <row r="62" spans="2:26" x14ac:dyDescent="0.35">
      <c r="B62" s="40"/>
      <c r="C62" s="59" t="s">
        <v>100</v>
      </c>
      <c r="D62" s="24">
        <v>400</v>
      </c>
      <c r="E62" s="28"/>
      <c r="F62" s="29">
        <v>5000</v>
      </c>
      <c r="G62" s="26" t="s">
        <v>21</v>
      </c>
      <c r="H62" s="26">
        <v>1</v>
      </c>
      <c r="I62" s="26" t="s">
        <v>24</v>
      </c>
      <c r="J62" s="26" t="s">
        <v>26</v>
      </c>
      <c r="K62" s="26" t="s">
        <v>26</v>
      </c>
      <c r="L62" s="26" t="s">
        <v>26</v>
      </c>
      <c r="M62" s="26" t="s">
        <v>26</v>
      </c>
      <c r="N62" s="26" t="s">
        <v>26</v>
      </c>
      <c r="O62" s="26">
        <v>1</v>
      </c>
      <c r="P62" s="30" t="s">
        <v>26</v>
      </c>
      <c r="Q62" s="26" t="s">
        <v>26</v>
      </c>
      <c r="R62" s="26" t="s">
        <v>26</v>
      </c>
      <c r="S62" s="26" t="s">
        <v>26</v>
      </c>
      <c r="T62" s="26" t="s">
        <v>26</v>
      </c>
      <c r="U62" s="26" t="s">
        <v>8</v>
      </c>
      <c r="V62" s="49" t="s">
        <v>145</v>
      </c>
      <c r="W62" s="26" t="s">
        <v>8</v>
      </c>
      <c r="X62" s="30" t="s">
        <v>10</v>
      </c>
      <c r="Y62" s="26">
        <v>4</v>
      </c>
      <c r="Z62" s="26">
        <v>2.5</v>
      </c>
    </row>
    <row r="63" spans="2:26" x14ac:dyDescent="0.35">
      <c r="C63" t="s">
        <v>56</v>
      </c>
      <c r="E63" s="15">
        <f>SUM(E8:E46,E50:E62)</f>
        <v>88581</v>
      </c>
      <c r="F63" s="44">
        <f>SUM(F8,F8:F62)</f>
        <v>95475</v>
      </c>
      <c r="J63" s="43">
        <f>SUM(J8:J62)</f>
        <v>604.20000000000005</v>
      </c>
      <c r="L63" s="43">
        <f>SUM(L8:L62)</f>
        <v>565.29999999999995</v>
      </c>
      <c r="M63" s="25">
        <f>M8+M11+M17+M20+M23+M26</f>
        <v>9.7700000000000014</v>
      </c>
      <c r="N63" s="62">
        <f>SUM(N8:N62)</f>
        <v>431.625</v>
      </c>
      <c r="S63" s="15">
        <f>SUM(S8:S61)</f>
        <v>333.1</v>
      </c>
      <c r="T63" s="15"/>
      <c r="W63" s="15">
        <f>SUM(W8:W46,W50:W62)</f>
        <v>22463</v>
      </c>
      <c r="Z63" s="15">
        <f>SUM(Z8:Z62)</f>
        <v>122.68000000000002</v>
      </c>
    </row>
    <row r="64" spans="2:26" x14ac:dyDescent="0.35">
      <c r="C64" t="s">
        <v>89</v>
      </c>
      <c r="E64" s="15"/>
      <c r="F64" s="44">
        <f>F9+F12+F18+F21+F24+F27+F30+F33</f>
        <v>45380</v>
      </c>
      <c r="J64" s="15">
        <f>J8+J11+J17+J20+J23+J26+J29+J29+J32</f>
        <v>359</v>
      </c>
      <c r="L64" s="15">
        <f>L8+L11+L17+L20+L23+L26+L29+L29+L32</f>
        <v>323.89999999999998</v>
      </c>
      <c r="M64" s="25">
        <f>M63+M47+M14</f>
        <v>13.22</v>
      </c>
      <c r="S64" s="15"/>
      <c r="T64" s="15"/>
      <c r="W64" s="15"/>
      <c r="Z64" s="15"/>
    </row>
    <row r="65" spans="2:26" x14ac:dyDescent="0.35">
      <c r="C65" t="s">
        <v>90</v>
      </c>
      <c r="E65" s="15"/>
      <c r="F65" s="15"/>
      <c r="J65" s="15">
        <f>J35+J38+J41+J44</f>
        <v>159.69999999999999</v>
      </c>
      <c r="L65" s="15">
        <f>L35+L38+L41+L44</f>
        <v>157</v>
      </c>
      <c r="M65" s="25"/>
      <c r="S65" s="15"/>
      <c r="T65" s="15"/>
      <c r="W65" s="15"/>
      <c r="Z65" s="15"/>
    </row>
    <row r="66" spans="2:26" ht="18.5" x14ac:dyDescent="0.45">
      <c r="C66" t="s">
        <v>113</v>
      </c>
      <c r="E66" s="11"/>
      <c r="F66" s="11">
        <f>E14+E47+E61</f>
        <v>18890</v>
      </c>
      <c r="J66" s="42">
        <f>J14+J47+J61</f>
        <v>124</v>
      </c>
      <c r="L66" s="42">
        <f>L14+L47+L61</f>
        <v>117.4</v>
      </c>
      <c r="M66" s="25"/>
      <c r="N66" s="66" t="s">
        <v>43</v>
      </c>
      <c r="O66" s="66"/>
      <c r="P66" s="66"/>
    </row>
    <row r="67" spans="2:26" x14ac:dyDescent="0.35">
      <c r="M67" s="25"/>
    </row>
    <row r="68" spans="2:26" ht="17.5" x14ac:dyDescent="0.45">
      <c r="B68" s="1" t="s">
        <v>18</v>
      </c>
      <c r="C68" s="1" t="s">
        <v>14</v>
      </c>
      <c r="D68" s="1" t="s">
        <v>17</v>
      </c>
      <c r="E68" s="1" t="s">
        <v>0</v>
      </c>
      <c r="F68" s="1" t="s">
        <v>1</v>
      </c>
      <c r="G68" s="1" t="s">
        <v>7</v>
      </c>
      <c r="H68" s="1" t="s">
        <v>4</v>
      </c>
      <c r="I68" s="1" t="s">
        <v>22</v>
      </c>
      <c r="J68" s="1" t="s">
        <v>2</v>
      </c>
      <c r="K68" s="1" t="s">
        <v>25</v>
      </c>
      <c r="L68" s="1" t="s">
        <v>3</v>
      </c>
      <c r="M68" s="1" t="s">
        <v>25</v>
      </c>
      <c r="N68" s="1" t="s">
        <v>16</v>
      </c>
      <c r="O68" s="1"/>
      <c r="P68" s="1" t="s">
        <v>13</v>
      </c>
      <c r="Q68" s="1" t="s">
        <v>11</v>
      </c>
      <c r="R68" s="1"/>
      <c r="S68" s="1" t="s">
        <v>12</v>
      </c>
      <c r="T68" s="1"/>
      <c r="U68" s="1" t="s">
        <v>19</v>
      </c>
      <c r="V68" s="2" t="s">
        <v>6</v>
      </c>
      <c r="W68" s="1" t="s">
        <v>5</v>
      </c>
      <c r="X68" s="1" t="s">
        <v>13</v>
      </c>
      <c r="Y68" s="1" t="s">
        <v>11</v>
      </c>
      <c r="Z68" s="1" t="s">
        <v>12</v>
      </c>
    </row>
    <row r="69" spans="2:26" x14ac:dyDescent="0.35">
      <c r="B69" s="1"/>
      <c r="C69" s="1"/>
      <c r="D69" s="1"/>
      <c r="E69" s="1"/>
      <c r="F69" s="1"/>
      <c r="G69" s="1" t="s">
        <v>8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2" t="s">
        <v>9</v>
      </c>
      <c r="W69" s="1"/>
      <c r="X69" s="1"/>
      <c r="Y69" s="1"/>
      <c r="Z69" s="1"/>
    </row>
    <row r="70" spans="2:26" x14ac:dyDescent="0.35">
      <c r="B70" s="3" t="s">
        <v>8</v>
      </c>
      <c r="C70" s="1" t="s">
        <v>44</v>
      </c>
      <c r="D70" s="8" t="s">
        <v>92</v>
      </c>
    </row>
    <row r="71" spans="2:26" x14ac:dyDescent="0.35">
      <c r="B71" s="3"/>
      <c r="C71" s="3" t="s">
        <v>93</v>
      </c>
      <c r="D71" s="24"/>
      <c r="E71" s="28"/>
      <c r="F71" s="29"/>
      <c r="G71" s="26"/>
      <c r="H71" s="26"/>
      <c r="I71" s="26"/>
      <c r="J71" s="26"/>
      <c r="K71" s="26"/>
      <c r="L71" s="26"/>
      <c r="M71" s="26"/>
      <c r="N71" s="60"/>
      <c r="O71" s="60"/>
      <c r="P71" s="26"/>
      <c r="Q71" s="26"/>
      <c r="R71" s="26"/>
      <c r="S71" s="26"/>
      <c r="T71" s="26"/>
      <c r="U71" s="26"/>
      <c r="V71" s="64"/>
      <c r="W71" s="26"/>
      <c r="X71" s="30"/>
      <c r="Y71" s="26"/>
      <c r="Z71" s="26"/>
    </row>
    <row r="72" spans="2:26" x14ac:dyDescent="0.35">
      <c r="B72" s="9"/>
      <c r="C72" s="7"/>
      <c r="D72" s="24"/>
      <c r="E72" s="28"/>
      <c r="F72" s="29"/>
      <c r="G72" s="26"/>
      <c r="H72" s="26"/>
      <c r="I72" s="26"/>
      <c r="J72" s="26"/>
      <c r="K72" s="26"/>
      <c r="L72" s="26"/>
      <c r="M72" s="26"/>
      <c r="N72" s="26"/>
      <c r="O72" s="26"/>
      <c r="P72" s="30"/>
      <c r="Q72" s="26"/>
      <c r="R72" s="26"/>
      <c r="S72" s="26"/>
      <c r="T72" s="26"/>
      <c r="U72" s="26"/>
      <c r="V72" s="26"/>
      <c r="W72" s="26"/>
      <c r="X72" s="26"/>
      <c r="Y72" s="26"/>
      <c r="Z72" s="26"/>
    </row>
    <row r="73" spans="2:26" x14ac:dyDescent="0.35">
      <c r="B73" s="9"/>
      <c r="C73" s="7"/>
      <c r="D73" s="24"/>
      <c r="E73" s="28"/>
      <c r="F73" s="29"/>
      <c r="G73" s="26"/>
      <c r="H73" s="26"/>
      <c r="I73" s="26"/>
      <c r="J73" s="26"/>
      <c r="K73" s="26"/>
      <c r="L73" s="26"/>
      <c r="M73" s="26"/>
      <c r="N73" s="60"/>
      <c r="O73" s="60"/>
      <c r="P73" s="26"/>
      <c r="Q73" s="26"/>
      <c r="R73" s="26"/>
      <c r="S73" s="26"/>
      <c r="T73" s="26"/>
      <c r="U73" s="26"/>
      <c r="V73" s="64"/>
      <c r="W73" s="26"/>
      <c r="X73" s="30"/>
      <c r="Y73" s="26"/>
      <c r="Z73" s="26"/>
    </row>
    <row r="74" spans="2:26" x14ac:dyDescent="0.35">
      <c r="B74" s="9"/>
      <c r="C74" s="7"/>
      <c r="D74" s="24"/>
      <c r="E74" s="28"/>
      <c r="F74" s="29"/>
      <c r="G74" s="26"/>
      <c r="H74" s="26"/>
      <c r="I74" s="26"/>
      <c r="J74" s="26"/>
      <c r="K74" s="26"/>
      <c r="L74" s="26"/>
      <c r="M74" s="26"/>
      <c r="N74" s="26"/>
      <c r="O74" s="26"/>
      <c r="P74" s="30"/>
      <c r="Q74" s="26"/>
      <c r="R74" s="26"/>
      <c r="S74" s="26"/>
      <c r="T74" s="26"/>
      <c r="U74" s="26"/>
      <c r="V74" s="26"/>
      <c r="W74" s="26"/>
      <c r="X74" s="26"/>
      <c r="Y74" s="26"/>
      <c r="Z74" s="26"/>
    </row>
    <row r="75" spans="2:26" x14ac:dyDescent="0.35">
      <c r="B75" s="9"/>
      <c r="C75" s="7"/>
      <c r="D75" s="38" t="s">
        <v>163</v>
      </c>
      <c r="E75" s="31">
        <f>SUM(E71:E74)</f>
        <v>0</v>
      </c>
      <c r="F75" s="32" t="s">
        <v>8</v>
      </c>
      <c r="G75" s="35" t="s">
        <v>20</v>
      </c>
      <c r="H75" s="35">
        <v>1</v>
      </c>
      <c r="I75" s="35" t="s">
        <v>26</v>
      </c>
      <c r="J75" s="35" t="s">
        <v>26</v>
      </c>
      <c r="K75" s="35" t="s">
        <v>26</v>
      </c>
      <c r="L75" s="35" t="s">
        <v>26</v>
      </c>
      <c r="M75" s="35" t="s">
        <v>26</v>
      </c>
      <c r="N75" s="41" t="s">
        <v>30</v>
      </c>
      <c r="O75" s="41"/>
      <c r="P75" s="35" t="s">
        <v>26</v>
      </c>
      <c r="Q75" s="35" t="s">
        <v>26</v>
      </c>
      <c r="R75" s="35"/>
      <c r="S75" s="35" t="s">
        <v>26</v>
      </c>
      <c r="T75" s="35"/>
      <c r="U75" s="35" t="s">
        <v>26</v>
      </c>
      <c r="V75" s="36" t="s">
        <v>15</v>
      </c>
      <c r="W75" s="35">
        <v>67</v>
      </c>
      <c r="X75" s="37" t="s">
        <v>10</v>
      </c>
      <c r="Y75" s="35">
        <v>7.3</v>
      </c>
      <c r="Z75" s="35">
        <v>3</v>
      </c>
    </row>
    <row r="76" spans="2:26" x14ac:dyDescent="0.35">
      <c r="B76" s="9"/>
      <c r="C76" s="7"/>
      <c r="D76" s="38"/>
      <c r="E76" s="31"/>
      <c r="F76" s="32">
        <v>0</v>
      </c>
      <c r="G76" s="35" t="s">
        <v>21</v>
      </c>
      <c r="H76" s="35">
        <v>0</v>
      </c>
      <c r="I76" s="35" t="s">
        <v>26</v>
      </c>
      <c r="J76" s="35" t="s">
        <v>26</v>
      </c>
      <c r="K76" s="35" t="s">
        <v>26</v>
      </c>
      <c r="L76" s="35" t="s">
        <v>26</v>
      </c>
      <c r="M76" s="35" t="s">
        <v>26</v>
      </c>
      <c r="N76" s="35" t="s">
        <v>26</v>
      </c>
      <c r="O76" s="35"/>
      <c r="P76" s="37" t="s">
        <v>8</v>
      </c>
      <c r="Q76" s="35" t="s">
        <v>8</v>
      </c>
      <c r="R76" s="35"/>
      <c r="S76" s="35" t="s">
        <v>8</v>
      </c>
      <c r="T76" s="35"/>
      <c r="U76" s="35" t="s">
        <v>26</v>
      </c>
      <c r="V76" s="35" t="s">
        <v>26</v>
      </c>
      <c r="W76" s="35" t="s">
        <v>26</v>
      </c>
      <c r="X76" s="35" t="s">
        <v>26</v>
      </c>
      <c r="Y76" s="35" t="s">
        <v>26</v>
      </c>
      <c r="Z76" s="35" t="s">
        <v>26</v>
      </c>
    </row>
    <row r="77" spans="2:26" x14ac:dyDescent="0.35">
      <c r="B77" s="40"/>
      <c r="C77" s="30"/>
      <c r="D77" s="24" t="s">
        <v>114</v>
      </c>
      <c r="E77" s="28">
        <v>4300</v>
      </c>
      <c r="F77" s="29" t="s">
        <v>8</v>
      </c>
      <c r="G77" s="26" t="s">
        <v>20</v>
      </c>
      <c r="H77" s="26">
        <v>1</v>
      </c>
      <c r="I77" s="26" t="s">
        <v>26</v>
      </c>
      <c r="J77" s="26" t="s">
        <v>26</v>
      </c>
      <c r="K77" s="26" t="s">
        <v>26</v>
      </c>
      <c r="L77" s="26" t="s">
        <v>26</v>
      </c>
      <c r="M77" s="26" t="s">
        <v>26</v>
      </c>
      <c r="N77" s="60" t="s">
        <v>30</v>
      </c>
      <c r="O77" s="60"/>
      <c r="P77" s="26" t="s">
        <v>26</v>
      </c>
      <c r="Q77" s="26" t="s">
        <v>26</v>
      </c>
      <c r="R77" s="26"/>
      <c r="S77" s="26" t="s">
        <v>26</v>
      </c>
      <c r="T77" s="26"/>
      <c r="U77" s="26" t="s">
        <v>26</v>
      </c>
      <c r="V77" s="64" t="s">
        <v>15</v>
      </c>
      <c r="W77" s="26">
        <v>65</v>
      </c>
      <c r="X77" s="30" t="s">
        <v>10</v>
      </c>
      <c r="Y77" s="26">
        <v>9.1</v>
      </c>
      <c r="Z77" s="26">
        <v>5.69</v>
      </c>
    </row>
    <row r="78" spans="2:26" x14ac:dyDescent="0.35">
      <c r="B78" s="40"/>
      <c r="C78" s="30"/>
      <c r="D78" s="24"/>
      <c r="E78" s="28"/>
      <c r="F78" s="29">
        <v>0</v>
      </c>
      <c r="G78" s="26" t="s">
        <v>21</v>
      </c>
      <c r="H78" s="26">
        <v>0</v>
      </c>
      <c r="I78" s="26" t="s">
        <v>26</v>
      </c>
      <c r="J78" s="26" t="s">
        <v>26</v>
      </c>
      <c r="K78" s="26" t="s">
        <v>26</v>
      </c>
      <c r="L78" s="26" t="s">
        <v>26</v>
      </c>
      <c r="M78" s="26" t="s">
        <v>26</v>
      </c>
      <c r="N78" s="26" t="s">
        <v>26</v>
      </c>
      <c r="O78" s="26"/>
      <c r="P78" s="30" t="s">
        <v>8</v>
      </c>
      <c r="Q78" s="26" t="s">
        <v>8</v>
      </c>
      <c r="R78" s="26"/>
      <c r="S78" s="26" t="s">
        <v>8</v>
      </c>
      <c r="T78" s="26"/>
      <c r="U78" s="26" t="s">
        <v>26</v>
      </c>
      <c r="V78" s="26" t="s">
        <v>26</v>
      </c>
      <c r="W78" s="26" t="s">
        <v>26</v>
      </c>
      <c r="X78" s="26" t="s">
        <v>26</v>
      </c>
      <c r="Y78" s="26" t="s">
        <v>26</v>
      </c>
      <c r="Z78" s="26" t="s">
        <v>26</v>
      </c>
    </row>
    <row r="79" spans="2:26" x14ac:dyDescent="0.35">
      <c r="B79" s="40"/>
      <c r="C79" s="30"/>
      <c r="D79" s="24" t="s">
        <v>158</v>
      </c>
      <c r="E79" s="28">
        <v>10000</v>
      </c>
      <c r="F79" s="29" t="s">
        <v>8</v>
      </c>
      <c r="G79" s="26" t="s">
        <v>20</v>
      </c>
      <c r="H79" s="26">
        <v>1</v>
      </c>
      <c r="I79" s="26" t="s">
        <v>26</v>
      </c>
      <c r="J79" s="26" t="s">
        <v>26</v>
      </c>
      <c r="K79" s="26" t="s">
        <v>26</v>
      </c>
      <c r="L79" s="26" t="s">
        <v>26</v>
      </c>
      <c r="M79" s="26" t="s">
        <v>26</v>
      </c>
      <c r="N79" s="60" t="s">
        <v>30</v>
      </c>
      <c r="O79" s="60"/>
      <c r="P79" s="26" t="s">
        <v>26</v>
      </c>
      <c r="Q79" s="26" t="s">
        <v>26</v>
      </c>
      <c r="R79" s="26"/>
      <c r="S79" s="26" t="s">
        <v>26</v>
      </c>
      <c r="T79" s="26"/>
      <c r="U79" s="26" t="s">
        <v>26</v>
      </c>
      <c r="V79" s="64" t="s">
        <v>15</v>
      </c>
      <c r="W79" s="26">
        <v>35</v>
      </c>
      <c r="X79" s="30" t="s">
        <v>10</v>
      </c>
      <c r="Y79" s="26">
        <v>2.4</v>
      </c>
      <c r="Z79" s="26">
        <v>1.35</v>
      </c>
    </row>
    <row r="80" spans="2:26" x14ac:dyDescent="0.35">
      <c r="B80" s="40"/>
      <c r="C80" s="30"/>
      <c r="D80" s="24"/>
      <c r="E80" s="28"/>
      <c r="F80" s="29">
        <v>0</v>
      </c>
      <c r="G80" s="26" t="s">
        <v>21</v>
      </c>
      <c r="H80" s="26">
        <v>0</v>
      </c>
      <c r="I80" s="26" t="s">
        <v>26</v>
      </c>
      <c r="J80" s="26" t="s">
        <v>26</v>
      </c>
      <c r="K80" s="26" t="s">
        <v>26</v>
      </c>
      <c r="L80" s="26" t="s">
        <v>26</v>
      </c>
      <c r="M80" s="26" t="s">
        <v>26</v>
      </c>
      <c r="N80" s="26" t="s">
        <v>26</v>
      </c>
      <c r="O80" s="26"/>
      <c r="P80" s="30" t="s">
        <v>8</v>
      </c>
      <c r="Q80" s="26" t="s">
        <v>8</v>
      </c>
      <c r="R80" s="26"/>
      <c r="S80" s="26" t="s">
        <v>8</v>
      </c>
      <c r="T80" s="26"/>
      <c r="U80" s="26" t="s">
        <v>26</v>
      </c>
      <c r="V80" s="26" t="s">
        <v>26</v>
      </c>
      <c r="W80" s="26" t="s">
        <v>26</v>
      </c>
      <c r="X80" s="26" t="s">
        <v>26</v>
      </c>
      <c r="Y80" s="26" t="s">
        <v>26</v>
      </c>
      <c r="Z80" s="26" t="s">
        <v>26</v>
      </c>
    </row>
    <row r="81" spans="2:26" x14ac:dyDescent="0.35">
      <c r="B81" s="40"/>
      <c r="C81" s="30"/>
      <c r="D81" s="24" t="s">
        <v>157</v>
      </c>
      <c r="E81" s="28">
        <v>2500</v>
      </c>
      <c r="F81" s="29" t="s">
        <v>8</v>
      </c>
      <c r="G81" s="26" t="s">
        <v>20</v>
      </c>
      <c r="H81" s="26">
        <v>1</v>
      </c>
      <c r="I81" s="26" t="s">
        <v>26</v>
      </c>
      <c r="J81" s="26" t="s">
        <v>26</v>
      </c>
      <c r="K81" s="26" t="s">
        <v>26</v>
      </c>
      <c r="L81" s="26" t="s">
        <v>26</v>
      </c>
      <c r="M81" s="26" t="s">
        <v>26</v>
      </c>
      <c r="N81" s="60" t="s">
        <v>30</v>
      </c>
      <c r="O81" s="60"/>
      <c r="P81" s="26" t="s">
        <v>26</v>
      </c>
      <c r="Q81" s="26" t="s">
        <v>26</v>
      </c>
      <c r="R81" s="26"/>
      <c r="S81" s="26" t="s">
        <v>26</v>
      </c>
      <c r="T81" s="26"/>
      <c r="U81" s="26" t="s">
        <v>26</v>
      </c>
      <c r="V81" s="64" t="s">
        <v>15</v>
      </c>
      <c r="W81" s="26">
        <v>16</v>
      </c>
      <c r="X81" s="30" t="s">
        <v>10</v>
      </c>
      <c r="Y81" s="26">
        <v>0.5</v>
      </c>
      <c r="Z81" s="26">
        <v>0.27</v>
      </c>
    </row>
    <row r="82" spans="2:26" x14ac:dyDescent="0.35">
      <c r="B82" s="40"/>
      <c r="C82" s="30"/>
      <c r="D82" s="24"/>
      <c r="E82" s="28"/>
      <c r="F82" s="29">
        <v>0</v>
      </c>
      <c r="G82" s="26" t="s">
        <v>21</v>
      </c>
      <c r="H82" s="26">
        <v>0</v>
      </c>
      <c r="I82" s="26" t="s">
        <v>26</v>
      </c>
      <c r="J82" s="26" t="s">
        <v>26</v>
      </c>
      <c r="K82" s="26" t="s">
        <v>26</v>
      </c>
      <c r="L82" s="26" t="s">
        <v>26</v>
      </c>
      <c r="M82" s="26" t="s">
        <v>26</v>
      </c>
      <c r="N82" s="26" t="s">
        <v>26</v>
      </c>
      <c r="O82" s="26"/>
      <c r="P82" s="30" t="s">
        <v>8</v>
      </c>
      <c r="Q82" s="26" t="s">
        <v>8</v>
      </c>
      <c r="R82" s="26"/>
      <c r="S82" s="26" t="s">
        <v>8</v>
      </c>
      <c r="T82" s="26"/>
      <c r="U82" s="26" t="s">
        <v>26</v>
      </c>
      <c r="V82" s="26" t="s">
        <v>26</v>
      </c>
      <c r="W82" s="26" t="s">
        <v>26</v>
      </c>
      <c r="X82" s="26" t="s">
        <v>26</v>
      </c>
      <c r="Y82" s="26" t="s">
        <v>26</v>
      </c>
      <c r="Z82" s="26" t="s">
        <v>26</v>
      </c>
    </row>
    <row r="83" spans="2:26" x14ac:dyDescent="0.35">
      <c r="B83" s="40"/>
      <c r="C83" s="30"/>
      <c r="D83" s="53"/>
      <c r="E83" s="54"/>
      <c r="F83" s="55"/>
      <c r="G83" s="56"/>
      <c r="H83" s="56"/>
      <c r="I83" s="56"/>
      <c r="J83" s="56"/>
      <c r="K83" s="56"/>
      <c r="L83" s="56"/>
      <c r="M83" s="56"/>
      <c r="N83" s="56"/>
      <c r="O83" s="56"/>
      <c r="P83" s="57"/>
      <c r="Q83" s="56"/>
      <c r="R83" s="56"/>
      <c r="S83" s="56"/>
      <c r="T83" s="56"/>
      <c r="U83" s="56"/>
      <c r="V83" s="56"/>
      <c r="W83" s="56"/>
      <c r="X83" s="56"/>
      <c r="Y83" s="56"/>
      <c r="Z83" s="58">
        <f>SUM(Z71:Z82)</f>
        <v>10.31</v>
      </c>
    </row>
    <row r="84" spans="2:26" x14ac:dyDescent="0.35">
      <c r="B84" s="9"/>
      <c r="C84" s="7"/>
      <c r="D84" s="22"/>
      <c r="E84" s="17"/>
      <c r="F84" s="18"/>
      <c r="G84" s="19"/>
      <c r="H84" s="19"/>
      <c r="I84" s="19"/>
      <c r="J84" s="19"/>
      <c r="K84" s="19"/>
      <c r="L84" s="19"/>
      <c r="M84" s="19"/>
      <c r="N84" s="19"/>
      <c r="O84" s="19"/>
      <c r="P84" s="20"/>
      <c r="Q84" s="19"/>
      <c r="R84" s="19"/>
      <c r="S84" s="19"/>
      <c r="T84" s="19"/>
      <c r="U84" s="19"/>
      <c r="V84" s="19"/>
      <c r="W84" s="19"/>
      <c r="X84" s="19"/>
      <c r="Y84" s="19"/>
      <c r="Z84" s="19"/>
    </row>
    <row r="85" spans="2:26" x14ac:dyDescent="0.35">
      <c r="B85" s="9"/>
      <c r="C85" s="7"/>
      <c r="D85" s="22"/>
      <c r="E85" s="17"/>
      <c r="F85" s="18"/>
      <c r="G85" s="19"/>
      <c r="H85" s="19"/>
      <c r="I85" s="19"/>
      <c r="J85" s="19"/>
      <c r="K85" s="19"/>
      <c r="L85" s="19"/>
      <c r="M85" s="19"/>
      <c r="N85" s="19"/>
      <c r="O85" s="19"/>
      <c r="P85" s="20"/>
      <c r="Q85" s="19"/>
      <c r="R85" s="19"/>
      <c r="S85" s="19"/>
      <c r="T85" s="19"/>
      <c r="U85" s="19"/>
      <c r="V85" s="19"/>
      <c r="W85" s="19"/>
      <c r="X85" s="19"/>
      <c r="Y85" s="19"/>
      <c r="Z85" s="19"/>
    </row>
    <row r="86" spans="2:26" x14ac:dyDescent="0.35">
      <c r="B86" s="9"/>
      <c r="C86" s="1" t="s">
        <v>45</v>
      </c>
    </row>
    <row r="87" spans="2:26" x14ac:dyDescent="0.35">
      <c r="B87" s="9"/>
      <c r="C87" s="3" t="s">
        <v>93</v>
      </c>
      <c r="D87" s="8" t="s">
        <v>92</v>
      </c>
      <c r="E87" s="4">
        <v>6300</v>
      </c>
      <c r="F87" s="5" t="s">
        <v>8</v>
      </c>
      <c r="G87" s="3" t="s">
        <v>20</v>
      </c>
      <c r="H87" s="3">
        <v>1</v>
      </c>
      <c r="I87" s="3" t="s">
        <v>26</v>
      </c>
      <c r="J87" s="3" t="s">
        <v>26</v>
      </c>
      <c r="K87" s="3" t="s">
        <v>26</v>
      </c>
      <c r="L87" s="3" t="s">
        <v>26</v>
      </c>
      <c r="M87" s="3" t="s">
        <v>26</v>
      </c>
      <c r="N87" s="10" t="s">
        <v>30</v>
      </c>
      <c r="O87" s="10"/>
      <c r="P87" s="3" t="s">
        <v>26</v>
      </c>
      <c r="Q87" s="3" t="s">
        <v>26</v>
      </c>
      <c r="R87" s="3"/>
      <c r="S87" s="3" t="s">
        <v>26</v>
      </c>
      <c r="T87" s="3"/>
      <c r="U87" s="3" t="s">
        <v>26</v>
      </c>
      <c r="V87" s="6" t="s">
        <v>15</v>
      </c>
      <c r="W87" s="3">
        <v>25</v>
      </c>
      <c r="X87" s="7" t="s">
        <v>10</v>
      </c>
      <c r="Y87" s="3">
        <v>1.5</v>
      </c>
      <c r="Z87" s="3">
        <v>0.65</v>
      </c>
    </row>
    <row r="88" spans="2:26" x14ac:dyDescent="0.35">
      <c r="B88" s="3" t="s">
        <v>8</v>
      </c>
      <c r="D88" s="8"/>
      <c r="E88" s="4"/>
      <c r="F88" s="5">
        <v>0</v>
      </c>
      <c r="G88" s="3" t="s">
        <v>21</v>
      </c>
      <c r="H88" s="3">
        <v>0</v>
      </c>
      <c r="I88" s="3" t="s">
        <v>26</v>
      </c>
      <c r="J88" s="3" t="s">
        <v>26</v>
      </c>
      <c r="K88" s="3" t="s">
        <v>26</v>
      </c>
      <c r="L88" s="3" t="s">
        <v>26</v>
      </c>
      <c r="M88" s="3" t="s">
        <v>26</v>
      </c>
      <c r="N88" s="3" t="s">
        <v>26</v>
      </c>
      <c r="O88" s="3"/>
      <c r="P88" s="7" t="s">
        <v>8</v>
      </c>
      <c r="Q88" s="3" t="s">
        <v>8</v>
      </c>
      <c r="R88" s="3"/>
      <c r="S88" s="3" t="s">
        <v>8</v>
      </c>
      <c r="T88" s="3"/>
      <c r="U88" s="3" t="s">
        <v>26</v>
      </c>
      <c r="V88" s="3" t="s">
        <v>26</v>
      </c>
      <c r="W88" s="3" t="s">
        <v>26</v>
      </c>
      <c r="X88" s="3" t="s">
        <v>26</v>
      </c>
      <c r="Y88" s="3" t="s">
        <v>26</v>
      </c>
      <c r="Z88" s="3" t="s">
        <v>26</v>
      </c>
    </row>
    <row r="89" spans="2:26" x14ac:dyDescent="0.35">
      <c r="B89" s="9"/>
      <c r="D89" s="8" t="s">
        <v>91</v>
      </c>
      <c r="E89" s="4">
        <v>6300</v>
      </c>
      <c r="F89" s="5" t="s">
        <v>8</v>
      </c>
      <c r="G89" s="3" t="s">
        <v>20</v>
      </c>
      <c r="H89" s="3">
        <v>1</v>
      </c>
      <c r="I89" s="3" t="s">
        <v>26</v>
      </c>
      <c r="J89" s="3" t="s">
        <v>26</v>
      </c>
      <c r="K89" s="3" t="s">
        <v>26</v>
      </c>
      <c r="L89" s="3" t="s">
        <v>26</v>
      </c>
      <c r="M89" s="3" t="s">
        <v>26</v>
      </c>
      <c r="N89" s="10" t="s">
        <v>30</v>
      </c>
      <c r="O89" s="10"/>
      <c r="P89" s="3" t="s">
        <v>26</v>
      </c>
      <c r="Q89" s="3" t="s">
        <v>26</v>
      </c>
      <c r="R89" s="3"/>
      <c r="S89" s="3" t="s">
        <v>26</v>
      </c>
      <c r="T89" s="3"/>
      <c r="U89" s="3" t="s">
        <v>26</v>
      </c>
      <c r="V89" s="6" t="s">
        <v>15</v>
      </c>
      <c r="W89" s="3">
        <v>25</v>
      </c>
      <c r="X89" s="7" t="s">
        <v>10</v>
      </c>
      <c r="Y89" s="3">
        <v>1.5</v>
      </c>
      <c r="Z89" s="3">
        <v>0.65</v>
      </c>
    </row>
    <row r="90" spans="2:26" x14ac:dyDescent="0.35">
      <c r="B90" s="9"/>
      <c r="C90" s="7"/>
      <c r="D90" s="8"/>
      <c r="E90" s="4"/>
      <c r="F90" s="5">
        <v>0</v>
      </c>
      <c r="G90" s="3" t="s">
        <v>21</v>
      </c>
      <c r="H90" s="3">
        <v>0</v>
      </c>
      <c r="I90" s="3" t="s">
        <v>26</v>
      </c>
      <c r="J90" s="3" t="s">
        <v>26</v>
      </c>
      <c r="K90" s="3" t="s">
        <v>26</v>
      </c>
      <c r="L90" s="3" t="s">
        <v>26</v>
      </c>
      <c r="M90" s="3" t="s">
        <v>26</v>
      </c>
      <c r="N90" s="3" t="s">
        <v>26</v>
      </c>
      <c r="O90" s="3"/>
      <c r="P90" s="7" t="s">
        <v>8</v>
      </c>
      <c r="Q90" s="3" t="s">
        <v>8</v>
      </c>
      <c r="R90" s="3"/>
      <c r="S90" s="3" t="s">
        <v>8</v>
      </c>
      <c r="T90" s="3"/>
      <c r="U90" s="3" t="s">
        <v>26</v>
      </c>
      <c r="V90" s="3" t="s">
        <v>26</v>
      </c>
      <c r="W90" s="3" t="s">
        <v>26</v>
      </c>
      <c r="X90" s="3" t="s">
        <v>26</v>
      </c>
      <c r="Y90" s="3" t="s">
        <v>26</v>
      </c>
      <c r="Z90" s="3" t="s">
        <v>26</v>
      </c>
    </row>
    <row r="91" spans="2:26" x14ac:dyDescent="0.35">
      <c r="B91" s="21"/>
      <c r="C91" s="20"/>
      <c r="D91" s="22"/>
      <c r="E91" s="17"/>
      <c r="F91" s="18"/>
      <c r="G91" s="19"/>
      <c r="H91" s="19"/>
      <c r="I91" s="19"/>
      <c r="J91" s="19"/>
      <c r="K91" s="19"/>
      <c r="L91" s="19"/>
      <c r="M91" s="19"/>
      <c r="N91" s="19"/>
      <c r="O91" s="19"/>
      <c r="P91" s="20"/>
      <c r="Q91" s="19"/>
      <c r="R91" s="19"/>
      <c r="S91" s="19"/>
      <c r="T91" s="19"/>
      <c r="U91" s="19"/>
      <c r="V91" s="19"/>
      <c r="W91" s="19"/>
      <c r="X91" s="19"/>
      <c r="Y91" s="19"/>
      <c r="Z91" s="19">
        <f>SUM(Z87:Z90)</f>
        <v>1.3</v>
      </c>
    </row>
    <row r="92" spans="2:26" x14ac:dyDescent="0.35">
      <c r="B92" s="21"/>
      <c r="C92" s="1" t="s">
        <v>94</v>
      </c>
    </row>
    <row r="93" spans="2:26" x14ac:dyDescent="0.35">
      <c r="B93" s="21"/>
      <c r="C93" s="3" t="s">
        <v>95</v>
      </c>
      <c r="D93" s="8" t="s">
        <v>96</v>
      </c>
      <c r="E93" s="4">
        <v>2000</v>
      </c>
      <c r="F93" s="5" t="s">
        <v>8</v>
      </c>
      <c r="G93" s="3" t="s">
        <v>20</v>
      </c>
      <c r="H93" s="3">
        <v>1</v>
      </c>
      <c r="I93" s="3" t="s">
        <v>26</v>
      </c>
      <c r="J93" s="3" t="s">
        <v>26</v>
      </c>
      <c r="K93" s="3" t="s">
        <v>26</v>
      </c>
      <c r="L93" s="3" t="s">
        <v>26</v>
      </c>
      <c r="M93" s="3" t="s">
        <v>26</v>
      </c>
      <c r="N93" s="10" t="s">
        <v>30</v>
      </c>
      <c r="O93" s="10"/>
      <c r="P93" s="3" t="s">
        <v>26</v>
      </c>
      <c r="Q93" s="3" t="s">
        <v>26</v>
      </c>
      <c r="R93" s="3"/>
      <c r="S93" s="3" t="s">
        <v>26</v>
      </c>
      <c r="T93" s="3"/>
      <c r="U93" s="3" t="s">
        <v>26</v>
      </c>
      <c r="V93" s="6" t="s">
        <v>15</v>
      </c>
      <c r="W93" s="3">
        <v>16</v>
      </c>
      <c r="X93" s="7" t="s">
        <v>10</v>
      </c>
      <c r="Y93" s="3">
        <v>0.5</v>
      </c>
      <c r="Z93" s="3">
        <v>0.27</v>
      </c>
    </row>
    <row r="94" spans="2:26" x14ac:dyDescent="0.35">
      <c r="B94" s="21"/>
      <c r="C94" s="3"/>
      <c r="D94" s="8"/>
      <c r="E94" s="4"/>
      <c r="F94" s="5">
        <v>0</v>
      </c>
      <c r="G94" s="3" t="s">
        <v>21</v>
      </c>
      <c r="H94" s="3">
        <v>0</v>
      </c>
      <c r="I94" s="3" t="s">
        <v>26</v>
      </c>
      <c r="J94" s="3" t="s">
        <v>26</v>
      </c>
      <c r="K94" s="3" t="s">
        <v>26</v>
      </c>
      <c r="L94" s="3" t="s">
        <v>26</v>
      </c>
      <c r="M94" s="3" t="s">
        <v>26</v>
      </c>
      <c r="N94" s="3" t="s">
        <v>26</v>
      </c>
      <c r="O94" s="3"/>
      <c r="P94" s="7" t="s">
        <v>8</v>
      </c>
      <c r="Q94" s="3" t="s">
        <v>8</v>
      </c>
      <c r="R94" s="3"/>
      <c r="S94" s="3" t="s">
        <v>8</v>
      </c>
      <c r="T94" s="3"/>
      <c r="U94" s="3" t="s">
        <v>26</v>
      </c>
      <c r="V94" s="3" t="s">
        <v>26</v>
      </c>
      <c r="W94" s="3" t="s">
        <v>26</v>
      </c>
      <c r="X94" s="3" t="s">
        <v>26</v>
      </c>
      <c r="Y94" s="3" t="s">
        <v>26</v>
      </c>
      <c r="Z94" s="3" t="s">
        <v>26</v>
      </c>
    </row>
    <row r="95" spans="2:26" x14ac:dyDescent="0.35">
      <c r="B95" s="21"/>
      <c r="C95" s="3" t="s">
        <v>95</v>
      </c>
      <c r="D95" s="8" t="s">
        <v>97</v>
      </c>
      <c r="E95" s="4">
        <v>2000</v>
      </c>
      <c r="F95" s="5" t="s">
        <v>8</v>
      </c>
      <c r="G95" s="3" t="s">
        <v>20</v>
      </c>
      <c r="H95" s="3">
        <v>1</v>
      </c>
      <c r="I95" s="3" t="s">
        <v>26</v>
      </c>
      <c r="J95" s="3" t="s">
        <v>26</v>
      </c>
      <c r="K95" s="3" t="s">
        <v>26</v>
      </c>
      <c r="L95" s="3" t="s">
        <v>26</v>
      </c>
      <c r="M95" s="3" t="s">
        <v>26</v>
      </c>
      <c r="N95" s="10" t="s">
        <v>30</v>
      </c>
      <c r="O95" s="10"/>
      <c r="P95" s="3" t="s">
        <v>26</v>
      </c>
      <c r="Q95" s="3" t="s">
        <v>26</v>
      </c>
      <c r="R95" s="3"/>
      <c r="S95" s="3" t="s">
        <v>26</v>
      </c>
      <c r="T95" s="3"/>
      <c r="U95" s="3" t="s">
        <v>26</v>
      </c>
      <c r="V95" s="6" t="s">
        <v>15</v>
      </c>
      <c r="W95" s="3">
        <v>16</v>
      </c>
      <c r="X95" s="7" t="s">
        <v>10</v>
      </c>
      <c r="Y95" s="3">
        <v>0.5</v>
      </c>
      <c r="Z95" s="3">
        <v>0.27</v>
      </c>
    </row>
    <row r="96" spans="2:26" x14ac:dyDescent="0.35">
      <c r="B96" s="21"/>
      <c r="C96" s="3"/>
      <c r="D96" s="8"/>
      <c r="E96" s="4"/>
      <c r="F96" s="5">
        <v>0</v>
      </c>
      <c r="G96" s="3" t="s">
        <v>21</v>
      </c>
      <c r="H96" s="3">
        <v>0</v>
      </c>
      <c r="I96" s="3" t="s">
        <v>26</v>
      </c>
      <c r="J96" s="3" t="s">
        <v>26</v>
      </c>
      <c r="K96" s="3" t="s">
        <v>26</v>
      </c>
      <c r="L96" s="3" t="s">
        <v>26</v>
      </c>
      <c r="M96" s="3" t="s">
        <v>26</v>
      </c>
      <c r="N96" s="3" t="s">
        <v>26</v>
      </c>
      <c r="O96" s="3"/>
      <c r="P96" s="7" t="s">
        <v>8</v>
      </c>
      <c r="Q96" s="3" t="s">
        <v>8</v>
      </c>
      <c r="R96" s="3"/>
      <c r="S96" s="3" t="s">
        <v>8</v>
      </c>
      <c r="T96" s="3"/>
      <c r="U96" s="3" t="s">
        <v>26</v>
      </c>
      <c r="V96" s="3" t="s">
        <v>26</v>
      </c>
      <c r="W96" s="3" t="s">
        <v>26</v>
      </c>
      <c r="X96" s="3" t="s">
        <v>26</v>
      </c>
      <c r="Y96" s="3" t="s">
        <v>26</v>
      </c>
      <c r="Z96" s="3" t="s">
        <v>26</v>
      </c>
    </row>
    <row r="97" spans="2:26" x14ac:dyDescent="0.35">
      <c r="B97" s="21"/>
      <c r="C97" s="3" t="s">
        <v>95</v>
      </c>
      <c r="D97" s="8" t="s">
        <v>159</v>
      </c>
      <c r="E97" s="4">
        <v>6800</v>
      </c>
      <c r="F97" s="5" t="s">
        <v>8</v>
      </c>
      <c r="G97" s="3" t="s">
        <v>20</v>
      </c>
      <c r="H97" s="3">
        <v>1</v>
      </c>
      <c r="I97" s="3" t="s">
        <v>26</v>
      </c>
      <c r="J97" s="3" t="s">
        <v>26</v>
      </c>
      <c r="K97" s="3" t="s">
        <v>26</v>
      </c>
      <c r="L97" s="3" t="s">
        <v>26</v>
      </c>
      <c r="M97" s="3" t="s">
        <v>26</v>
      </c>
      <c r="N97" s="10" t="s">
        <v>30</v>
      </c>
      <c r="O97" s="10"/>
      <c r="P97" s="3" t="s">
        <v>26</v>
      </c>
      <c r="Q97" s="3" t="s">
        <v>26</v>
      </c>
      <c r="R97" s="3"/>
      <c r="S97" s="3" t="s">
        <v>26</v>
      </c>
      <c r="T97" s="3"/>
      <c r="U97" s="3" t="s">
        <v>26</v>
      </c>
      <c r="V97" s="6" t="s">
        <v>15</v>
      </c>
      <c r="W97" s="3">
        <v>90</v>
      </c>
      <c r="X97" s="7" t="s">
        <v>10</v>
      </c>
      <c r="Y97" s="3">
        <v>5.5</v>
      </c>
      <c r="Z97" s="3">
        <v>2.2000000000000002</v>
      </c>
    </row>
    <row r="98" spans="2:26" x14ac:dyDescent="0.35">
      <c r="C98" s="3"/>
      <c r="D98" s="8"/>
      <c r="E98" s="4"/>
      <c r="F98" s="5">
        <v>0</v>
      </c>
      <c r="G98" s="3" t="s">
        <v>21</v>
      </c>
      <c r="H98" s="3">
        <v>0</v>
      </c>
      <c r="I98" s="3" t="s">
        <v>26</v>
      </c>
      <c r="J98" s="3" t="s">
        <v>26</v>
      </c>
      <c r="K98" s="3" t="s">
        <v>26</v>
      </c>
      <c r="L98" s="3" t="s">
        <v>26</v>
      </c>
      <c r="M98" s="3" t="s">
        <v>26</v>
      </c>
      <c r="N98" s="3" t="s">
        <v>26</v>
      </c>
      <c r="O98" s="3"/>
      <c r="P98" s="7" t="s">
        <v>8</v>
      </c>
      <c r="Q98" s="3" t="s">
        <v>8</v>
      </c>
      <c r="R98" s="3"/>
      <c r="S98" s="3" t="s">
        <v>8</v>
      </c>
      <c r="T98" s="3"/>
      <c r="U98" s="3" t="s">
        <v>26</v>
      </c>
      <c r="V98" s="3" t="s">
        <v>26</v>
      </c>
      <c r="W98" s="3" t="s">
        <v>26</v>
      </c>
      <c r="X98" s="3" t="s">
        <v>26</v>
      </c>
      <c r="Y98" s="3" t="s">
        <v>26</v>
      </c>
      <c r="Z98" s="3" t="s">
        <v>26</v>
      </c>
    </row>
    <row r="99" spans="2:26" x14ac:dyDescent="0.35">
      <c r="C99" s="3" t="s">
        <v>95</v>
      </c>
      <c r="D99" s="8" t="s">
        <v>78</v>
      </c>
      <c r="E99" s="4">
        <v>6800</v>
      </c>
      <c r="F99" s="5" t="s">
        <v>8</v>
      </c>
      <c r="G99" s="3" t="s">
        <v>20</v>
      </c>
      <c r="H99" s="3">
        <v>1</v>
      </c>
      <c r="I99" s="3" t="s">
        <v>26</v>
      </c>
      <c r="J99" s="3">
        <f>-J63</f>
        <v>-604.20000000000005</v>
      </c>
      <c r="K99" s="3" t="s">
        <v>26</v>
      </c>
      <c r="L99" s="3" t="s">
        <v>26</v>
      </c>
      <c r="M99" s="3" t="s">
        <v>26</v>
      </c>
      <c r="N99" s="10" t="s">
        <v>30</v>
      </c>
      <c r="O99" s="10"/>
      <c r="P99" s="3" t="s">
        <v>26</v>
      </c>
      <c r="Q99" s="3" t="s">
        <v>26</v>
      </c>
      <c r="R99" s="3"/>
      <c r="S99" s="3" t="s">
        <v>26</v>
      </c>
      <c r="T99" s="3"/>
      <c r="U99" s="3" t="s">
        <v>26</v>
      </c>
      <c r="V99" s="6" t="s">
        <v>15</v>
      </c>
      <c r="W99" s="3">
        <v>90</v>
      </c>
      <c r="X99" s="7" t="s">
        <v>10</v>
      </c>
      <c r="Y99" s="3">
        <v>5.5</v>
      </c>
      <c r="Z99" s="3">
        <v>2.2000000000000002</v>
      </c>
    </row>
    <row r="100" spans="2:26" x14ac:dyDescent="0.35">
      <c r="C100" s="3"/>
      <c r="D100" s="8"/>
      <c r="E100" s="4"/>
      <c r="F100" s="5">
        <v>0</v>
      </c>
      <c r="G100" s="3" t="s">
        <v>21</v>
      </c>
      <c r="H100" s="3">
        <v>0</v>
      </c>
      <c r="I100" s="3" t="s">
        <v>26</v>
      </c>
      <c r="J100" s="3" t="s">
        <v>26</v>
      </c>
      <c r="K100" s="3" t="s">
        <v>26</v>
      </c>
      <c r="L100" s="3" t="s">
        <v>26</v>
      </c>
      <c r="M100" s="3" t="s">
        <v>26</v>
      </c>
      <c r="N100" s="3" t="s">
        <v>26</v>
      </c>
      <c r="O100" s="3"/>
      <c r="P100" s="7" t="s">
        <v>8</v>
      </c>
      <c r="Q100" s="3" t="s">
        <v>8</v>
      </c>
      <c r="R100" s="3"/>
      <c r="S100" s="3" t="s">
        <v>8</v>
      </c>
      <c r="T100" s="3"/>
      <c r="U100" s="3" t="s">
        <v>26</v>
      </c>
      <c r="V100" s="3" t="s">
        <v>26</v>
      </c>
      <c r="W100" s="3" t="s">
        <v>26</v>
      </c>
      <c r="X100" s="3" t="s">
        <v>26</v>
      </c>
      <c r="Y100" s="3" t="s">
        <v>26</v>
      </c>
      <c r="Z100" s="3" t="s">
        <v>26</v>
      </c>
    </row>
    <row r="101" spans="2:26" x14ac:dyDescent="0.35">
      <c r="Z101" s="19">
        <f>SUM(Z93:Z100)</f>
        <v>4.9400000000000004</v>
      </c>
    </row>
    <row r="102" spans="2:26" x14ac:dyDescent="0.35">
      <c r="N102" s="67" t="s">
        <v>57</v>
      </c>
      <c r="O102" s="67"/>
      <c r="P102" s="67"/>
    </row>
    <row r="103" spans="2:26" ht="16.5" x14ac:dyDescent="0.45">
      <c r="C103" s="1" t="s">
        <v>14</v>
      </c>
      <c r="D103" s="1" t="s">
        <v>17</v>
      </c>
      <c r="E103" s="1" t="s">
        <v>65</v>
      </c>
      <c r="F103" s="1" t="s">
        <v>3</v>
      </c>
      <c r="G103" s="1" t="s">
        <v>7</v>
      </c>
      <c r="H103" s="1" t="s">
        <v>4</v>
      </c>
      <c r="I103" s="1" t="s">
        <v>22</v>
      </c>
      <c r="J103" s="1" t="s">
        <v>2</v>
      </c>
      <c r="K103" s="1" t="s">
        <v>25</v>
      </c>
      <c r="L103" s="1" t="s">
        <v>3</v>
      </c>
      <c r="M103" s="1" t="s">
        <v>25</v>
      </c>
      <c r="N103" s="1" t="s">
        <v>16</v>
      </c>
      <c r="O103" s="1"/>
      <c r="P103" s="1" t="s">
        <v>13</v>
      </c>
      <c r="Q103" s="1" t="s">
        <v>11</v>
      </c>
      <c r="R103" s="1"/>
      <c r="S103" s="1" t="s">
        <v>12</v>
      </c>
      <c r="T103" s="1"/>
      <c r="U103" s="1" t="s">
        <v>19</v>
      </c>
      <c r="V103" s="2" t="s">
        <v>6</v>
      </c>
      <c r="W103" s="1" t="s">
        <v>5</v>
      </c>
      <c r="X103" s="1" t="s">
        <v>13</v>
      </c>
      <c r="Y103" s="1" t="s">
        <v>11</v>
      </c>
      <c r="Z103" s="1" t="s">
        <v>12</v>
      </c>
    </row>
    <row r="104" spans="2:26" x14ac:dyDescent="0.35">
      <c r="C104" s="1"/>
      <c r="D104" s="1"/>
      <c r="E104" s="1"/>
      <c r="F104" s="1"/>
      <c r="G104" s="1" t="s">
        <v>8</v>
      </c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2" t="s">
        <v>9</v>
      </c>
      <c r="W104" s="1"/>
      <c r="X104" s="1"/>
      <c r="Y104" s="1"/>
      <c r="Z104" s="1"/>
    </row>
    <row r="105" spans="2:26" x14ac:dyDescent="0.35">
      <c r="C105" s="7" t="s">
        <v>58</v>
      </c>
      <c r="D105" s="7" t="s">
        <v>85</v>
      </c>
      <c r="E105" s="7" t="s">
        <v>62</v>
      </c>
      <c r="F105" s="7">
        <v>650</v>
      </c>
      <c r="G105" s="7"/>
      <c r="H105" s="7">
        <v>1</v>
      </c>
      <c r="I105" s="7"/>
      <c r="J105" s="7" t="s">
        <v>87</v>
      </c>
      <c r="K105" s="7"/>
      <c r="L105" s="7"/>
      <c r="M105" s="7"/>
      <c r="N105" s="7"/>
      <c r="O105" s="7"/>
      <c r="P105" s="7" t="s">
        <v>10</v>
      </c>
      <c r="Q105" s="7">
        <v>624</v>
      </c>
      <c r="R105" s="7"/>
      <c r="S105" s="7">
        <v>298</v>
      </c>
      <c r="T105" s="7"/>
      <c r="U105" s="7"/>
      <c r="V105" s="7" t="s">
        <v>68</v>
      </c>
      <c r="W105" s="7">
        <v>7000</v>
      </c>
      <c r="X105" s="7"/>
      <c r="Y105" s="7"/>
      <c r="Z105" s="7"/>
    </row>
    <row r="106" spans="2:26" x14ac:dyDescent="0.35">
      <c r="C106" s="7" t="s">
        <v>59</v>
      </c>
      <c r="D106" s="7" t="s">
        <v>85</v>
      </c>
      <c r="E106" s="7" t="s">
        <v>63</v>
      </c>
      <c r="F106" s="7">
        <v>100</v>
      </c>
      <c r="G106" s="7"/>
      <c r="H106" s="7">
        <v>1</v>
      </c>
      <c r="I106" s="7"/>
      <c r="J106" s="7"/>
      <c r="K106" s="7"/>
      <c r="L106" s="7"/>
      <c r="M106" s="7"/>
      <c r="N106" s="7"/>
      <c r="O106" s="7"/>
      <c r="P106" s="7" t="s">
        <v>10</v>
      </c>
      <c r="Q106" s="7">
        <v>230</v>
      </c>
      <c r="R106" s="7"/>
      <c r="S106" s="7">
        <v>36</v>
      </c>
      <c r="T106" s="7"/>
      <c r="U106" s="7"/>
      <c r="V106" s="7" t="s">
        <v>67</v>
      </c>
      <c r="W106" s="7">
        <v>600</v>
      </c>
      <c r="X106" s="7"/>
      <c r="Y106" s="7"/>
      <c r="Z106" s="7"/>
    </row>
    <row r="107" spans="2:26" x14ac:dyDescent="0.35">
      <c r="C107" s="7" t="s">
        <v>75</v>
      </c>
      <c r="D107" s="7" t="s">
        <v>85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 t="s">
        <v>10</v>
      </c>
      <c r="Q107" s="7"/>
      <c r="R107" s="7"/>
      <c r="S107" s="7" t="s">
        <v>76</v>
      </c>
      <c r="T107" s="7"/>
      <c r="U107" s="7"/>
      <c r="V107" s="7"/>
      <c r="W107" s="7"/>
      <c r="X107" s="7"/>
      <c r="Y107" s="7"/>
      <c r="Z107" s="7"/>
    </row>
    <row r="108" spans="2:26" x14ac:dyDescent="0.35">
      <c r="C108" s="37" t="s">
        <v>115</v>
      </c>
      <c r="D108" s="37" t="s">
        <v>116</v>
      </c>
      <c r="E108" s="37" t="s">
        <v>62</v>
      </c>
      <c r="F108" s="37" t="s">
        <v>117</v>
      </c>
      <c r="G108" s="37"/>
      <c r="H108" s="37" t="s">
        <v>118</v>
      </c>
      <c r="I108" s="37"/>
      <c r="J108" s="37"/>
      <c r="K108" s="37"/>
      <c r="L108" s="37" t="s">
        <v>117</v>
      </c>
      <c r="M108" s="37" t="s">
        <v>122</v>
      </c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2:26" x14ac:dyDescent="0.35">
      <c r="C109" s="37" t="s">
        <v>119</v>
      </c>
      <c r="D109" s="37" t="s">
        <v>120</v>
      </c>
      <c r="E109" s="37" t="s">
        <v>62</v>
      </c>
      <c r="F109" s="37" t="s">
        <v>121</v>
      </c>
      <c r="G109" s="37"/>
      <c r="H109" s="37" t="s">
        <v>118</v>
      </c>
      <c r="I109" s="37"/>
      <c r="J109" s="37"/>
      <c r="K109" s="37"/>
      <c r="L109" s="37" t="s">
        <v>121</v>
      </c>
      <c r="M109" s="37" t="s">
        <v>123</v>
      </c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2:26" x14ac:dyDescent="0.35">
      <c r="C110" s="7" t="s">
        <v>60</v>
      </c>
      <c r="D110" s="7" t="s">
        <v>61</v>
      </c>
      <c r="E110" s="7" t="s">
        <v>64</v>
      </c>
      <c r="F110" s="7">
        <v>750</v>
      </c>
      <c r="G110" s="7"/>
      <c r="H110" s="7">
        <v>2</v>
      </c>
      <c r="I110" s="7"/>
      <c r="J110" s="7"/>
      <c r="K110" s="7"/>
      <c r="L110" s="7"/>
      <c r="M110" s="7"/>
      <c r="N110" s="7"/>
      <c r="O110" s="7"/>
      <c r="P110" s="7" t="s">
        <v>10</v>
      </c>
      <c r="Q110" s="7">
        <v>16.8</v>
      </c>
      <c r="R110" s="7"/>
      <c r="S110" s="7">
        <v>11.11</v>
      </c>
      <c r="T110" s="7"/>
      <c r="U110" s="7"/>
      <c r="V110" s="7" t="s">
        <v>66</v>
      </c>
      <c r="W110" s="7">
        <v>2100</v>
      </c>
      <c r="X110" s="7"/>
      <c r="Y110" s="7"/>
      <c r="Z110" s="7"/>
    </row>
    <row r="111" spans="2:26" x14ac:dyDescent="0.35">
      <c r="S111" s="16">
        <f>SUM(S105:S110)</f>
        <v>345.11</v>
      </c>
      <c r="T111" s="16"/>
      <c r="W111" s="15">
        <f>SUM(W105:W110)</f>
        <v>9700</v>
      </c>
    </row>
    <row r="113" spans="2:26" x14ac:dyDescent="0.35">
      <c r="C113" s="39" t="s">
        <v>101</v>
      </c>
      <c r="M113" t="s">
        <v>8</v>
      </c>
    </row>
    <row r="114" spans="2:26" ht="17.5" x14ac:dyDescent="0.45">
      <c r="B114" s="1" t="s">
        <v>18</v>
      </c>
      <c r="C114" s="1" t="s">
        <v>14</v>
      </c>
      <c r="D114" s="1" t="s">
        <v>17</v>
      </c>
      <c r="E114" s="1" t="s">
        <v>0</v>
      </c>
      <c r="F114" s="1" t="s">
        <v>1</v>
      </c>
      <c r="G114" s="1" t="s">
        <v>7</v>
      </c>
      <c r="H114" s="1" t="s">
        <v>4</v>
      </c>
      <c r="I114" s="1" t="s">
        <v>22</v>
      </c>
      <c r="J114" s="1" t="s">
        <v>2</v>
      </c>
      <c r="K114" s="1" t="s">
        <v>25</v>
      </c>
      <c r="L114" s="1" t="s">
        <v>3</v>
      </c>
      <c r="M114" s="1" t="s">
        <v>25</v>
      </c>
      <c r="N114" s="1" t="s">
        <v>16</v>
      </c>
      <c r="O114" s="1"/>
      <c r="P114" s="1" t="s">
        <v>13</v>
      </c>
      <c r="Q114" s="1" t="s">
        <v>11</v>
      </c>
      <c r="R114" s="1"/>
      <c r="S114" s="1" t="s">
        <v>12</v>
      </c>
      <c r="T114" s="1"/>
      <c r="U114" s="1" t="s">
        <v>19</v>
      </c>
      <c r="V114" s="2" t="s">
        <v>6</v>
      </c>
      <c r="W114" s="1" t="s">
        <v>5</v>
      </c>
      <c r="X114" s="1" t="s">
        <v>13</v>
      </c>
      <c r="Y114" s="1" t="s">
        <v>11</v>
      </c>
      <c r="Z114" s="1" t="s">
        <v>12</v>
      </c>
    </row>
    <row r="115" spans="2:26" x14ac:dyDescent="0.35">
      <c r="B115" s="1"/>
      <c r="C115" s="1"/>
      <c r="D115" s="1"/>
      <c r="E115" s="1"/>
      <c r="F115" s="1"/>
      <c r="G115" s="1" t="s">
        <v>8</v>
      </c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2" t="s">
        <v>9</v>
      </c>
      <c r="W115" s="1"/>
      <c r="X115" s="1"/>
      <c r="Y115" s="1"/>
      <c r="Z115" s="1"/>
    </row>
    <row r="116" spans="2:26" x14ac:dyDescent="0.35">
      <c r="B116" s="3">
        <v>1</v>
      </c>
      <c r="C116" s="12" t="s">
        <v>103</v>
      </c>
      <c r="D116" s="8" t="s">
        <v>104</v>
      </c>
      <c r="E116" t="s">
        <v>8</v>
      </c>
    </row>
    <row r="117" spans="2:26" x14ac:dyDescent="0.35">
      <c r="B117" s="3"/>
      <c r="C117" s="13" t="s">
        <v>47</v>
      </c>
      <c r="D117" s="8">
        <v>200</v>
      </c>
      <c r="E117" s="4">
        <v>10000</v>
      </c>
      <c r="F117" s="5" t="s">
        <v>8</v>
      </c>
      <c r="G117" s="3" t="s">
        <v>20</v>
      </c>
      <c r="H117" s="3">
        <v>1</v>
      </c>
      <c r="I117" s="3" t="s">
        <v>24</v>
      </c>
      <c r="J117" s="3" t="s">
        <v>105</v>
      </c>
      <c r="K117" s="3" t="s">
        <v>26</v>
      </c>
      <c r="L117" s="3">
        <v>50</v>
      </c>
      <c r="M117" s="3" t="s">
        <v>26</v>
      </c>
      <c r="N117" s="10" t="s">
        <v>30</v>
      </c>
      <c r="O117" s="10"/>
      <c r="P117" s="3" t="s">
        <v>26</v>
      </c>
      <c r="Q117" s="3" t="s">
        <v>26</v>
      </c>
      <c r="R117" s="3"/>
      <c r="S117" s="3" t="s">
        <v>26</v>
      </c>
      <c r="T117" s="3"/>
      <c r="U117" s="3" t="s">
        <v>106</v>
      </c>
      <c r="V117" s="6" t="s">
        <v>15</v>
      </c>
      <c r="W117" s="3">
        <v>3200</v>
      </c>
      <c r="X117" s="7" t="s">
        <v>10</v>
      </c>
      <c r="Y117" s="3">
        <v>5.6</v>
      </c>
      <c r="Z117" s="3">
        <v>3.5</v>
      </c>
    </row>
    <row r="118" spans="2:26" x14ac:dyDescent="0.35">
      <c r="B118" s="9"/>
      <c r="C118" s="7"/>
      <c r="D118" s="14">
        <v>200</v>
      </c>
      <c r="E118" s="4"/>
      <c r="F118" s="5">
        <v>10000</v>
      </c>
      <c r="G118" s="3" t="s">
        <v>21</v>
      </c>
      <c r="H118" s="3">
        <v>1</v>
      </c>
      <c r="I118" s="3" t="s">
        <v>24</v>
      </c>
      <c r="J118" s="3" t="s">
        <v>26</v>
      </c>
      <c r="K118" s="3" t="s">
        <v>26</v>
      </c>
      <c r="L118" s="3" t="s">
        <v>26</v>
      </c>
      <c r="M118" s="26" t="s">
        <v>26</v>
      </c>
      <c r="N118" s="3" t="s">
        <v>26</v>
      </c>
      <c r="O118" s="3"/>
      <c r="P118" s="3" t="s">
        <v>26</v>
      </c>
      <c r="Q118" s="3" t="s">
        <v>26</v>
      </c>
      <c r="R118" s="3"/>
      <c r="S118" s="3" t="s">
        <v>26</v>
      </c>
      <c r="T118" s="3"/>
      <c r="U118" s="3" t="s">
        <v>8</v>
      </c>
      <c r="V118" s="6" t="s">
        <v>15</v>
      </c>
      <c r="W118" s="3" t="s">
        <v>8</v>
      </c>
      <c r="X118" s="7" t="s">
        <v>10</v>
      </c>
      <c r="Y118" s="3">
        <v>5.6</v>
      </c>
      <c r="Z118" s="3">
        <v>3.5</v>
      </c>
    </row>
  </sheetData>
  <mergeCells count="5">
    <mergeCell ref="N4:U4"/>
    <mergeCell ref="W4:Z4"/>
    <mergeCell ref="N66:P66"/>
    <mergeCell ref="M2:P2"/>
    <mergeCell ref="N102:P102"/>
  </mergeCells>
  <phoneticPr fontId="4" type="noConversion"/>
  <pageMargins left="0.7" right="0.7" top="0.75" bottom="0.75" header="0.3" footer="0.3"/>
  <pageSetup paperSize="8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HP</cp:lastModifiedBy>
  <cp:lastPrinted>2020-11-23T14:35:18Z</cp:lastPrinted>
  <dcterms:created xsi:type="dcterms:W3CDTF">2016-07-25T09:51:11Z</dcterms:created>
  <dcterms:modified xsi:type="dcterms:W3CDTF">2022-06-07T13:15:24Z</dcterms:modified>
</cp:coreProperties>
</file>