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Část 1_SO 001.1.1" sheetId="1" r:id="rId1"/>
    <sheet name="Část 1_SO 101.1.1" sheetId="2" r:id="rId2"/>
    <sheet name="Část 1_SO 101.1.2" sheetId="3" r:id="rId3"/>
    <sheet name="Část 1_SO 301.1.1" sheetId="4" r:id="rId4"/>
    <sheet name="Část 1_SO 401.1.1" sheetId="5" r:id="rId5"/>
  </sheets>
  <definedNames/>
  <calcPr/>
  <webPublishing/>
</workbook>
</file>

<file path=xl/sharedStrings.xml><?xml version="1.0" encoding="utf-8"?>
<sst xmlns="http://schemas.openxmlformats.org/spreadsheetml/2006/main" count="1908" uniqueCount="513">
  <si>
    <t>ASPE10</t>
  </si>
  <si>
    <t>S</t>
  </si>
  <si>
    <t>Firma: ÚDRŽBA SILNIC Královéhradeckého kraje a.s.</t>
  </si>
  <si>
    <t>Soupis prací objektu</t>
  </si>
  <si>
    <t xml:space="preserve">Stavba: </t>
  </si>
  <si>
    <t>34183_1</t>
  </si>
  <si>
    <t>III/3036 Kramolna, silnice a chodník - část 1 (Obec Kramolna)_neoceněný</t>
  </si>
  <si>
    <t>O</t>
  </si>
  <si>
    <t>Objekt:</t>
  </si>
  <si>
    <t>Část 1</t>
  </si>
  <si>
    <t>Chodník na úseku Trubějov - nový chodník v km 0,320 - 0,820</t>
  </si>
  <si>
    <t>O1</t>
  </si>
  <si>
    <t>Rozpočet:</t>
  </si>
  <si>
    <t>0,00</t>
  </si>
  <si>
    <t>15,00</t>
  </si>
  <si>
    <t>21,00</t>
  </si>
  <si>
    <t>3</t>
  </si>
  <si>
    <t>2</t>
  </si>
  <si>
    <t>SO 001.1.1</t>
  </si>
  <si>
    <t>Příprava staveniště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</si>
  <si>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</si>
  <si>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</si>
  <si>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</si>
  <si>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</si>
  <si>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</si>
  <si>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</si>
  <si>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</si>
  <si>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</si>
  <si>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</si>
  <si>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</si>
  <si>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</si>
  <si>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</si>
  <si>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</si>
  <si>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</si>
  <si>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</si>
  <si>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</si>
  <si>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</si>
  <si>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</si>
  <si>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</si>
  <si>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</si>
  <si>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02621</t>
  </si>
  <si>
    <t>R</t>
  </si>
  <si>
    <t>STATICKÁ ZATĚŽOVACÍ ZKOUŠKA VOZOVKOVÉHO PODLOŽÍ</t>
  </si>
  <si>
    <t>KPL</t>
  </si>
  <si>
    <t>PP</t>
  </si>
  <si>
    <t>statická zatěžovací zkouška (zemní pláň, štěrk)  
Položka bude čerpána pouze se souhlasem TDI/investora</t>
  </si>
  <si>
    <t>VV</t>
  </si>
  <si>
    <t/>
  </si>
  <si>
    <t>TS</t>
  </si>
  <si>
    <t>zahrnuje veškeré náklady spojené s objednatelem požadovanými zkouškami</t>
  </si>
  <si>
    <t>02811</t>
  </si>
  <si>
    <t>PRŮZKUMNÉ PRÁCE GEOTECHNICKÉ NA POVRCHU</t>
  </si>
  <si>
    <t>1=1,000 [A]    doplňkový pedologický průzkum 
1=1,000 [B]    dodatečný IGP 
Celkem: A+B=2,000 [C]</t>
  </si>
  <si>
    <t>zahrnuje veškeré náklady spojené s objednatelem požadovanými pracemi</t>
  </si>
  <si>
    <t>02911-01</t>
  </si>
  <si>
    <t>OSTATNÍ POŽADAVKY - GEODETICKÉ ZAMĚŘENÍ</t>
  </si>
  <si>
    <t>geodetické zaměření</t>
  </si>
  <si>
    <t>1=1,000 [A]    před zahájením stavby 
1=1,000 [B]    zaměření skutečného provedení stavby 
Celkem: A+B=2,000 [C]</t>
  </si>
  <si>
    <t>02940</t>
  </si>
  <si>
    <t>OSTATNÍ POŽADAVKY - VYPRACOVÁNÍ DOKUMENTACE</t>
  </si>
  <si>
    <t>geometrický plán - vydání 6x tištěné pare + 2x elektronicky na CD</t>
  </si>
  <si>
    <t>02943</t>
  </si>
  <si>
    <t>OSTATNÍ POŽADAVKY - VYPRACOVÁNÍ RDS</t>
  </si>
  <si>
    <t>realizační dokumentace stavby - vydání 6x tištěné pare + 2x elektronicky na CD</t>
  </si>
  <si>
    <t>02944</t>
  </si>
  <si>
    <t>OSTAT POŽADAVKY - DOKUMENTACE SKUTEČ PROVEDENÍ</t>
  </si>
  <si>
    <t>dokumentace skutečného provedení - vydání 6x tištěné pare + 2x elektronicky na CD</t>
  </si>
  <si>
    <t>Zemní práce</t>
  </si>
  <si>
    <t>7</t>
  </si>
  <si>
    <t>112016</t>
  </si>
  <si>
    <t>KÁCENÍ STROMŮ D KMENE DO 0,5M S ODSTRANĚNÍM PAŘEZŮ, ODVOZ DO 12KM</t>
  </si>
  <si>
    <t>KUS</t>
  </si>
  <si>
    <t>Odstranění stromů, průměr kmene do 0,25 m; včetně odstranění a štěpkování pařezů</t>
  </si>
  <si>
    <t>7=7,000 [A]    dle situace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</si>
  <si>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</si>
  <si>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8</t>
  </si>
  <si>
    <t>18481</t>
  </si>
  <si>
    <t>OCHRANA STROMŮ BEDNĚNÍM</t>
  </si>
  <si>
    <t>M2</t>
  </si>
  <si>
    <t>zřízení a odstranění</t>
  </si>
  <si>
    <t>6,0*5=30,000 [A]    plocha na 1 ks x 5 ks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</si>
  <si>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</si>
  <si>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</si>
  <si>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93711-01</t>
  </si>
  <si>
    <t>MOBILIÁŘ - DŘEVĚNÉ LAVIČKY - přesun</t>
  </si>
  <si>
    <t>Přesun stávající lavičky na místo dle určení investora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</si>
  <si>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</si>
  <si>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93753-01</t>
  </si>
  <si>
    <t>MOBILIÁŘ - KOŠE NA ODPADKY - přesun</t>
  </si>
  <si>
    <t>Přesun stávajících odpadkových košů na místo dle určení investora  
včetně nové betonové patky, beton C 20/25 - 0,05 m3</t>
  </si>
  <si>
    <t>11</t>
  </si>
  <si>
    <t>966170</t>
  </si>
  <si>
    <t>BOURÁNÍ KONSTRUKCÍ ZE DŘEVA</t>
  </si>
  <si>
    <t>Odstranění stávající reklamní plochy vč. odvozu, uložení a poplatku za skládku, případně nové umístění dle určení investora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</si>
  <si>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</si>
  <si>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101.1.1</t>
  </si>
  <si>
    <t>Chodník podél III/3036 - Trubějov - uznatelné náklady</t>
  </si>
  <si>
    <t>014102</t>
  </si>
  <si>
    <t>POPLATKY ZA SKLÁDKU</t>
  </si>
  <si>
    <t>T</t>
  </si>
  <si>
    <t>zemina</t>
  </si>
  <si>
    <t>61,27*2,0=122,540 [A]    množství dle pol. 17120 x hmotnost</t>
  </si>
  <si>
    <t>zahrnuje veškeré poplatky provozovateli skládky související s uložením odpadu na skládce.</t>
  </si>
  <si>
    <t>štěrk a nestmelené kamenivo, kamenná dlažba</t>
  </si>
  <si>
    <t>118,45*2,2=260,590 [A]    množství dle pol. 113326 x hmotnost 
0,24*2,6=0,624 [B]    množství dle pol. 966136 x hm. 
Celkem: A+B=261,214 [C]</t>
  </si>
  <si>
    <t>beton, železobeton</t>
  </si>
  <si>
    <t>10,928*2,5=27,320 [A]    množství dle pol. 966166 x hmotnost 
7,5*2,5=18,750 [B]    bet. propusty dle pol. 966346 x hm. 
Celkem: A+B=46,070 [C]</t>
  </si>
  <si>
    <t>dřevo</t>
  </si>
  <si>
    <t>1,656*0,8=1,325 [A]    množství dle pol. 966176 x hmotnost</t>
  </si>
  <si>
    <t>014132</t>
  </si>
  <si>
    <t>POPLATKY ZA SKLÁDKU TYP S-NO (NEBEZPEČNÝ ODPAD)</t>
  </si>
  <si>
    <t>asfaltocement a penetrační makadam -  třída zatřídění dle vyhlášky č. 130/2019 Sb. - ZAS-T3 až ZAS-T4</t>
  </si>
  <si>
    <t>14,375*2*2,2=63,250 [A]    AC + makadam dle pol. 113726 a 113336 x hmotnost t/m3</t>
  </si>
  <si>
    <t>014202</t>
  </si>
  <si>
    <t>POPLATKY ZA ZEMNÍK -ZEMINA</t>
  </si>
  <si>
    <t>238,14*2,0=476,280 [A]    dle pol. 125736 x hmotnost</t>
  </si>
  <si>
    <t>zahrnuje veškeré poplatky majiteli zemníku související s nákupem zeminy (nikoliv s otvírkou zemníku)</t>
  </si>
  <si>
    <t>113186</t>
  </si>
  <si>
    <t>ODSTRANĚNÍ KRYTU ZPEVNĚNÝCH PLOCH Z DLAŽDIC, ODVOZ DO 12KM</t>
  </si>
  <si>
    <t>M3</t>
  </si>
  <si>
    <t>rozebrání bet. zámkové dlažby, vyskládání na palety a odvoz na místo určené investorem (do 10 km) vč. složení</t>
  </si>
  <si>
    <t>5*0,06=0,300 [A]    plocha x tl. dlažby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</si>
  <si>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</si>
  <si>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113326</t>
  </si>
  <si>
    <t>ODSTRAN PODKL ZPEVNĚNÝCH PLOCH Z KAMENIVA NESTMEL, ODVOZ DO 12KM</t>
  </si>
  <si>
    <t>vč. odvozu a uložení na skládku</t>
  </si>
  <si>
    <t>plochy odměřeny ze situace, tl. jednotlivých vrstev jsou průměrné 
odstranění ložné a podkladní vrstvy pod rozebranou zámkovou dlažbou  
5*0,04=0,200 [A]    ložná vrstva ŠP - plocha x tl. 40 mm 
5*0,15=0,750 [B]    podkladní vrstva štěrk - plocha x tl. 150 mm 
odstranění stávající štěrkové plochy 
470*0,25=117,500 [C]    plocha x tl. 250 mm 
Celkem: A+B+C=118,450 [D]</t>
  </si>
  <si>
    <t>113336</t>
  </si>
  <si>
    <t>ODSTRAN PODKL ZPEVNĚNÝCH PLOCH S ASFALT POJIVEM, ODVOZ DO 12KM</t>
  </si>
  <si>
    <t>odstranění podkladu vozovky z penetr. makadamu průměrné tl. 125 mm vč. odvozu a uložení na skládku</t>
  </si>
  <si>
    <t>115*0,125=14,375 [A]    plocha x tl.</t>
  </si>
  <si>
    <t>113726</t>
  </si>
  <si>
    <t>FRÉZOVÁNÍ ZPEVNĚNÝCH PLOCH ASFALTOVÝCH, ODVOZ DO 12KM</t>
  </si>
  <si>
    <t>odstranění stáv. krytu vozovky z AC průměrné tl. 125 mm vč. odvozu a uložení na skládku</t>
  </si>
  <si>
    <t>121101</t>
  </si>
  <si>
    <t>SEJMUTÍ ORNICE NEBO LESNÍ PŮDY S ODVOZEM DO 1KM</t>
  </si>
  <si>
    <t>ornice pro zpětné ohumusování vč. odvozu a uložení na mezideponii</t>
  </si>
  <si>
    <t>0,15*415=62,250 [A]    tl. ohumusování x plocha dle pol. 18222</t>
  </si>
  <si>
    <t>položka zahrnuje sejmutí ornice bez ohledu na tloušťku vrstvy a její vodorovnou dopravu  
nezahrnuje uložení na trvalou skládku</t>
  </si>
  <si>
    <t>12</t>
  </si>
  <si>
    <t>121108</t>
  </si>
  <si>
    <t>SEJMUTÍ ORNICE NEBO LESNÍ PŮDY S ODVOZEM DO 20KM</t>
  </si>
  <si>
    <t>v tl. 150 mm vč. odvozu a uložení na místo určené investorem</t>
  </si>
  <si>
    <t>(400+300)*0,15=105,000 [A]    součet ploch x tl. 
-415*0,15=-62,250 [B]    odečet ke zpětnému ohumusování 
Celkem: A+B=42,750 [C]    odvoz na skládku</t>
  </si>
  <si>
    <t>13</t>
  </si>
  <si>
    <t>121109</t>
  </si>
  <si>
    <t>PŘÍPLATEK ZA DALŠÍ 1KM DOPRAVY ORNICE</t>
  </si>
  <si>
    <t>odvoz přebytku ornice do vzdálenosti max. 25 km</t>
  </si>
  <si>
    <t>42,75*5=213,750 [A]    množství dle pol. 121108 x 5 km</t>
  </si>
  <si>
    <t>položka zahrnuje příplatek k vodorovnému přemístění ornice za každý další 1km nad 20km</t>
  </si>
  <si>
    <t>14</t>
  </si>
  <si>
    <t>12190</t>
  </si>
  <si>
    <t>PŘEVRSTVENÍ ORNICE</t>
  </si>
  <si>
    <t>na mezideponii dle pol. 121101</t>
  </si>
  <si>
    <t>položka zahrnuje převrstvení ornice na skládce</t>
  </si>
  <si>
    <t>15</t>
  </si>
  <si>
    <t>122736</t>
  </si>
  <si>
    <t>ODKOPÁVKY A PROKOPÁVKY OBECNÉ TŘ. I, ODVOZ DO 12KM</t>
  </si>
  <si>
    <t>vč. odvozu na skládku</t>
  </si>
  <si>
    <t>odkop pro budoucí konstrukci nového chodníku v průměrné tl. 125 mm 
300*0,125=37,500 [A]    plocha x tl. dle situace a PŘ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</si>
  <si>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</si>
  <si>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</si>
  <si>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125731</t>
  </si>
  <si>
    <t>VYKOPÁVKY ZE ZEMNÍKŮ A SKLÁDEK TŘ. I, ODVOZ DO 1KM</t>
  </si>
  <si>
    <t>natěžení a dovoz ornice z mezideponie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</si>
  <si>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</si>
  <si>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</si>
  <si>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125736</t>
  </si>
  <si>
    <t>VYKOPÁVKY ZE ZEMNÍKŮ A SKLÁDEK TŘ. I, ODVOZ DO 12KM</t>
  </si>
  <si>
    <t>natěžení a dovoz zeminy pro násyp, AZ a dosypávku krajnic</t>
  </si>
  <si>
    <t>112,5=112,500 [A]    pro násyp dle pol. 171103 
23,49=23,490 [B]    pro AZ dle pol. 17131 (Položka bude čerpána pouze se souhlasem TDI) 
102,15=102,150 [C]    pro dosypávku krajnic dle pol. 173103 
Celkem: A+B+C=238,140 [D]</t>
  </si>
  <si>
    <t>18</t>
  </si>
  <si>
    <t>132736</t>
  </si>
  <si>
    <t>HLOUBENÍ RÝH ŠÍŘ DO 2M PAŽ I NEPAŽ TŘ. I, ODVOZ DO 12KM</t>
  </si>
  <si>
    <t>0,3*0,8*73=17,520 [A]    rýha pro betonový základ podezdívky dle pol. 272325 - š. x hl. x dl. 
0,5*0,5*25=6,250 [B]    rýha pro chráničku dle pol. 87733 - š. x hl. x dl. 
Celkem: A+B=23,770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</si>
  <si>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</si>
  <si>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</si>
  <si>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171103</t>
  </si>
  <si>
    <t>ULOŽENÍ SYPANINY DO NÁSYPŮ SE ZHUTNĚNÍM DO 100% PS</t>
  </si>
  <si>
    <t>Vytvoření nového násypu chodníku (v místě vyztuženého svahu) z materiálu min. málo vhodného dle ČSN 73 6133</t>
  </si>
  <si>
    <t>odečteno ze situace a PŘ 
0,75*150=112,500 [A]    plocha PŘ x dl.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</si>
  <si>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</si>
  <si>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</si>
  <si>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17120</t>
  </si>
  <si>
    <t>ULOŽENÍ SYPANINY DO NÁSYPŮ A NA SKLÁDKY BEZ ZHUTNĚNÍ</t>
  </si>
  <si>
    <t>na skládku</t>
  </si>
  <si>
    <t>37,5=37,500 [A]    zemina z výkopu dle pol. 122736 
23,77=23,770 [B]    zemina z rýh dle pol. 132736 
Celkem: A+B=61,270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</si>
  <si>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</si>
  <si>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</si>
  <si>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17131</t>
  </si>
  <si>
    <t>ULOŽENÍ SYPANINY DO NÁSYPŮ V AKTIVNÍ ZÓNĚ SE ZHUT SE ZLEPŠENÍM ZEMINY</t>
  </si>
  <si>
    <t>Sanace aktivní zóny - náhrada AZ a podloží násypu, vylepšení směsným pojivem do 2%  
Položka bude čerpána pouze se souhlasem TDI</t>
  </si>
  <si>
    <t>předpoklad 10% z celk. plochy, tl. 300 mm 
0,3*(680+50+35+11+7)*0,1=23,490 [A]     náhrada AZ a podloží násypu - tl. x součet ploch dle situace x 10% 
23,49=23,490 [B]   vylepšení AZ a podloží násypu 
Celkem: A+B=46,980 [C]</t>
  </si>
  <si>
    <t>22</t>
  </si>
  <si>
    <t>173103</t>
  </si>
  <si>
    <t>ZEMNÍ KRAJNICE A DOSYPÁVKY SE ZHUT DO 100% PS</t>
  </si>
  <si>
    <t>z materiálu min. málo vhodného dle ČSN 73 6133</t>
  </si>
  <si>
    <t>odečteno ze situace a PŘ 
0,21*365+0,15*170=102,150 [A]    plocha PŘ x dl. + dtto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</si>
  <si>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</si>
  <si>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</si>
  <si>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</si>
  <si>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</si>
  <si>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lože, obsyp a zásyp rýhy pro chráničku stáv. IS vhodným materiálem (zásyp rýhy pro ochranu stáv. IS)</t>
  </si>
  <si>
    <t>6,25=6,250 [A]    dle pol. 132736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</si>
  <si>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</si>
  <si>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</si>
  <si>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18222</t>
  </si>
  <si>
    <t>ROZPROSTŘENÍ ORNICE VE SVAHU V TL DO 0,15M</t>
  </si>
  <si>
    <t>zpětné ohumusování v tl. 150 mm</t>
  </si>
  <si>
    <t>415=415,000 [A]</t>
  </si>
  <si>
    <t>položka zahrnuje:  
nutné přemístění ornice z dočasných skládek vzdálených do 50m  
rozprostření ornice v předepsané tloušťce ve svahu přes 1:5</t>
  </si>
  <si>
    <t>25</t>
  </si>
  <si>
    <t>18242</t>
  </si>
  <si>
    <t>ZALOŽENÍ TRÁVNÍKU HYDROOSEVEM NA ORNICI</t>
  </si>
  <si>
    <t>vč. ošetření trávníku dle tech. specifikace a TZ</t>
  </si>
  <si>
    <t>415=415,000 [A]    dle pol. 18222</t>
  </si>
  <si>
    <t>Zahrnuje dodání předepsané travní směsi, hydroosev na ornici, zalévání, první pokosení, to vše bez ohledu na sklon terénu</t>
  </si>
  <si>
    <t>Základy</t>
  </si>
  <si>
    <t>26</t>
  </si>
  <si>
    <t>272325</t>
  </si>
  <si>
    <t>ZÁKLADY ZE ŽELEZOBETONU DO C30/37</t>
  </si>
  <si>
    <t>Betonový základ podezdívky - betonové pasy 0,35 x 0,8 m, beton C 30/37 XF3</t>
  </si>
  <si>
    <t>0,35*0,8*(23+24+26)=20,440 [A]    š. x v. x dl. dle pol. 34827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</si>
  <si>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</si>
  <si>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</si>
  <si>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272365</t>
  </si>
  <si>
    <t>VÝZTUŽ ZÁKLADŮ Z OCELI 10505, B500B</t>
  </si>
  <si>
    <t>ocel. výztuž základového pasu s provázáním do tvarovek</t>
  </si>
  <si>
    <t>20,44*0,07=1,431 [A]    cca 70 kg/m3 betonu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</si>
  <si>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</si>
  <si>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</t>
  </si>
  <si>
    <t>289972</t>
  </si>
  <si>
    <t>OPLÁŠTĚNÍ (ZPEVNĚNÍ) Z GEOMŘÍŽOVIN</t>
  </si>
  <si>
    <t>Vyztužení strmého svahu - uložení jednoosé geomříže ve dvou řadách,  průměrná dl. v řezu 1,6 m, v celkové délce chodníku 150 m  
včetně statického posouzení dle konkrétního výrobce</t>
  </si>
  <si>
    <t>2*1,6*150=480,000 [A]    2 řady x š. x dl.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</si>
  <si>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</si>
  <si>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</si>
  <si>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29</t>
  </si>
  <si>
    <t>34827</t>
  </si>
  <si>
    <t>PLOTOVÉ ZÍDKY Z CIHEL A TVÁRNIC NEPÁLENÝCH</t>
  </si>
  <si>
    <t>Nová podezdívka ze ztraceného bednění - betonové tvarovky 250 x 250mm, vč. betonové výplně z betonu C 20/25 a ocel. výztuže, výška podezdívky 0,5 m (dvě řady)</t>
  </si>
  <si>
    <t>0,25*0,5*(23+24+26)=9,125 [A]    š. x v. x součet délek - dle situace</t>
  </si>
  <si>
    <t>Položka zahrnuje veškerý materiál, výrobky a polotovary, včetně mimostaveništní a vnitrostaveništní dopravy (rovněž přesuny), včetně naložení a složení, případně s uložením.</t>
  </si>
  <si>
    <t>Komunikace</t>
  </si>
  <si>
    <t>30</t>
  </si>
  <si>
    <t>56333</t>
  </si>
  <si>
    <t>VOZOVKOVÉ VRSTVY ZE ŠTĚRKODRTI TL. DO 150MM</t>
  </si>
  <si>
    <t>podkladní vrstvy ze ŠD frakce 0/32, tl. min. 150 mm</t>
  </si>
  <si>
    <t>680=680,000 [A]    chodník pro pěší - pod zámkovou dlažbu dle pol. 582611 
35=35,000 [B]    hmatové úpravy - pod zámk. reliéfní dlažbu dle pol. 58261A.1 
11=11,000 [C]    kontrastní pás nástupiště - pod barevnou zámk. dlažbu dle pol. 582614 
7=7,000 [D]    vodící linie - pod dlažbu s drážkami dle pol. 58261A.2 
Celkem: A+B+C+D=733,000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</si>
  <si>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</si>
  <si>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</si>
  <si>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56334</t>
  </si>
  <si>
    <t>VOZOVKOVÉ VRSTVY ZE ŠTĚRKODRTI TL. DO 200MM</t>
  </si>
  <si>
    <t>podkladní vrstvy ze ŠD  frakce 0/32, tl. min. 200 mm</t>
  </si>
  <si>
    <t>50=50,000 [A]    pod zámkovou dlažbu dle pol. 582612</t>
  </si>
  <si>
    <t>32</t>
  </si>
  <si>
    <t>582611</t>
  </si>
  <si>
    <t>KRYTY Z BETON DLAŽDIC SE ZÁMKEM ŠEDÝCH TL 60MM DO LOŽE Z KAM</t>
  </si>
  <si>
    <t>chodník pro pěší - betonová dlažba bez zkosených hran vč. kladecí vrstvy ze ŠD fr. 4/8 tl. 40 mm</t>
  </si>
  <si>
    <t>680=680,000 [A]    odměř.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</si>
  <si>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</si>
  <si>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33</t>
  </si>
  <si>
    <t>582612</t>
  </si>
  <si>
    <t>KRYTY Z BETON DLAŽDIC SE ZÁMKEM ŠEDÝCH TL 80MM DO LOŽE Z KAM</t>
  </si>
  <si>
    <t>chodníkový přejezd - betonová dlažba bez zkosených hran vč. kladecí vrstvy ze ŠD fr. 4/8 tl. 40 mm</t>
  </si>
  <si>
    <t>50=50,000 [A]    odměř. ze situace</t>
  </si>
  <si>
    <t>34</t>
  </si>
  <si>
    <t>582614</t>
  </si>
  <si>
    <t>KRYTY Z BETON DLAŽDIC SE ZÁMKEM BAREV TL 60MM DO LOŽE Z KAM</t>
  </si>
  <si>
    <t>Kontrastní pás nástupiště - betonová dlažba bez zkosených hran (odslišný odstín od chodníku) vč. kladecí vrstvy ze ŠD fr. 4/8 tl. 40 mm</t>
  </si>
  <si>
    <t>11=11,000 [A]    odměř. ze situace</t>
  </si>
  <si>
    <t>35</t>
  </si>
  <si>
    <t>58261A</t>
  </si>
  <si>
    <t>KRYTY Z BETON DLAŽDIC SE ZÁMKEM BAREV RELIÉF TL 60MM DO LOŽE Z KAM</t>
  </si>
  <si>
    <t>hmatové úpravy - betonová reliéfní dlažba - červený odstín vč. kladecí vrstvy ze ŠD fr. 4/8 tl. 40 mm</t>
  </si>
  <si>
    <t>35=35,000 [A]    odměř. ze situace</t>
  </si>
  <si>
    <t>36</t>
  </si>
  <si>
    <t>umělá vodící linie - betonová dlažba s drážkami vč. kladecí vrstvy ze ŠD fr. 4/8 tl. 40 mm</t>
  </si>
  <si>
    <t>7=7,000 [A]    odměř. ze situace</t>
  </si>
  <si>
    <t>Potrubí</t>
  </si>
  <si>
    <t>37</t>
  </si>
  <si>
    <t>87733</t>
  </si>
  <si>
    <t>CHRÁNIČKY PŮLENÉ Z TRUB PLAST DN DO 150MM</t>
  </si>
  <si>
    <t>M</t>
  </si>
  <si>
    <t>Ochrana stávajících IS - uložení do dělené chráničky DN 110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</si>
  <si>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</si>
  <si>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38</t>
  </si>
  <si>
    <t>89921</t>
  </si>
  <si>
    <t>VÝŠKOVÁ ÚPRAVA POKLOPŮ</t>
  </si>
  <si>
    <t>poklop revizní šachty</t>
  </si>
  <si>
    <t>- položka výškové úpravy zahrnuje všechny nutné práce a materiály pro zvýšení nebo snížení zařízení (včetně nutné úpravy stávajícího povrchu vozovky nebo chodníku).</t>
  </si>
  <si>
    <t>39</t>
  </si>
  <si>
    <t>89923</t>
  </si>
  <si>
    <t>VÝŠKOVÁ ÚPRAVA KRYCÍCH HRNCŮ</t>
  </si>
  <si>
    <t>krycí hrnec (šoupata)</t>
  </si>
  <si>
    <t>40</t>
  </si>
  <si>
    <t>899309</t>
  </si>
  <si>
    <t>DOPLŇKY NA POTRUBÍ - VÝSTRAŽNÁ FÓLIE</t>
  </si>
  <si>
    <t>Ochrana stávajících IS</t>
  </si>
  <si>
    <t>25=25,000 [A]    dle pol. 87733</t>
  </si>
  <si>
    <t>- Položka zahrnuje veškerý materiál, výrobky a polotovary, včetně mimostaveništní a vnitrostaveništní dopravy (rovněž přesuny), včetně naložení a složení,případně s uložením.</t>
  </si>
  <si>
    <t>41</t>
  </si>
  <si>
    <t>917212</t>
  </si>
  <si>
    <t>ZÁHONOVÉ OBRUBY Z BETONOVÝCH OBRUBNÍKŮ ŠÍŘ 80MM</t>
  </si>
  <si>
    <t>betonová obruba 80x250 mm vč. bet. lože s opěrkou</t>
  </si>
  <si>
    <t>435=435,000 [A]    součet délek dle situace</t>
  </si>
  <si>
    <t>Položka zahrnuje:  
dodání a pokládku betonových obrubníků o rozměrech předepsaných zadávací dokumentací  
betonové lože i boční betonovou opěrku.</t>
  </si>
  <si>
    <t>42</t>
  </si>
  <si>
    <t>966136</t>
  </si>
  <si>
    <t>BOURÁNÍ KONSTRUKCÍ Z KAMENE NA MC S ODVOZEM DO 12KM</t>
  </si>
  <si>
    <t>bourání kamenného čela propustku vč. odvozu a uložení na skládku</t>
  </si>
  <si>
    <t>2*0,2*0,6=0,240 [A]    kamenné haklíky uložené do betonu</t>
  </si>
  <si>
    <t>43</t>
  </si>
  <si>
    <t>966166</t>
  </si>
  <si>
    <t>BOURÁNÍ KONSTRUKCÍ ZE ŽELEZOBETONU S ODVOZEM DO 12KM</t>
  </si>
  <si>
    <t>bourání čel stáv. propustků  
1,2*0,9*0,2*8=1,728 [A]    š. x v. x tl. x 8 ks 
Odstranění stávající betonové podezdívky oplocení 
0,25*0,8*46=9,200 [B]    š. x v. x dl. dle pol. 966176 
Celkem: A+B=10,928 [C]</t>
  </si>
  <si>
    <t>44</t>
  </si>
  <si>
    <t>966176</t>
  </si>
  <si>
    <t>BOURÁNÍ KONSTRUKCÍ ZE DŘEVA S ODVOZEM DO 12KM</t>
  </si>
  <si>
    <t>stávající dřevěné oplocení v celkové délce 46 m vč. odvozu a uložení na skládku</t>
  </si>
  <si>
    <t>1,8*46*0,02=1,656 [A]    cca v. x dl. x tl. cca 20 mm</t>
  </si>
  <si>
    <t>45</t>
  </si>
  <si>
    <t>966346</t>
  </si>
  <si>
    <t>BOURÁNÍ PROPUSTŮ Z TRUB DN DO 400MM</t>
  </si>
  <si>
    <t>stáv. propustky DN 400 vč. obetonování a bet. lože a vč. odvozu a uložení na skládku</t>
  </si>
  <si>
    <t>25=25,000 [A]    bet. potrubí 
Součástí položky je i obetonování a bet. lože, celkem vč. roury cca 7,5 m3 betonu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</si>
  <si>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</si>
  <si>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46</t>
  </si>
  <si>
    <t>96687</t>
  </si>
  <si>
    <t>VYBOURÁNÍ ULIČNÍCH VPUSTÍ KOMPLETNÍCH</t>
  </si>
  <si>
    <t>Odstranění stávající uliční vpusti (mimo vozovku) vč. likvidace odpadu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</si>
  <si>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</si>
  <si>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101.1.2</t>
  </si>
  <si>
    <t>Chodník podél III/3036 - Trubějov - sjezdy - neuznatelné náklady</t>
  </si>
  <si>
    <t>6,25*2,0=12,500 [A]    množství dle pol. 17120 x hmotnost</t>
  </si>
  <si>
    <t>29,4*2,2=64,680 [A]    množství dle pol. 113326 x hmotnost</t>
  </si>
  <si>
    <t>3,75*2*2,2=16,500 [A]    AC + makadam dle pol. 113726 a 113336 x hmotnost t/m3</t>
  </si>
  <si>
    <t>11120</t>
  </si>
  <si>
    <t>ODSTRANĚNÍ KŘOVIN</t>
  </si>
  <si>
    <t>odstranění křovin v místě vyztuženého násypu vč. likvidace odpadu</t>
  </si>
  <si>
    <t>1,5*150*0,6=135,000 [A]    š. x dl. x 60%</t>
  </si>
  <si>
    <t>odstranění křovin a stromů do průměru 100 mm doprava dřevin bez ohledu na vzdálenost  
spálení na hromadách nebo štěpkování</t>
  </si>
  <si>
    <t>10*0,06=0,600 [A]    plocha x tl. dlažby</t>
  </si>
  <si>
    <t>plochy odměřeny ze situace, tl. jednotlivých vrstev jsou průměrné 
odstranění ložné a podkladní vrstvy pod rozebranou zámkovou dlažbou  
10*0,04=0,400 [A]    ložná vrstva ŠP - plocha x tl. 40 mm 
10*0,15=1,500 [B]    podkladní vrstva štěrk - plocha x tl. 150 mm 
odstranění stávající štěrkové plochy 
110*0,25=27,500 [C]    plocha x tl. 250 mm 
Celkem: A+B+C=29,400 [D]</t>
  </si>
  <si>
    <t>30*0,125=3,750 [A]    plocha x průměrná tl.</t>
  </si>
  <si>
    <t>0,15*45=6,750 [A]    tl. ohumusování x plocha dle pol. 18222</t>
  </si>
  <si>
    <t>(30+50)*0,15=12,000 [A]    součet ploch x tl. 
-6,75=-6,750 [B]    odečet ke zpětnému ohumusování dle pol. 121101 
Celkem: A+B=5,250 [C]    odvoz na skládku</t>
  </si>
  <si>
    <t>5,25*5=26,250 [A]    množství dle pol. 121108 x 5 km</t>
  </si>
  <si>
    <t>odkop pro budoucí konstrukci nového chodníku v průměrné tl. 125 mm 
50*0,125=6,250 [A]    plocha x tl. dle situace a PŘ</t>
  </si>
  <si>
    <t>6,25=6,250 [A]    výkop dle pol. 122736</t>
  </si>
  <si>
    <t>45=45,000 [A]</t>
  </si>
  <si>
    <t>45=45,000 [A]    dle pol. 18222</t>
  </si>
  <si>
    <t>184B13</t>
  </si>
  <si>
    <t>VYSAZOVÁNÍ STROMŮ LISTNATÝCH S BALEM OBVOD KMENE DO 12CM, PODCHOZÍ VÝŠ MIN 2,2M</t>
  </si>
  <si>
    <t>náhrada za pokácené stromy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</si>
  <si>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</si>
  <si>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33817B</t>
  </si>
  <si>
    <t>SLOUPKY OHRADNÍ A PLOTOVÉ Z DÍLCŮ KOVOVÝCH DODATEČNĚ KOTVENÉ</t>
  </si>
  <si>
    <t>ocelové sloupky celk. výšky 2,5 m, s rozteční max. 2,0 m, včetně krytky a povrchového nátěru dle RAL, vč. ukotvení do nové podezdívky (SO 101.1.1)</t>
  </si>
  <si>
    <t>(73/2+5)*0,005=0,208 [A]    dl. oplocení dle pol. 76792 x sloupky po 2 m + rezerva x hmotnost 1 ks sloupku cca 5 kg</t>
  </si>
  <si>
    <t>- dodání a osazení předepsaného sloupku, kotevní desky a spojovacího materiálu  včetně PKO  
- zřízení a výplň kotevních otvorů  
- předepsané podlití kotevních desek</t>
  </si>
  <si>
    <t>33817D-01</t>
  </si>
  <si>
    <t>VZPĚRY PLOTOVÉ Z DÍLCŮ KOVOVÝCH DODATEČNĚ KOTVENÉ</t>
  </si>
  <si>
    <t>KS</t>
  </si>
  <si>
    <t>nové oplocení - vč. ukotvení do nové podezdívky (SO 101.1.1)</t>
  </si>
  <si>
    <t>6=6,000 [A]    odhad</t>
  </si>
  <si>
    <t>- dodání a osazení předepsané vzpěry včetně PKO  
- případnou betonovou patku z předepsané třídy betonu  
- nutné zemní práce</t>
  </si>
  <si>
    <t>100=100,000 [A]    chodník pro pěší - pod zámkovou dlažbu dle pol. 582611 
20=20,000 [B]    hmatové úpravy - pod zámk. reliéfní dlažbu dle pol. 58261A.1 
13=13,000 [C]    vodící linie - pod dlažbu s drážkami dle pol. 58261A.2 
Celkem: A+B+C=133,000 [D]</t>
  </si>
  <si>
    <t>65=65,000 [A]    pod zámkovou dlažbu dle pol. 582612</t>
  </si>
  <si>
    <t>100=100,000 [A]    odměř. ze situace</t>
  </si>
  <si>
    <t>65=65,000 [A]    odměř. ze situace</t>
  </si>
  <si>
    <t>20=20,000 [A]    odměř. ze situace</t>
  </si>
  <si>
    <t>13=13,000 [A]    odměř. ze situace</t>
  </si>
  <si>
    <t>Přidružená stavební výroba</t>
  </si>
  <si>
    <t>76792</t>
  </si>
  <si>
    <t>OPLOCENÍ Z DRÁTĚNÉHO PLETIVA POTAŽENÉHO PLASTEM</t>
  </si>
  <si>
    <t>nové oplocení v. 2,0 m vč. napojení na stávající stav</t>
  </si>
  <si>
    <t>(23+24+26)*2,0=146,000 [A]    součet délek x v.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</si>
  <si>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</si>
  <si>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76796</t>
  </si>
  <si>
    <t>VRATA A VRÁTKA</t>
  </si>
  <si>
    <t>nové ocelové vjezdové brány a vstupní branky (kompletní dodávka a montáž vč. zámečnických konstrukcí) - osazeno v rámci nového oplocení</t>
  </si>
  <si>
    <t>(1,53+4,0+1,5)*2,0=14,060 [A]    součet délek vrat x výška (celkem 3 ks)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</si>
  <si>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</si>
  <si>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160=160,000 [A]    součet délek dle situace</t>
  </si>
  <si>
    <t>917224</t>
  </si>
  <si>
    <t>SILNIČNÍ A CHODNÍKOVÉ OBRUBY Z BETONOVÝCH OBRUBNÍKŮ ŠÍŘ 150MM</t>
  </si>
  <si>
    <t>betonová obruba 150x150 mm vč. bet. lože s opěrkou</t>
  </si>
  <si>
    <t>30=30,000 [A]    součet délek dle situace</t>
  </si>
  <si>
    <t>SO 301.1.1</t>
  </si>
  <si>
    <t>Odvodnění - uznatelné náklady</t>
  </si>
  <si>
    <t>309,25*2,0=618,500 [A]    množství dle pol. 17120 x hmotnost</t>
  </si>
  <si>
    <t>Výkop a hloubení rýh (včetně pažení) vč. odvozu na skládku</t>
  </si>
  <si>
    <t>1,0*1,4*164=229,600 [A]    rýha p ro vsakovací příkop - š. x hl. x dl. dle pol. 875342 
1,0*1,6*27=43,200 [B]    rýha pro nové potrubí - š. x hl. x dl. dle pol. 87434 
Celkem: A+B=272,800 [C]</t>
  </si>
  <si>
    <t>133736</t>
  </si>
  <si>
    <t>HLOUBENÍ ŠACHET ZAPAŽ I NEPAŽ TŘ. I, ODVOZ DO 12KM</t>
  </si>
  <si>
    <t>Výkop pro nové šachty a vpusti (včetně pažení), vč. odvozu na skládku</t>
  </si>
  <si>
    <t>(7+2)*1,5^2*1,8=36,450 [A]    pro nové šachty a vpusti - součet ks x půdorysná plocha šachty x hl.</t>
  </si>
  <si>
    <t>272,8=272,800 [A]    výkop dle pol. 132736 
36,45=36,450 [B]    výkop dle pol. 133736 
Celkem: A+B=309,250 [C]</t>
  </si>
  <si>
    <t>17481</t>
  </si>
  <si>
    <t>ZÁSYP JAM A RÝH Z NAKUPOVANÝCH MATERIÁLŮ</t>
  </si>
  <si>
    <t>Zásyp rýhy kamenivem fr. 32/63 tl. cca 900 mm</t>
  </si>
  <si>
    <t>1,0*0,9*164=147,600 [A]    rýha pro vsakovací příkop - š. x v. x dl. dle pol. 875342 
1,0*1,1*27=29,700 [B]        rýha pro nové potrubí - š. x v. x dl. dle pol.87434 
Celkem: A+B=177,300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</si>
  <si>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</si>
  <si>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kamenivem fr. 8/16 tl. 400 mm</t>
  </si>
  <si>
    <t>1,0*0,4*(164+27)=76,400 [A]    obsyp potrubí - š. x tl. x součet délek 
1,5*9=13,500 [B]    obsyp šachet a vpustí - cca 1,5 m3/ks 
Celkem: A+B=89,900 [C]</t>
  </si>
  <si>
    <t>21461C</t>
  </si>
  <si>
    <t>SEPARAČNÍ GEOTEXTILIE DO 300G/M2</t>
  </si>
  <si>
    <t>Separační geotextilie min. 250 g/m2 - obalení drenáže ve vsakovacím příkopu</t>
  </si>
  <si>
    <t>(1,0+1,1)*2*164=688,800 [A]    obvod x dl. dle pol. 875342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</si>
  <si>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</si>
  <si>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</si>
  <si>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451312</t>
  </si>
  <si>
    <t>PODKLADNÍ A VÝPLŇOVÉ VRSTVY Z PROSTÉHO BETONU C12/15</t>
  </si>
  <si>
    <t>podkladní beton tl. 100 mm pro šachty a vpusti</t>
  </si>
  <si>
    <t>9*1,5^2*0,1=2,025 [A]    9 ks x plocha půdorys. x tl.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</si>
  <si>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</si>
  <si>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</si>
  <si>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</si>
  <si>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štěrkový podklad tl. 100 mm pod šachty a vpusti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</si>
  <si>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</si>
  <si>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</si>
  <si>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</si>
  <si>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ŠP lože pod potrubí tl. 100 mm</t>
  </si>
  <si>
    <t>1*0,1*191=19,100 [A]    š. x tl. x dl.</t>
  </si>
  <si>
    <t>87434</t>
  </si>
  <si>
    <t>POTRUBÍ Z TRUB PLASTOVÝCH ODPADNÍCH DN DO 200MM</t>
  </si>
  <si>
    <t>Korugované potrubí PVC DN 200, SN 16, včetně tvarovek</t>
  </si>
  <si>
    <t>27=27,000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</si>
  <si>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</si>
  <si>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875342</t>
  </si>
  <si>
    <t>POTRUBÍ DREN Z TRUB PLAST DN DO 200MM DĚROVANÝCH</t>
  </si>
  <si>
    <t>Drenážní potrubí PVC DN 200, SN 16, včetně tvarovek</t>
  </si>
  <si>
    <t>164=164,000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</si>
  <si>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</si>
  <si>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894145</t>
  </si>
  <si>
    <t>ŠACHTY KANALIZAČNÍ Z BETON DÍLCŮ NA POTRUBÍ DN DO 300MM</t>
  </si>
  <si>
    <t>šachta vč. prefabrikovaného dna a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</si>
  <si>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</si>
  <si>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89722</t>
  </si>
  <si>
    <t>VPUSŤ KANALIZAČNÍ HORSKÁ KOMPLETNÍ Z BETON DÍLCŮ</t>
  </si>
  <si>
    <t>horská vpusť KPL včetně litinové mříže a koše na splaveniny, rozměr 0,9x1,5m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</si>
  <si>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</si>
  <si>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899642</t>
  </si>
  <si>
    <t>ZKOUŠKA VODOTĚSNOSTI POTRUBÍ DN DO 200MM</t>
  </si>
  <si>
    <t>2x zkouška</t>
  </si>
  <si>
    <t>191*2=382,000 [A]    2x dl. (po realizaci a před skončením zaruční doby)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</si>
  <si>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</si>
  <si>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</si>
  <si>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</si>
  <si>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2x prohlídka</t>
  </si>
  <si>
    <t>položka zahrnuje prohlídku potrubí televizní kamerou, záznam prohlídky na nosičích DVD a vyhotovení závěrečného písemného protokolu</t>
  </si>
  <si>
    <t>SO 401.1.1</t>
  </si>
  <si>
    <t>Veřejné osvětlení - uznatelné náklady</t>
  </si>
  <si>
    <t>55,2*2,0=110,400 [A]    množství dle pol. 17120 x hmotnost</t>
  </si>
  <si>
    <t>02950</t>
  </si>
  <si>
    <t>OSTATNÍ POŽADAVKY - POSUDKY, KONTROLY, REVIZNÍ ZPRÁVY</t>
  </si>
  <si>
    <t>výchozí revize elektrického zařízení ve smyslu ČSN 33 1500 a ČSN 33 2000-6 a vypracování revizní zprávy</t>
  </si>
  <si>
    <t>131736</t>
  </si>
  <si>
    <t>HLOUBENÍ JAM ZAPAŽ I NEPAŽ TŘ. I, ODVOZ DO 12KM</t>
  </si>
  <si>
    <t>výkop pro betonové patky nových stožárů, vč. odvozu na skládku</t>
  </si>
  <si>
    <t>2,0*2,0*1,2*4=19,200 [A]    cca š. x dl. x v. x 4 ks</t>
  </si>
  <si>
    <t>převážně ruční hloubení rýh pro vedení (včetně pažení), vč. odvozu na skládku</t>
  </si>
  <si>
    <t>0,5*1,2*(35+25)=36,000 [A]    š. x hl. x součet délek</t>
  </si>
  <si>
    <t>36,0=36,000 [A]    výkop rýhy dle pol. 132736 
19,2=19,200 [B]    výkop pro patky stožárů VO dle pol. 131736 
Celkem: A+B=55,200 [C]</t>
  </si>
  <si>
    <t>zásyp rýhy a jam pro základy stožárů vhodným materiálem</t>
  </si>
  <si>
    <t>0,5*0,9*60=27,000 [A]    zásyp rýhy - š. x hl. x dl. dle pol. 132736 
19,2-(0,7*0,7*1*4)=17,240 [B]    zásyp jam pro patky - výkop dle pol 131736, odečteny vložené konstrukce 
Celkem: A+B=44,240 [C]</t>
  </si>
  <si>
    <t>lože a obsyp vedení vhodným materiálem</t>
  </si>
  <si>
    <t>0,5*0,3*60=9,000 [A]    š. x hl. x dl.</t>
  </si>
  <si>
    <t>272325-01</t>
  </si>
  <si>
    <t>kompletní provedení monolitické betonové patky s pouzdrem pro ukotvení nových stožárů VO, vč. event. výztuže, chrániček pro protažení kabelů, po vložení stožáru jeho vyrovnání a vyklínování a vyplnění pouzdra pískem</t>
  </si>
  <si>
    <t>(0,7*0,7*1,0-0,3*0,3*0,9)*4=1,636 [A]     š. x dl. x v. x 4 ks - dle detailu a tech. zprávy</t>
  </si>
  <si>
    <t>podkladní beton pod patky nových stožárů VO tl. 100 mm</t>
  </si>
  <si>
    <t>0,1*1,0*1,0*4=0,400 [A]    tl. x š. x dl. x 4 ks</t>
  </si>
  <si>
    <t>štěrkový podklad pod patky nových stožárů VO</t>
  </si>
  <si>
    <t>702212</t>
  </si>
  <si>
    <t>KABELOVÁ CHRÁNIČKA ZEMNÍ DN PŘES 100 DO 200 MM</t>
  </si>
  <si>
    <t>uložení kabelového vedení do chráničky DN 150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</si>
  <si>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</si>
  <si>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</si>
  <si>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</si>
  <si>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nad kabelovým vedením, šíře 0,3 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</si>
  <si>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</si>
  <si>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709400</t>
  </si>
  <si>
    <t>ZATAŽENÍ LANKA DO CHRÁNIČKY NEBO ŽLABU</t>
  </si>
  <si>
    <t>60=60,000 [A]    dle pol. 702212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</si>
  <si>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</si>
  <si>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742H12-1</t>
  </si>
  <si>
    <t>KABEL NN ČTYŘ- A PĚTIŽÍLOVÝ CU S PLASTOVOU IZOLACÍ OD 4 DO 16 MM2</t>
  </si>
  <si>
    <t>propojení stožárů VO, kabel CYKY-J 4x16 mm, včetně uzemnění, spojkování, uložení do chráničky a odstatních potřebných prací - kompletní funkční provedení</t>
  </si>
  <si>
    <t>1. Položka obsahuje:  
 – manipulace a uložení kabelu (do země, chráničky, kanálu, na rošty, na TV a pod.)  
2. Položka neobsahuje:  
 –  chráničky  
3. Způsob měření:  
Měří se metr délkový.</t>
  </si>
  <si>
    <t>743121</t>
  </si>
  <si>
    <t>OSVĚTLOVACÍ STOŽÁR PEVNÝ ŽÁROVĚ ZINKOVANÝ DÉLKY DO 6 M</t>
  </si>
  <si>
    <t>nové stožáry VO vč. vyzbrojení (celková délka vč. uložení do zákl. patky 7,0 m)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</si>
  <si>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</si>
  <si>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</si>
  <si>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</si>
  <si>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Výložník délky do 1,5 m vč. PKO dle technické zprávy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</si>
  <si>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</si>
  <si>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743554</t>
  </si>
  <si>
    <t>SVÍTIDLO VENKOVNÍ VŠEOBECNÉ LED, MIN. IP 44, PŘES 45 W</t>
  </si>
  <si>
    <t>Nové speciální LED svítidlo 51W na sloupech VO pro osvětlení přechodů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</si>
  <si>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</si>
  <si>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747705</t>
  </si>
  <si>
    <t>MANIPULACE NA ZAŘÍZENÍCH PROVÁDĚNÉ PROVOZOVATELEM</t>
  </si>
  <si>
    <t>HOD</t>
  </si>
  <si>
    <t>bude čerpáno se souhlasem TDI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</si>
  <si>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</si>
  <si>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75IH51</t>
  </si>
  <si>
    <t>UKONČENÍ KABELU DÁLKOVÉHO DO 20 ŽIL</t>
  </si>
  <si>
    <t>Ukončení kabelu ve stožáru VO</t>
  </si>
  <si>
    <t>2=2,000 [A]    ukončení do stávajícího stožáru 
4=4,000 [B]    ukončení do nového stožáru 
Celkem: A+B=6,000 [C]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</si>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</sst>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0+I9+I34+I43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47</v>
      </c>
      <c s="24" t="s">
        <v>51</v>
      </c>
      <c s="25" t="s">
        <v>43</v>
      </c>
      <c s="26">
        <v>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47</v>
      </c>
    </row>
    <row r="16" spans="1:5" ht="38.25">
      <c r="A16" s="30" t="s">
        <v>46</v>
      </c>
      <c r="E16" s="31" t="s">
        <v>52</v>
      </c>
    </row>
    <row r="17" spans="1:5" ht="12.7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41</v>
      </c>
      <c s="24" t="s">
        <v>55</v>
      </c>
      <c s="25" t="s">
        <v>43</v>
      </c>
      <c s="26">
        <v>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56</v>
      </c>
    </row>
    <row r="20" spans="1:5" ht="38.25">
      <c r="A20" s="30" t="s">
        <v>46</v>
      </c>
      <c r="E20" s="31" t="s">
        <v>57</v>
      </c>
    </row>
    <row r="21" spans="1:5" ht="12.75">
      <c r="A21" t="s">
        <v>48</v>
      </c>
      <c r="E21" s="29" t="s">
        <v>53</v>
      </c>
    </row>
    <row r="22" spans="1:16" ht="12.75">
      <c r="A22" s="18" t="s">
        <v>39</v>
      </c>
      <c s="23" t="s">
        <v>27</v>
      </c>
      <c s="23" t="s">
        <v>58</v>
      </c>
      <c s="18" t="s">
        <v>47</v>
      </c>
      <c s="24" t="s">
        <v>59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53</v>
      </c>
    </row>
    <row r="26" spans="1:16" ht="12.75">
      <c r="A26" s="18" t="s">
        <v>39</v>
      </c>
      <c s="23" t="s">
        <v>29</v>
      </c>
      <c s="23" t="s">
        <v>61</v>
      </c>
      <c s="18" t="s">
        <v>47</v>
      </c>
      <c s="24" t="s">
        <v>62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53</v>
      </c>
    </row>
    <row r="30" spans="1:16" ht="12.75">
      <c r="A30" s="18" t="s">
        <v>39</v>
      </c>
      <c s="23" t="s">
        <v>31</v>
      </c>
      <c s="23" t="s">
        <v>64</v>
      </c>
      <c s="18" t="s">
        <v>47</v>
      </c>
      <c s="24" t="s">
        <v>65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66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53</v>
      </c>
    </row>
    <row r="34" spans="1:18" ht="12.75" customHeight="1">
      <c r="A34" s="5" t="s">
        <v>37</v>
      </c>
      <c s="5"/>
      <c s="34" t="s">
        <v>23</v>
      </c>
      <c s="5"/>
      <c s="21" t="s">
        <v>67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25.5">
      <c r="A35" s="18" t="s">
        <v>39</v>
      </c>
      <c s="23" t="s">
        <v>68</v>
      </c>
      <c s="23" t="s">
        <v>69</v>
      </c>
      <c s="18" t="s">
        <v>47</v>
      </c>
      <c s="24" t="s">
        <v>70</v>
      </c>
      <c s="25" t="s">
        <v>71</v>
      </c>
      <c s="26">
        <v>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72</v>
      </c>
    </row>
    <row r="37" spans="1:5" ht="12.75">
      <c r="A37" s="30" t="s">
        <v>46</v>
      </c>
      <c r="E37" s="31" t="s">
        <v>73</v>
      </c>
    </row>
    <row r="38" spans="1:5" ht="165.75">
      <c r="A38" t="s">
        <v>48</v>
      </c>
      <c r="E38" s="29" t="s">
        <v>74</v>
      </c>
    </row>
    <row r="39" spans="1:16" ht="12.75">
      <c r="A39" s="18" t="s">
        <v>39</v>
      </c>
      <c s="23" t="s">
        <v>75</v>
      </c>
      <c s="23" t="s">
        <v>76</v>
      </c>
      <c s="18" t="s">
        <v>47</v>
      </c>
      <c s="24" t="s">
        <v>77</v>
      </c>
      <c s="25" t="s">
        <v>78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79</v>
      </c>
    </row>
    <row r="41" spans="1:5" ht="12.75">
      <c r="A41" s="30" t="s">
        <v>46</v>
      </c>
      <c r="E41" s="31" t="s">
        <v>80</v>
      </c>
    </row>
    <row r="42" spans="1:5" ht="38.25">
      <c r="A42" t="s">
        <v>48</v>
      </c>
      <c r="E42" s="29" t="s">
        <v>81</v>
      </c>
    </row>
    <row r="43" spans="1:18" ht="12.75" customHeight="1">
      <c r="A43" s="5" t="s">
        <v>37</v>
      </c>
      <c s="5"/>
      <c s="34" t="s">
        <v>34</v>
      </c>
      <c s="5"/>
      <c s="21" t="s">
        <v>82</v>
      </c>
      <c s="5"/>
      <c s="5"/>
      <c s="5"/>
      <c s="35">
        <f>0+Q43</f>
      </c>
      <c r="O43">
        <f>0+R43</f>
      </c>
      <c r="Q43">
        <f>0+I44+I48+I52</f>
      </c>
      <c>
        <f>0+O44+O48+O52</f>
      </c>
    </row>
    <row r="44" spans="1:16" ht="12.75">
      <c r="A44" s="18" t="s">
        <v>39</v>
      </c>
      <c s="23" t="s">
        <v>34</v>
      </c>
      <c s="23" t="s">
        <v>83</v>
      </c>
      <c s="18" t="s">
        <v>41</v>
      </c>
      <c s="24" t="s">
        <v>84</v>
      </c>
      <c s="25" t="s">
        <v>71</v>
      </c>
      <c s="26">
        <v>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85</v>
      </c>
    </row>
    <row r="46" spans="1:5" ht="12.75">
      <c r="A46" s="30" t="s">
        <v>46</v>
      </c>
      <c r="E46" s="31" t="s">
        <v>47</v>
      </c>
    </row>
    <row r="47" spans="1:5" ht="89.25">
      <c r="A47" t="s">
        <v>48</v>
      </c>
      <c r="E47" s="29" t="s">
        <v>86</v>
      </c>
    </row>
    <row r="48" spans="1:16" ht="12.75">
      <c r="A48" s="18" t="s">
        <v>39</v>
      </c>
      <c s="23" t="s">
        <v>36</v>
      </c>
      <c s="23" t="s">
        <v>87</v>
      </c>
      <c s="18" t="s">
        <v>41</v>
      </c>
      <c s="24" t="s">
        <v>88</v>
      </c>
      <c s="25" t="s">
        <v>71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89</v>
      </c>
    </row>
    <row r="50" spans="1:5" ht="12.75">
      <c r="A50" s="30" t="s">
        <v>46</v>
      </c>
      <c r="E50" s="31" t="s">
        <v>47</v>
      </c>
    </row>
    <row r="51" spans="1:5" ht="89.25">
      <c r="A51" t="s">
        <v>48</v>
      </c>
      <c r="E51" s="29" t="s">
        <v>86</v>
      </c>
    </row>
    <row r="52" spans="1:16" ht="12.75">
      <c r="A52" s="18" t="s">
        <v>39</v>
      </c>
      <c s="23" t="s">
        <v>90</v>
      </c>
      <c s="23" t="s">
        <v>91</v>
      </c>
      <c s="18" t="s">
        <v>41</v>
      </c>
      <c s="24" t="s">
        <v>92</v>
      </c>
      <c s="25" t="s">
        <v>71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93</v>
      </c>
    </row>
    <row r="54" spans="1:5" ht="12.75">
      <c r="A54" s="30" t="s">
        <v>46</v>
      </c>
      <c r="E54" s="31" t="s">
        <v>47</v>
      </c>
    </row>
    <row r="55" spans="1:5" ht="102">
      <c r="A55" t="s">
        <v>48</v>
      </c>
      <c r="E55" s="29" t="s">
        <v>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0+O9+O34+O111+O124+O129+O158+O175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95</v>
      </c>
      <c s="36">
        <f>0+I9+I34+I111+I124+I129+I158+I175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95</v>
      </c>
      <c s="5"/>
      <c s="14" t="s">
        <v>96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39</v>
      </c>
      <c s="23" t="s">
        <v>23</v>
      </c>
      <c s="23" t="s">
        <v>97</v>
      </c>
      <c s="18" t="s">
        <v>23</v>
      </c>
      <c s="24" t="s">
        <v>98</v>
      </c>
      <c s="25" t="s">
        <v>99</v>
      </c>
      <c s="26">
        <v>122.54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100</v>
      </c>
    </row>
    <row r="12" spans="1:5" ht="12.75">
      <c r="A12" s="30" t="s">
        <v>46</v>
      </c>
      <c r="E12" s="31" t="s">
        <v>101</v>
      </c>
    </row>
    <row r="13" spans="1:5" ht="25.5">
      <c r="A13" t="s">
        <v>48</v>
      </c>
      <c r="E13" s="29" t="s">
        <v>102</v>
      </c>
    </row>
    <row r="14" spans="1:16" ht="12.75">
      <c r="A14" s="18" t="s">
        <v>39</v>
      </c>
      <c s="23" t="s">
        <v>17</v>
      </c>
      <c s="23" t="s">
        <v>97</v>
      </c>
      <c s="18" t="s">
        <v>17</v>
      </c>
      <c s="24" t="s">
        <v>98</v>
      </c>
      <c s="25" t="s">
        <v>99</v>
      </c>
      <c s="26">
        <v>261.214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103</v>
      </c>
    </row>
    <row r="16" spans="1:5" ht="38.25">
      <c r="A16" s="30" t="s">
        <v>46</v>
      </c>
      <c r="E16" s="31" t="s">
        <v>104</v>
      </c>
    </row>
    <row r="17" spans="1:5" ht="25.5">
      <c r="A17" t="s">
        <v>48</v>
      </c>
      <c r="E17" s="29" t="s">
        <v>102</v>
      </c>
    </row>
    <row r="18" spans="1:16" ht="12.75">
      <c r="A18" s="18" t="s">
        <v>39</v>
      </c>
      <c s="23" t="s">
        <v>16</v>
      </c>
      <c s="23" t="s">
        <v>97</v>
      </c>
      <c s="18" t="s">
        <v>16</v>
      </c>
      <c s="24" t="s">
        <v>98</v>
      </c>
      <c s="25" t="s">
        <v>99</v>
      </c>
      <c s="26">
        <v>46.07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105</v>
      </c>
    </row>
    <row r="20" spans="1:5" ht="38.25">
      <c r="A20" s="30" t="s">
        <v>46</v>
      </c>
      <c r="E20" s="31" t="s">
        <v>106</v>
      </c>
    </row>
    <row r="21" spans="1:5" ht="25.5">
      <c r="A21" t="s">
        <v>48</v>
      </c>
      <c r="E21" s="29" t="s">
        <v>102</v>
      </c>
    </row>
    <row r="22" spans="1:16" ht="12.75">
      <c r="A22" s="18" t="s">
        <v>39</v>
      </c>
      <c s="23" t="s">
        <v>27</v>
      </c>
      <c s="23" t="s">
        <v>97</v>
      </c>
      <c s="18" t="s">
        <v>27</v>
      </c>
      <c s="24" t="s">
        <v>98</v>
      </c>
      <c s="25" t="s">
        <v>99</v>
      </c>
      <c s="26">
        <v>1.325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107</v>
      </c>
    </row>
    <row r="24" spans="1:5" ht="12.75">
      <c r="A24" s="30" t="s">
        <v>46</v>
      </c>
      <c r="E24" s="31" t="s">
        <v>108</v>
      </c>
    </row>
    <row r="25" spans="1:5" ht="25.5">
      <c r="A25" t="s">
        <v>48</v>
      </c>
      <c r="E25" s="29" t="s">
        <v>102</v>
      </c>
    </row>
    <row r="26" spans="1:16" ht="12.75">
      <c r="A26" s="18" t="s">
        <v>39</v>
      </c>
      <c s="23" t="s">
        <v>29</v>
      </c>
      <c s="23" t="s">
        <v>109</v>
      </c>
      <c s="18" t="s">
        <v>47</v>
      </c>
      <c s="24" t="s">
        <v>110</v>
      </c>
      <c s="25" t="s">
        <v>99</v>
      </c>
      <c s="26">
        <v>63.25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111</v>
      </c>
    </row>
    <row r="28" spans="1:5" ht="25.5">
      <c r="A28" s="30" t="s">
        <v>46</v>
      </c>
      <c r="E28" s="31" t="s">
        <v>112</v>
      </c>
    </row>
    <row r="29" spans="1:5" ht="25.5">
      <c r="A29" t="s">
        <v>48</v>
      </c>
      <c r="E29" s="29" t="s">
        <v>102</v>
      </c>
    </row>
    <row r="30" spans="1:16" ht="12.75">
      <c r="A30" s="18" t="s">
        <v>39</v>
      </c>
      <c s="23" t="s">
        <v>31</v>
      </c>
      <c s="23" t="s">
        <v>113</v>
      </c>
      <c s="18" t="s">
        <v>47</v>
      </c>
      <c s="24" t="s">
        <v>114</v>
      </c>
      <c s="25" t="s">
        <v>99</v>
      </c>
      <c s="26">
        <v>476.28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47</v>
      </c>
    </row>
    <row r="32" spans="1:5" ht="12.75">
      <c r="A32" s="30" t="s">
        <v>46</v>
      </c>
      <c r="E32" s="31" t="s">
        <v>115</v>
      </c>
    </row>
    <row r="33" spans="1:5" ht="25.5">
      <c r="A33" t="s">
        <v>48</v>
      </c>
      <c r="E33" s="29" t="s">
        <v>116</v>
      </c>
    </row>
    <row r="34" spans="1:18" ht="12.75" customHeight="1">
      <c r="A34" s="5" t="s">
        <v>37</v>
      </c>
      <c s="5"/>
      <c s="34" t="s">
        <v>23</v>
      </c>
      <c s="5"/>
      <c s="21" t="s">
        <v>67</v>
      </c>
      <c s="5"/>
      <c s="5"/>
      <c s="5"/>
      <c s="35">
        <f>0+Q34</f>
      </c>
      <c r="O34">
        <f>0+R34</f>
      </c>
      <c r="Q34">
        <f>0+I35+I39+I43+I47+I51+I55+I59+I63+I67+I71+I75+I79+I83+I87+I91+I95+I99+I103+I107</f>
      </c>
      <c>
        <f>0+O35+O39+O43+O47+O51+O55+O59+O63+O67+O71+O75+O79+O83+O87+O91+O95+O99+O103+O107</f>
      </c>
    </row>
    <row r="35" spans="1:16" ht="12.75">
      <c r="A35" s="18" t="s">
        <v>39</v>
      </c>
      <c s="23" t="s">
        <v>68</v>
      </c>
      <c s="23" t="s">
        <v>117</v>
      </c>
      <c s="18" t="s">
        <v>47</v>
      </c>
      <c s="24" t="s">
        <v>118</v>
      </c>
      <c s="25" t="s">
        <v>119</v>
      </c>
      <c s="26">
        <v>0.3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120</v>
      </c>
    </row>
    <row r="37" spans="1:5" ht="12.75">
      <c r="A37" s="30" t="s">
        <v>46</v>
      </c>
      <c r="E37" s="31" t="s">
        <v>121</v>
      </c>
    </row>
    <row r="38" spans="1:5" ht="63.75">
      <c r="A38" t="s">
        <v>48</v>
      </c>
      <c r="E38" s="29" t="s">
        <v>122</v>
      </c>
    </row>
    <row r="39" spans="1:16" ht="25.5">
      <c r="A39" s="18" t="s">
        <v>39</v>
      </c>
      <c s="23" t="s">
        <v>75</v>
      </c>
      <c s="23" t="s">
        <v>123</v>
      </c>
      <c s="18" t="s">
        <v>47</v>
      </c>
      <c s="24" t="s">
        <v>124</v>
      </c>
      <c s="25" t="s">
        <v>119</v>
      </c>
      <c s="26">
        <v>118.45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125</v>
      </c>
    </row>
    <row r="41" spans="1:5" ht="89.25">
      <c r="A41" s="30" t="s">
        <v>46</v>
      </c>
      <c r="E41" s="31" t="s">
        <v>126</v>
      </c>
    </row>
    <row r="42" spans="1:5" ht="63.75">
      <c r="A42" t="s">
        <v>48</v>
      </c>
      <c r="E42" s="29" t="s">
        <v>122</v>
      </c>
    </row>
    <row r="43" spans="1:16" ht="25.5">
      <c r="A43" s="18" t="s">
        <v>39</v>
      </c>
      <c s="23" t="s">
        <v>34</v>
      </c>
      <c s="23" t="s">
        <v>127</v>
      </c>
      <c s="18" t="s">
        <v>47</v>
      </c>
      <c s="24" t="s">
        <v>128</v>
      </c>
      <c s="25" t="s">
        <v>119</v>
      </c>
      <c s="26">
        <v>14.375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44</v>
      </c>
      <c r="E44" s="29" t="s">
        <v>129</v>
      </c>
    </row>
    <row r="45" spans="1:5" ht="12.75">
      <c r="A45" s="30" t="s">
        <v>46</v>
      </c>
      <c r="E45" s="31" t="s">
        <v>130</v>
      </c>
    </row>
    <row r="46" spans="1:5" ht="63.75">
      <c r="A46" t="s">
        <v>48</v>
      </c>
      <c r="E46" s="29" t="s">
        <v>122</v>
      </c>
    </row>
    <row r="47" spans="1:16" ht="12.75">
      <c r="A47" s="18" t="s">
        <v>39</v>
      </c>
      <c s="23" t="s">
        <v>36</v>
      </c>
      <c s="23" t="s">
        <v>131</v>
      </c>
      <c s="18" t="s">
        <v>47</v>
      </c>
      <c s="24" t="s">
        <v>132</v>
      </c>
      <c s="25" t="s">
        <v>119</v>
      </c>
      <c s="26">
        <v>14.375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133</v>
      </c>
    </row>
    <row r="49" spans="1:5" ht="12.75">
      <c r="A49" s="30" t="s">
        <v>46</v>
      </c>
      <c r="E49" s="31" t="s">
        <v>130</v>
      </c>
    </row>
    <row r="50" spans="1:5" ht="63.75">
      <c r="A50" t="s">
        <v>48</v>
      </c>
      <c r="E50" s="29" t="s">
        <v>122</v>
      </c>
    </row>
    <row r="51" spans="1:16" ht="12.75">
      <c r="A51" s="18" t="s">
        <v>39</v>
      </c>
      <c s="23" t="s">
        <v>90</v>
      </c>
      <c s="23" t="s">
        <v>134</v>
      </c>
      <c s="18" t="s">
        <v>47</v>
      </c>
      <c s="24" t="s">
        <v>135</v>
      </c>
      <c s="25" t="s">
        <v>119</v>
      </c>
      <c s="26">
        <v>62.25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136</v>
      </c>
    </row>
    <row r="53" spans="1:5" ht="12.75">
      <c r="A53" s="30" t="s">
        <v>46</v>
      </c>
      <c r="E53" s="31" t="s">
        <v>137</v>
      </c>
    </row>
    <row r="54" spans="1:5" ht="38.25">
      <c r="A54" t="s">
        <v>48</v>
      </c>
      <c r="E54" s="29" t="s">
        <v>138</v>
      </c>
    </row>
    <row r="55" spans="1:16" ht="12.75">
      <c r="A55" s="18" t="s">
        <v>39</v>
      </c>
      <c s="23" t="s">
        <v>139</v>
      </c>
      <c s="23" t="s">
        <v>140</v>
      </c>
      <c s="18" t="s">
        <v>47</v>
      </c>
      <c s="24" t="s">
        <v>141</v>
      </c>
      <c s="25" t="s">
        <v>119</v>
      </c>
      <c s="26">
        <v>42.75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142</v>
      </c>
    </row>
    <row r="57" spans="1:5" ht="38.25">
      <c r="A57" s="30" t="s">
        <v>46</v>
      </c>
      <c r="E57" s="31" t="s">
        <v>143</v>
      </c>
    </row>
    <row r="58" spans="1:5" ht="38.25">
      <c r="A58" t="s">
        <v>48</v>
      </c>
      <c r="E58" s="29" t="s">
        <v>138</v>
      </c>
    </row>
    <row r="59" spans="1:16" ht="12.75">
      <c r="A59" s="18" t="s">
        <v>39</v>
      </c>
      <c s="23" t="s">
        <v>144</v>
      </c>
      <c s="23" t="s">
        <v>145</v>
      </c>
      <c s="18" t="s">
        <v>47</v>
      </c>
      <c s="24" t="s">
        <v>146</v>
      </c>
      <c s="25" t="s">
        <v>119</v>
      </c>
      <c s="26">
        <v>213.75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147</v>
      </c>
    </row>
    <row r="61" spans="1:5" ht="12.75">
      <c r="A61" s="30" t="s">
        <v>46</v>
      </c>
      <c r="E61" s="31" t="s">
        <v>148</v>
      </c>
    </row>
    <row r="62" spans="1:5" ht="25.5">
      <c r="A62" t="s">
        <v>48</v>
      </c>
      <c r="E62" s="29" t="s">
        <v>149</v>
      </c>
    </row>
    <row r="63" spans="1:16" ht="12.75">
      <c r="A63" s="18" t="s">
        <v>39</v>
      </c>
      <c s="23" t="s">
        <v>150</v>
      </c>
      <c s="23" t="s">
        <v>151</v>
      </c>
      <c s="18" t="s">
        <v>47</v>
      </c>
      <c s="24" t="s">
        <v>152</v>
      </c>
      <c s="25" t="s">
        <v>119</v>
      </c>
      <c s="26">
        <v>62.25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153</v>
      </c>
    </row>
    <row r="65" spans="1:5" ht="12.75">
      <c r="A65" s="30" t="s">
        <v>46</v>
      </c>
      <c r="E65" s="31" t="s">
        <v>47</v>
      </c>
    </row>
    <row r="66" spans="1:5" ht="12.75">
      <c r="A66" t="s">
        <v>48</v>
      </c>
      <c r="E66" s="29" t="s">
        <v>154</v>
      </c>
    </row>
    <row r="67" spans="1:16" ht="12.75">
      <c r="A67" s="18" t="s">
        <v>39</v>
      </c>
      <c s="23" t="s">
        <v>155</v>
      </c>
      <c s="23" t="s">
        <v>156</v>
      </c>
      <c s="18" t="s">
        <v>47</v>
      </c>
      <c s="24" t="s">
        <v>157</v>
      </c>
      <c s="25" t="s">
        <v>119</v>
      </c>
      <c s="26">
        <v>37.5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158</v>
      </c>
    </row>
    <row r="69" spans="1:5" ht="25.5">
      <c r="A69" s="30" t="s">
        <v>46</v>
      </c>
      <c r="E69" s="31" t="s">
        <v>159</v>
      </c>
    </row>
    <row r="70" spans="1:5" ht="369.75">
      <c r="A70" t="s">
        <v>48</v>
      </c>
      <c r="E70" s="29" t="s">
        <v>160</v>
      </c>
    </row>
    <row r="71" spans="1:16" ht="12.75">
      <c r="A71" s="18" t="s">
        <v>39</v>
      </c>
      <c s="23" t="s">
        <v>161</v>
      </c>
      <c s="23" t="s">
        <v>162</v>
      </c>
      <c s="18" t="s">
        <v>47</v>
      </c>
      <c s="24" t="s">
        <v>163</v>
      </c>
      <c s="25" t="s">
        <v>119</v>
      </c>
      <c s="26">
        <v>62.25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164</v>
      </c>
    </row>
    <row r="73" spans="1:5" ht="12.75">
      <c r="A73" s="30" t="s">
        <v>46</v>
      </c>
      <c r="E73" s="31" t="s">
        <v>137</v>
      </c>
    </row>
    <row r="74" spans="1:5" ht="306">
      <c r="A74" t="s">
        <v>48</v>
      </c>
      <c r="E74" s="29" t="s">
        <v>165</v>
      </c>
    </row>
    <row r="75" spans="1:16" ht="12.75">
      <c r="A75" s="18" t="s">
        <v>39</v>
      </c>
      <c s="23" t="s">
        <v>166</v>
      </c>
      <c s="23" t="s">
        <v>167</v>
      </c>
      <c s="18" t="s">
        <v>47</v>
      </c>
      <c s="24" t="s">
        <v>168</v>
      </c>
      <c s="25" t="s">
        <v>119</v>
      </c>
      <c s="26">
        <v>238.14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169</v>
      </c>
    </row>
    <row r="77" spans="1:5" ht="63.75">
      <c r="A77" s="30" t="s">
        <v>46</v>
      </c>
      <c r="E77" s="31" t="s">
        <v>170</v>
      </c>
    </row>
    <row r="78" spans="1:5" ht="306">
      <c r="A78" t="s">
        <v>48</v>
      </c>
      <c r="E78" s="29" t="s">
        <v>165</v>
      </c>
    </row>
    <row r="79" spans="1:16" ht="12.75">
      <c r="A79" s="18" t="s">
        <v>39</v>
      </c>
      <c s="23" t="s">
        <v>171</v>
      </c>
      <c s="23" t="s">
        <v>172</v>
      </c>
      <c s="18" t="s">
        <v>47</v>
      </c>
      <c s="24" t="s">
        <v>173</v>
      </c>
      <c s="25" t="s">
        <v>119</v>
      </c>
      <c s="26">
        <v>23.77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158</v>
      </c>
    </row>
    <row r="81" spans="1:5" ht="51">
      <c r="A81" s="30" t="s">
        <v>46</v>
      </c>
      <c r="E81" s="31" t="s">
        <v>174</v>
      </c>
    </row>
    <row r="82" spans="1:5" ht="318.75">
      <c r="A82" t="s">
        <v>48</v>
      </c>
      <c r="E82" s="29" t="s">
        <v>175</v>
      </c>
    </row>
    <row r="83" spans="1:16" ht="12.75">
      <c r="A83" s="18" t="s">
        <v>39</v>
      </c>
      <c s="23" t="s">
        <v>176</v>
      </c>
      <c s="23" t="s">
        <v>177</v>
      </c>
      <c s="18" t="s">
        <v>47</v>
      </c>
      <c s="24" t="s">
        <v>178</v>
      </c>
      <c s="25" t="s">
        <v>119</v>
      </c>
      <c s="26">
        <v>112.5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44</v>
      </c>
      <c r="E84" s="29" t="s">
        <v>179</v>
      </c>
    </row>
    <row r="85" spans="1:5" ht="25.5">
      <c r="A85" s="30" t="s">
        <v>46</v>
      </c>
      <c r="E85" s="31" t="s">
        <v>180</v>
      </c>
    </row>
    <row r="86" spans="1:5" ht="267.75">
      <c r="A86" t="s">
        <v>48</v>
      </c>
      <c r="E86" s="29" t="s">
        <v>181</v>
      </c>
    </row>
    <row r="87" spans="1:16" ht="12.75">
      <c r="A87" s="18" t="s">
        <v>39</v>
      </c>
      <c s="23" t="s">
        <v>182</v>
      </c>
      <c s="23" t="s">
        <v>183</v>
      </c>
      <c s="18" t="s">
        <v>47</v>
      </c>
      <c s="24" t="s">
        <v>184</v>
      </c>
      <c s="25" t="s">
        <v>119</v>
      </c>
      <c s="26">
        <v>61.27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185</v>
      </c>
    </row>
    <row r="89" spans="1:5" ht="38.25">
      <c r="A89" s="30" t="s">
        <v>46</v>
      </c>
      <c r="E89" s="31" t="s">
        <v>186</v>
      </c>
    </row>
    <row r="90" spans="1:5" ht="191.25">
      <c r="A90" t="s">
        <v>48</v>
      </c>
      <c r="E90" s="29" t="s">
        <v>187</v>
      </c>
    </row>
    <row r="91" spans="1:16" ht="25.5">
      <c r="A91" s="18" t="s">
        <v>39</v>
      </c>
      <c s="23" t="s">
        <v>188</v>
      </c>
      <c s="23" t="s">
        <v>189</v>
      </c>
      <c s="18" t="s">
        <v>47</v>
      </c>
      <c s="24" t="s">
        <v>190</v>
      </c>
      <c s="25" t="s">
        <v>119</v>
      </c>
      <c s="26">
        <v>46.98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44</v>
      </c>
      <c r="E92" s="29" t="s">
        <v>191</v>
      </c>
    </row>
    <row r="93" spans="1:5" ht="63.75">
      <c r="A93" s="30" t="s">
        <v>46</v>
      </c>
      <c r="E93" s="31" t="s">
        <v>192</v>
      </c>
    </row>
    <row r="94" spans="1:5" ht="267.75">
      <c r="A94" t="s">
        <v>48</v>
      </c>
      <c r="E94" s="29" t="s">
        <v>181</v>
      </c>
    </row>
    <row r="95" spans="1:16" ht="12.75">
      <c r="A95" s="18" t="s">
        <v>39</v>
      </c>
      <c s="23" t="s">
        <v>193</v>
      </c>
      <c s="23" t="s">
        <v>194</v>
      </c>
      <c s="18" t="s">
        <v>47</v>
      </c>
      <c s="24" t="s">
        <v>195</v>
      </c>
      <c s="25" t="s">
        <v>119</v>
      </c>
      <c s="26">
        <v>102.15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196</v>
      </c>
    </row>
    <row r="97" spans="1:5" ht="25.5">
      <c r="A97" s="30" t="s">
        <v>46</v>
      </c>
      <c r="E97" s="31" t="s">
        <v>197</v>
      </c>
    </row>
    <row r="98" spans="1:5" ht="242.25">
      <c r="A98" t="s">
        <v>48</v>
      </c>
      <c r="E98" s="29" t="s">
        <v>198</v>
      </c>
    </row>
    <row r="99" spans="1:16" ht="12.75">
      <c r="A99" s="18" t="s">
        <v>39</v>
      </c>
      <c s="23" t="s">
        <v>199</v>
      </c>
      <c s="23" t="s">
        <v>200</v>
      </c>
      <c s="18" t="s">
        <v>47</v>
      </c>
      <c s="24" t="s">
        <v>201</v>
      </c>
      <c s="25" t="s">
        <v>119</v>
      </c>
      <c s="26">
        <v>6.25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44</v>
      </c>
      <c r="E100" s="29" t="s">
        <v>202</v>
      </c>
    </row>
    <row r="101" spans="1:5" ht="12.75">
      <c r="A101" s="30" t="s">
        <v>46</v>
      </c>
      <c r="E101" s="31" t="s">
        <v>203</v>
      </c>
    </row>
    <row r="102" spans="1:5" ht="293.25">
      <c r="A102" t="s">
        <v>48</v>
      </c>
      <c r="E102" s="29" t="s">
        <v>204</v>
      </c>
    </row>
    <row r="103" spans="1:16" ht="12.75">
      <c r="A103" s="18" t="s">
        <v>39</v>
      </c>
      <c s="23" t="s">
        <v>205</v>
      </c>
      <c s="23" t="s">
        <v>206</v>
      </c>
      <c s="18" t="s">
        <v>47</v>
      </c>
      <c s="24" t="s">
        <v>207</v>
      </c>
      <c s="25" t="s">
        <v>78</v>
      </c>
      <c s="26">
        <v>415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208</v>
      </c>
    </row>
    <row r="105" spans="1:5" ht="12.75">
      <c r="A105" s="30" t="s">
        <v>46</v>
      </c>
      <c r="E105" s="31" t="s">
        <v>209</v>
      </c>
    </row>
    <row r="106" spans="1:5" ht="38.25">
      <c r="A106" t="s">
        <v>48</v>
      </c>
      <c r="E106" s="29" t="s">
        <v>210</v>
      </c>
    </row>
    <row r="107" spans="1:16" ht="12.75">
      <c r="A107" s="18" t="s">
        <v>39</v>
      </c>
      <c s="23" t="s">
        <v>211</v>
      </c>
      <c s="23" t="s">
        <v>212</v>
      </c>
      <c s="18" t="s">
        <v>47</v>
      </c>
      <c s="24" t="s">
        <v>213</v>
      </c>
      <c s="25" t="s">
        <v>78</v>
      </c>
      <c s="26">
        <v>415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214</v>
      </c>
    </row>
    <row r="109" spans="1:5" ht="12.75">
      <c r="A109" s="30" t="s">
        <v>46</v>
      </c>
      <c r="E109" s="31" t="s">
        <v>215</v>
      </c>
    </row>
    <row r="110" spans="1:5" ht="25.5">
      <c r="A110" t="s">
        <v>48</v>
      </c>
      <c r="E110" s="29" t="s">
        <v>216</v>
      </c>
    </row>
    <row r="111" spans="1:18" ht="12.75" customHeight="1">
      <c r="A111" s="5" t="s">
        <v>37</v>
      </c>
      <c s="5"/>
      <c s="34" t="s">
        <v>17</v>
      </c>
      <c s="5"/>
      <c s="21" t="s">
        <v>217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12.75">
      <c r="A112" s="18" t="s">
        <v>39</v>
      </c>
      <c s="23" t="s">
        <v>218</v>
      </c>
      <c s="23" t="s">
        <v>219</v>
      </c>
      <c s="18" t="s">
        <v>47</v>
      </c>
      <c s="24" t="s">
        <v>220</v>
      </c>
      <c s="25" t="s">
        <v>119</v>
      </c>
      <c s="26">
        <v>20.44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221</v>
      </c>
    </row>
    <row r="114" spans="1:5" ht="12.75">
      <c r="A114" s="30" t="s">
        <v>46</v>
      </c>
      <c r="E114" s="31" t="s">
        <v>222</v>
      </c>
    </row>
    <row r="115" spans="1:5" ht="369.75">
      <c r="A115" t="s">
        <v>48</v>
      </c>
      <c r="E115" s="29" t="s">
        <v>223</v>
      </c>
    </row>
    <row r="116" spans="1:16" ht="12.75">
      <c r="A116" s="18" t="s">
        <v>39</v>
      </c>
      <c s="23" t="s">
        <v>224</v>
      </c>
      <c s="23" t="s">
        <v>225</v>
      </c>
      <c s="18" t="s">
        <v>47</v>
      </c>
      <c s="24" t="s">
        <v>226</v>
      </c>
      <c s="25" t="s">
        <v>99</v>
      </c>
      <c s="26">
        <v>1.431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227</v>
      </c>
    </row>
    <row r="118" spans="1:5" ht="12.75">
      <c r="A118" s="30" t="s">
        <v>46</v>
      </c>
      <c r="E118" s="31" t="s">
        <v>228</v>
      </c>
    </row>
    <row r="119" spans="1:5" ht="267.75">
      <c r="A119" t="s">
        <v>48</v>
      </c>
      <c r="E119" s="29" t="s">
        <v>229</v>
      </c>
    </row>
    <row r="120" spans="1:16" ht="12.75">
      <c r="A120" s="18" t="s">
        <v>39</v>
      </c>
      <c s="23" t="s">
        <v>230</v>
      </c>
      <c s="23" t="s">
        <v>231</v>
      </c>
      <c s="18" t="s">
        <v>47</v>
      </c>
      <c s="24" t="s">
        <v>232</v>
      </c>
      <c s="25" t="s">
        <v>78</v>
      </c>
      <c s="26">
        <v>480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44</v>
      </c>
      <c r="E121" s="29" t="s">
        <v>233</v>
      </c>
    </row>
    <row r="122" spans="1:5" ht="12.75">
      <c r="A122" s="30" t="s">
        <v>46</v>
      </c>
      <c r="E122" s="31" t="s">
        <v>234</v>
      </c>
    </row>
    <row r="123" spans="1:5" ht="102">
      <c r="A123" t="s">
        <v>48</v>
      </c>
      <c r="E123" s="29" t="s">
        <v>235</v>
      </c>
    </row>
    <row r="124" spans="1:18" ht="12.75" customHeight="1">
      <c r="A124" s="5" t="s">
        <v>37</v>
      </c>
      <c s="5"/>
      <c s="34" t="s">
        <v>16</v>
      </c>
      <c s="5"/>
      <c s="21" t="s">
        <v>236</v>
      </c>
      <c s="5"/>
      <c s="5"/>
      <c s="5"/>
      <c s="35">
        <f>0+Q124</f>
      </c>
      <c r="O124">
        <f>0+R124</f>
      </c>
      <c r="Q124">
        <f>0+I125</f>
      </c>
      <c>
        <f>0+O125</f>
      </c>
    </row>
    <row r="125" spans="1:16" ht="12.75">
      <c r="A125" s="18" t="s">
        <v>39</v>
      </c>
      <c s="23" t="s">
        <v>237</v>
      </c>
      <c s="23" t="s">
        <v>238</v>
      </c>
      <c s="18" t="s">
        <v>47</v>
      </c>
      <c s="24" t="s">
        <v>239</v>
      </c>
      <c s="25" t="s">
        <v>119</v>
      </c>
      <c s="26">
        <v>9.125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38.25">
      <c r="A126" s="28" t="s">
        <v>44</v>
      </c>
      <c r="E126" s="29" t="s">
        <v>240</v>
      </c>
    </row>
    <row r="127" spans="1:5" ht="12.75">
      <c r="A127" s="30" t="s">
        <v>46</v>
      </c>
      <c r="E127" s="31" t="s">
        <v>241</v>
      </c>
    </row>
    <row r="128" spans="1:5" ht="38.25">
      <c r="A128" t="s">
        <v>48</v>
      </c>
      <c r="E128" s="29" t="s">
        <v>242</v>
      </c>
    </row>
    <row r="129" spans="1:18" ht="12.75" customHeight="1">
      <c r="A129" s="5" t="s">
        <v>37</v>
      </c>
      <c s="5"/>
      <c s="34" t="s">
        <v>29</v>
      </c>
      <c s="5"/>
      <c s="21" t="s">
        <v>243</v>
      </c>
      <c s="5"/>
      <c s="5"/>
      <c s="5"/>
      <c s="35">
        <f>0+Q129</f>
      </c>
      <c r="O129">
        <f>0+R129</f>
      </c>
      <c r="Q129">
        <f>0+I130+I134+I138+I142+I146+I150+I154</f>
      </c>
      <c>
        <f>0+O130+O134+O138+O142+O146+O150+O154</f>
      </c>
    </row>
    <row r="130" spans="1:16" ht="12.75">
      <c r="A130" s="18" t="s">
        <v>39</v>
      </c>
      <c s="23" t="s">
        <v>244</v>
      </c>
      <c s="23" t="s">
        <v>245</v>
      </c>
      <c s="18" t="s">
        <v>47</v>
      </c>
      <c s="24" t="s">
        <v>246</v>
      </c>
      <c s="25" t="s">
        <v>78</v>
      </c>
      <c s="26">
        <v>733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247</v>
      </c>
    </row>
    <row r="132" spans="1:5" ht="76.5">
      <c r="A132" s="30" t="s">
        <v>46</v>
      </c>
      <c r="E132" s="31" t="s">
        <v>248</v>
      </c>
    </row>
    <row r="133" spans="1:5" ht="51">
      <c r="A133" t="s">
        <v>48</v>
      </c>
      <c r="E133" s="29" t="s">
        <v>249</v>
      </c>
    </row>
    <row r="134" spans="1:16" ht="12.75">
      <c r="A134" s="18" t="s">
        <v>39</v>
      </c>
      <c s="23" t="s">
        <v>250</v>
      </c>
      <c s="23" t="s">
        <v>251</v>
      </c>
      <c s="18" t="s">
        <v>47</v>
      </c>
      <c s="24" t="s">
        <v>252</v>
      </c>
      <c s="25" t="s">
        <v>78</v>
      </c>
      <c s="26">
        <v>50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253</v>
      </c>
    </row>
    <row r="136" spans="1:5" ht="12.75">
      <c r="A136" s="30" t="s">
        <v>46</v>
      </c>
      <c r="E136" s="31" t="s">
        <v>254</v>
      </c>
    </row>
    <row r="137" spans="1:5" ht="51">
      <c r="A137" t="s">
        <v>48</v>
      </c>
      <c r="E137" s="29" t="s">
        <v>249</v>
      </c>
    </row>
    <row r="138" spans="1:16" ht="12.75">
      <c r="A138" s="18" t="s">
        <v>39</v>
      </c>
      <c s="23" t="s">
        <v>255</v>
      </c>
      <c s="23" t="s">
        <v>256</v>
      </c>
      <c s="18" t="s">
        <v>47</v>
      </c>
      <c s="24" t="s">
        <v>257</v>
      </c>
      <c s="25" t="s">
        <v>78</v>
      </c>
      <c s="26">
        <v>680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258</v>
      </c>
    </row>
    <row r="140" spans="1:5" ht="12.75">
      <c r="A140" s="30" t="s">
        <v>46</v>
      </c>
      <c r="E140" s="31" t="s">
        <v>259</v>
      </c>
    </row>
    <row r="141" spans="1:5" ht="153">
      <c r="A141" t="s">
        <v>48</v>
      </c>
      <c r="E141" s="29" t="s">
        <v>260</v>
      </c>
    </row>
    <row r="142" spans="1:16" ht="12.75">
      <c r="A142" s="18" t="s">
        <v>39</v>
      </c>
      <c s="23" t="s">
        <v>261</v>
      </c>
      <c s="23" t="s">
        <v>262</v>
      </c>
      <c s="18" t="s">
        <v>47</v>
      </c>
      <c s="24" t="s">
        <v>263</v>
      </c>
      <c s="25" t="s">
        <v>78</v>
      </c>
      <c s="26">
        <v>50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25.5">
      <c r="A143" s="28" t="s">
        <v>44</v>
      </c>
      <c r="E143" s="29" t="s">
        <v>264</v>
      </c>
    </row>
    <row r="144" spans="1:5" ht="12.75">
      <c r="A144" s="30" t="s">
        <v>46</v>
      </c>
      <c r="E144" s="31" t="s">
        <v>265</v>
      </c>
    </row>
    <row r="145" spans="1:5" ht="153">
      <c r="A145" t="s">
        <v>48</v>
      </c>
      <c r="E145" s="29" t="s">
        <v>260</v>
      </c>
    </row>
    <row r="146" spans="1:16" ht="12.75">
      <c r="A146" s="18" t="s">
        <v>39</v>
      </c>
      <c s="23" t="s">
        <v>266</v>
      </c>
      <c s="23" t="s">
        <v>267</v>
      </c>
      <c s="18" t="s">
        <v>47</v>
      </c>
      <c s="24" t="s">
        <v>268</v>
      </c>
      <c s="25" t="s">
        <v>78</v>
      </c>
      <c s="26">
        <v>11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25.5">
      <c r="A147" s="28" t="s">
        <v>44</v>
      </c>
      <c r="E147" s="29" t="s">
        <v>269</v>
      </c>
    </row>
    <row r="148" spans="1:5" ht="12.75">
      <c r="A148" s="30" t="s">
        <v>46</v>
      </c>
      <c r="E148" s="31" t="s">
        <v>270</v>
      </c>
    </row>
    <row r="149" spans="1:5" ht="153">
      <c r="A149" t="s">
        <v>48</v>
      </c>
      <c r="E149" s="29" t="s">
        <v>260</v>
      </c>
    </row>
    <row r="150" spans="1:16" ht="25.5">
      <c r="A150" s="18" t="s">
        <v>39</v>
      </c>
      <c s="23" t="s">
        <v>271</v>
      </c>
      <c s="23" t="s">
        <v>272</v>
      </c>
      <c s="18" t="s">
        <v>23</v>
      </c>
      <c s="24" t="s">
        <v>273</v>
      </c>
      <c s="25" t="s">
        <v>78</v>
      </c>
      <c s="26">
        <v>35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25.5">
      <c r="A151" s="28" t="s">
        <v>44</v>
      </c>
      <c r="E151" s="29" t="s">
        <v>274</v>
      </c>
    </row>
    <row r="152" spans="1:5" ht="12.75">
      <c r="A152" s="30" t="s">
        <v>46</v>
      </c>
      <c r="E152" s="31" t="s">
        <v>275</v>
      </c>
    </row>
    <row r="153" spans="1:5" ht="153">
      <c r="A153" t="s">
        <v>48</v>
      </c>
      <c r="E153" s="29" t="s">
        <v>260</v>
      </c>
    </row>
    <row r="154" spans="1:16" ht="25.5">
      <c r="A154" s="18" t="s">
        <v>39</v>
      </c>
      <c s="23" t="s">
        <v>276</v>
      </c>
      <c s="23" t="s">
        <v>272</v>
      </c>
      <c s="18" t="s">
        <v>17</v>
      </c>
      <c s="24" t="s">
        <v>273</v>
      </c>
      <c s="25" t="s">
        <v>78</v>
      </c>
      <c s="26">
        <v>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277</v>
      </c>
    </row>
    <row r="156" spans="1:5" ht="12.75">
      <c r="A156" s="30" t="s">
        <v>46</v>
      </c>
      <c r="E156" s="31" t="s">
        <v>278</v>
      </c>
    </row>
    <row r="157" spans="1:5" ht="153">
      <c r="A157" t="s">
        <v>48</v>
      </c>
      <c r="E157" s="29" t="s">
        <v>260</v>
      </c>
    </row>
    <row r="158" spans="1:18" ht="12.75" customHeight="1">
      <c r="A158" s="5" t="s">
        <v>37</v>
      </c>
      <c s="5"/>
      <c s="34" t="s">
        <v>75</v>
      </c>
      <c s="5"/>
      <c s="21" t="s">
        <v>279</v>
      </c>
      <c s="5"/>
      <c s="5"/>
      <c s="5"/>
      <c s="35">
        <f>0+Q158</f>
      </c>
      <c r="O158">
        <f>0+R158</f>
      </c>
      <c r="Q158">
        <f>0+I159+I163+I167+I171</f>
      </c>
      <c>
        <f>0+O159+O163+O167+O171</f>
      </c>
    </row>
    <row r="159" spans="1:16" ht="12.75">
      <c r="A159" s="18" t="s">
        <v>39</v>
      </c>
      <c s="23" t="s">
        <v>280</v>
      </c>
      <c s="23" t="s">
        <v>281</v>
      </c>
      <c s="18" t="s">
        <v>47</v>
      </c>
      <c s="24" t="s">
        <v>282</v>
      </c>
      <c s="25" t="s">
        <v>283</v>
      </c>
      <c s="26">
        <v>25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284</v>
      </c>
    </row>
    <row r="161" spans="1:5" ht="12.75">
      <c r="A161" s="30" t="s">
        <v>46</v>
      </c>
      <c r="E161" s="31" t="s">
        <v>47</v>
      </c>
    </row>
    <row r="162" spans="1:5" ht="242.25">
      <c r="A162" t="s">
        <v>48</v>
      </c>
      <c r="E162" s="29" t="s">
        <v>285</v>
      </c>
    </row>
    <row r="163" spans="1:16" ht="12.75">
      <c r="A163" s="18" t="s">
        <v>39</v>
      </c>
      <c s="23" t="s">
        <v>286</v>
      </c>
      <c s="23" t="s">
        <v>287</v>
      </c>
      <c s="18" t="s">
        <v>47</v>
      </c>
      <c s="24" t="s">
        <v>288</v>
      </c>
      <c s="25" t="s">
        <v>71</v>
      </c>
      <c s="26">
        <v>1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289</v>
      </c>
    </row>
    <row r="165" spans="1:5" ht="12.75">
      <c r="A165" s="30" t="s">
        <v>46</v>
      </c>
      <c r="E165" s="31" t="s">
        <v>47</v>
      </c>
    </row>
    <row r="166" spans="1:5" ht="25.5">
      <c r="A166" t="s">
        <v>48</v>
      </c>
      <c r="E166" s="29" t="s">
        <v>290</v>
      </c>
    </row>
    <row r="167" spans="1:16" ht="12.75">
      <c r="A167" s="18" t="s">
        <v>39</v>
      </c>
      <c s="23" t="s">
        <v>291</v>
      </c>
      <c s="23" t="s">
        <v>292</v>
      </c>
      <c s="18" t="s">
        <v>47</v>
      </c>
      <c s="24" t="s">
        <v>293</v>
      </c>
      <c s="25" t="s">
        <v>71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294</v>
      </c>
    </row>
    <row r="169" spans="1:5" ht="12.75">
      <c r="A169" s="30" t="s">
        <v>46</v>
      </c>
      <c r="E169" s="31" t="s">
        <v>47</v>
      </c>
    </row>
    <row r="170" spans="1:5" ht="25.5">
      <c r="A170" t="s">
        <v>48</v>
      </c>
      <c r="E170" s="29" t="s">
        <v>290</v>
      </c>
    </row>
    <row r="171" spans="1:16" ht="12.75">
      <c r="A171" s="18" t="s">
        <v>39</v>
      </c>
      <c s="23" t="s">
        <v>295</v>
      </c>
      <c s="23" t="s">
        <v>296</v>
      </c>
      <c s="18" t="s">
        <v>47</v>
      </c>
      <c s="24" t="s">
        <v>297</v>
      </c>
      <c s="25" t="s">
        <v>283</v>
      </c>
      <c s="26">
        <v>25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298</v>
      </c>
    </row>
    <row r="173" spans="1:5" ht="12.75">
      <c r="A173" s="30" t="s">
        <v>46</v>
      </c>
      <c r="E173" s="31" t="s">
        <v>299</v>
      </c>
    </row>
    <row r="174" spans="1:5" ht="38.25">
      <c r="A174" t="s">
        <v>48</v>
      </c>
      <c r="E174" s="29" t="s">
        <v>300</v>
      </c>
    </row>
    <row r="175" spans="1:18" ht="12.75" customHeight="1">
      <c r="A175" s="5" t="s">
        <v>37</v>
      </c>
      <c s="5"/>
      <c s="34" t="s">
        <v>34</v>
      </c>
      <c s="5"/>
      <c s="21" t="s">
        <v>82</v>
      </c>
      <c s="5"/>
      <c s="5"/>
      <c s="5"/>
      <c s="35">
        <f>0+Q175</f>
      </c>
      <c r="O175">
        <f>0+R175</f>
      </c>
      <c r="Q175">
        <f>0+I176+I180+I184+I188+I192+I196</f>
      </c>
      <c>
        <f>0+O176+O180+O184+O188+O192+O196</f>
      </c>
    </row>
    <row r="176" spans="1:16" ht="12.75">
      <c r="A176" s="18" t="s">
        <v>39</v>
      </c>
      <c s="23" t="s">
        <v>301</v>
      </c>
      <c s="23" t="s">
        <v>302</v>
      </c>
      <c s="18" t="s">
        <v>47</v>
      </c>
      <c s="24" t="s">
        <v>303</v>
      </c>
      <c s="25" t="s">
        <v>283</v>
      </c>
      <c s="26">
        <v>435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304</v>
      </c>
    </row>
    <row r="178" spans="1:5" ht="12.75">
      <c r="A178" s="30" t="s">
        <v>46</v>
      </c>
      <c r="E178" s="31" t="s">
        <v>305</v>
      </c>
    </row>
    <row r="179" spans="1:5" ht="51">
      <c r="A179" t="s">
        <v>48</v>
      </c>
      <c r="E179" s="29" t="s">
        <v>306</v>
      </c>
    </row>
    <row r="180" spans="1:16" ht="12.75">
      <c r="A180" s="18" t="s">
        <v>39</v>
      </c>
      <c s="23" t="s">
        <v>307</v>
      </c>
      <c s="23" t="s">
        <v>308</v>
      </c>
      <c s="18" t="s">
        <v>47</v>
      </c>
      <c s="24" t="s">
        <v>309</v>
      </c>
      <c s="25" t="s">
        <v>119</v>
      </c>
      <c s="26">
        <v>0.24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310</v>
      </c>
    </row>
    <row r="182" spans="1:5" ht="12.75">
      <c r="A182" s="30" t="s">
        <v>46</v>
      </c>
      <c r="E182" s="31" t="s">
        <v>311</v>
      </c>
    </row>
    <row r="183" spans="1:5" ht="102">
      <c r="A183" t="s">
        <v>48</v>
      </c>
      <c r="E183" s="29" t="s">
        <v>94</v>
      </c>
    </row>
    <row r="184" spans="1:16" ht="12.75">
      <c r="A184" s="18" t="s">
        <v>39</v>
      </c>
      <c s="23" t="s">
        <v>312</v>
      </c>
      <c s="23" t="s">
        <v>313</v>
      </c>
      <c s="18" t="s">
        <v>47</v>
      </c>
      <c s="24" t="s">
        <v>314</v>
      </c>
      <c s="25" t="s">
        <v>119</v>
      </c>
      <c s="26">
        <v>10.928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125</v>
      </c>
    </row>
    <row r="186" spans="1:5" ht="63.75">
      <c r="A186" s="30" t="s">
        <v>46</v>
      </c>
      <c r="E186" s="31" t="s">
        <v>315</v>
      </c>
    </row>
    <row r="187" spans="1:5" ht="102">
      <c r="A187" t="s">
        <v>48</v>
      </c>
      <c r="E187" s="29" t="s">
        <v>94</v>
      </c>
    </row>
    <row r="188" spans="1:16" ht="12.75">
      <c r="A188" s="18" t="s">
        <v>39</v>
      </c>
      <c s="23" t="s">
        <v>316</v>
      </c>
      <c s="23" t="s">
        <v>317</v>
      </c>
      <c s="18" t="s">
        <v>47</v>
      </c>
      <c s="24" t="s">
        <v>318</v>
      </c>
      <c s="25" t="s">
        <v>119</v>
      </c>
      <c s="26">
        <v>1.656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319</v>
      </c>
    </row>
    <row r="190" spans="1:5" ht="12.75">
      <c r="A190" s="30" t="s">
        <v>46</v>
      </c>
      <c r="E190" s="31" t="s">
        <v>320</v>
      </c>
    </row>
    <row r="191" spans="1:5" ht="102">
      <c r="A191" t="s">
        <v>48</v>
      </c>
      <c r="E191" s="29" t="s">
        <v>94</v>
      </c>
    </row>
    <row r="192" spans="1:16" ht="12.75">
      <c r="A192" s="18" t="s">
        <v>39</v>
      </c>
      <c s="23" t="s">
        <v>321</v>
      </c>
      <c s="23" t="s">
        <v>322</v>
      </c>
      <c s="18" t="s">
        <v>47</v>
      </c>
      <c s="24" t="s">
        <v>323</v>
      </c>
      <c s="25" t="s">
        <v>283</v>
      </c>
      <c s="26">
        <v>25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324</v>
      </c>
    </row>
    <row r="194" spans="1:5" ht="25.5">
      <c r="A194" s="30" t="s">
        <v>46</v>
      </c>
      <c r="E194" s="31" t="s">
        <v>325</v>
      </c>
    </row>
    <row r="195" spans="1:5" ht="114.75">
      <c r="A195" t="s">
        <v>48</v>
      </c>
      <c r="E195" s="29" t="s">
        <v>326</v>
      </c>
    </row>
    <row r="196" spans="1:16" ht="12.75">
      <c r="A196" s="18" t="s">
        <v>39</v>
      </c>
      <c s="23" t="s">
        <v>327</v>
      </c>
      <c s="23" t="s">
        <v>328</v>
      </c>
      <c s="18" t="s">
        <v>47</v>
      </c>
      <c s="24" t="s">
        <v>329</v>
      </c>
      <c s="25" t="s">
        <v>71</v>
      </c>
      <c s="26">
        <v>1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330</v>
      </c>
    </row>
    <row r="198" spans="1:5" ht="12.75">
      <c r="A198" s="30" t="s">
        <v>46</v>
      </c>
      <c r="E198" s="31" t="s">
        <v>47</v>
      </c>
    </row>
    <row r="199" spans="1:5" ht="89.25">
      <c r="A199" t="s">
        <v>48</v>
      </c>
      <c r="E199" s="29" t="s">
        <v>331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0+O9+O22+O83+O92+O117+O126+O135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332</v>
      </c>
      <c s="36">
        <f>0+I9+I22+I83+I92+I117+I126+I135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332</v>
      </c>
      <c s="5"/>
      <c s="14" t="s">
        <v>333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97</v>
      </c>
      <c s="18" t="s">
        <v>23</v>
      </c>
      <c s="24" t="s">
        <v>98</v>
      </c>
      <c s="25" t="s">
        <v>99</v>
      </c>
      <c s="26">
        <v>12.5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100</v>
      </c>
    </row>
    <row r="12" spans="1:5" ht="12.75">
      <c r="A12" s="30" t="s">
        <v>46</v>
      </c>
      <c r="E12" s="31" t="s">
        <v>334</v>
      </c>
    </row>
    <row r="13" spans="1:5" ht="25.5">
      <c r="A13" t="s">
        <v>48</v>
      </c>
      <c r="E13" s="29" t="s">
        <v>102</v>
      </c>
    </row>
    <row r="14" spans="1:16" ht="12.75">
      <c r="A14" s="18" t="s">
        <v>39</v>
      </c>
      <c s="23" t="s">
        <v>17</v>
      </c>
      <c s="23" t="s">
        <v>97</v>
      </c>
      <c s="18" t="s">
        <v>17</v>
      </c>
      <c s="24" t="s">
        <v>98</v>
      </c>
      <c s="25" t="s">
        <v>99</v>
      </c>
      <c s="26">
        <v>64.68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103</v>
      </c>
    </row>
    <row r="16" spans="1:5" ht="12.75">
      <c r="A16" s="30" t="s">
        <v>46</v>
      </c>
      <c r="E16" s="31" t="s">
        <v>335</v>
      </c>
    </row>
    <row r="17" spans="1:5" ht="25.5">
      <c r="A17" t="s">
        <v>48</v>
      </c>
      <c r="E17" s="29" t="s">
        <v>102</v>
      </c>
    </row>
    <row r="18" spans="1:16" ht="12.75">
      <c r="A18" s="18" t="s">
        <v>39</v>
      </c>
      <c s="23" t="s">
        <v>16</v>
      </c>
      <c s="23" t="s">
        <v>109</v>
      </c>
      <c s="18" t="s">
        <v>47</v>
      </c>
      <c s="24" t="s">
        <v>110</v>
      </c>
      <c s="25" t="s">
        <v>99</v>
      </c>
      <c s="26">
        <v>16.5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111</v>
      </c>
    </row>
    <row r="20" spans="1:5" ht="12.75">
      <c r="A20" s="30" t="s">
        <v>46</v>
      </c>
      <c r="E20" s="31" t="s">
        <v>336</v>
      </c>
    </row>
    <row r="21" spans="1:5" ht="25.5">
      <c r="A21" t="s">
        <v>48</v>
      </c>
      <c r="E21" s="29" t="s">
        <v>102</v>
      </c>
    </row>
    <row r="22" spans="1:18" ht="12.75" customHeight="1">
      <c r="A22" s="5" t="s">
        <v>37</v>
      </c>
      <c s="5"/>
      <c s="34" t="s">
        <v>23</v>
      </c>
      <c s="5"/>
      <c s="21" t="s">
        <v>67</v>
      </c>
      <c s="5"/>
      <c s="5"/>
      <c s="5"/>
      <c s="35">
        <f>0+Q22</f>
      </c>
      <c r="O22">
        <f>0+R22</f>
      </c>
      <c r="Q22">
        <f>0+I23+I27+I31+I35+I39+I43+I47+I51+I55+I59+I63+I67+I71+I75+I79</f>
      </c>
      <c>
        <f>0+O23+O27+O31+O35+O39+O43+O47+O51+O55+O59+O63+O67+O71+O75+O79</f>
      </c>
    </row>
    <row r="23" spans="1:16" ht="12.75">
      <c r="A23" s="18" t="s">
        <v>39</v>
      </c>
      <c s="23" t="s">
        <v>27</v>
      </c>
      <c s="23" t="s">
        <v>337</v>
      </c>
      <c s="18" t="s">
        <v>47</v>
      </c>
      <c s="24" t="s">
        <v>338</v>
      </c>
      <c s="25" t="s">
        <v>78</v>
      </c>
      <c s="26">
        <v>135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339</v>
      </c>
    </row>
    <row r="25" spans="1:5" ht="12.75">
      <c r="A25" s="30" t="s">
        <v>46</v>
      </c>
      <c r="E25" s="31" t="s">
        <v>340</v>
      </c>
    </row>
    <row r="26" spans="1:5" ht="38.25">
      <c r="A26" t="s">
        <v>48</v>
      </c>
      <c r="E26" s="29" t="s">
        <v>341</v>
      </c>
    </row>
    <row r="27" spans="1:16" ht="12.75">
      <c r="A27" s="18" t="s">
        <v>39</v>
      </c>
      <c s="23" t="s">
        <v>29</v>
      </c>
      <c s="23" t="s">
        <v>117</v>
      </c>
      <c s="18" t="s">
        <v>47</v>
      </c>
      <c s="24" t="s">
        <v>118</v>
      </c>
      <c s="25" t="s">
        <v>119</v>
      </c>
      <c s="26">
        <v>0.6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120</v>
      </c>
    </row>
    <row r="29" spans="1:5" ht="12.75">
      <c r="A29" s="30" t="s">
        <v>46</v>
      </c>
      <c r="E29" s="31" t="s">
        <v>342</v>
      </c>
    </row>
    <row r="30" spans="1:5" ht="63.75">
      <c r="A30" t="s">
        <v>48</v>
      </c>
      <c r="E30" s="29" t="s">
        <v>122</v>
      </c>
    </row>
    <row r="31" spans="1:16" ht="25.5">
      <c r="A31" s="18" t="s">
        <v>39</v>
      </c>
      <c s="23" t="s">
        <v>31</v>
      </c>
      <c s="23" t="s">
        <v>123</v>
      </c>
      <c s="18" t="s">
        <v>47</v>
      </c>
      <c s="24" t="s">
        <v>124</v>
      </c>
      <c s="25" t="s">
        <v>119</v>
      </c>
      <c s="26">
        <v>29.4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125</v>
      </c>
    </row>
    <row r="33" spans="1:5" ht="89.25">
      <c r="A33" s="30" t="s">
        <v>46</v>
      </c>
      <c r="E33" s="31" t="s">
        <v>343</v>
      </c>
    </row>
    <row r="34" spans="1:5" ht="63.75">
      <c r="A34" t="s">
        <v>48</v>
      </c>
      <c r="E34" s="29" t="s">
        <v>122</v>
      </c>
    </row>
    <row r="35" spans="1:16" ht="25.5">
      <c r="A35" s="18" t="s">
        <v>39</v>
      </c>
      <c s="23" t="s">
        <v>68</v>
      </c>
      <c s="23" t="s">
        <v>127</v>
      </c>
      <c s="18" t="s">
        <v>47</v>
      </c>
      <c s="24" t="s">
        <v>128</v>
      </c>
      <c s="25" t="s">
        <v>119</v>
      </c>
      <c s="26">
        <v>3.75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129</v>
      </c>
    </row>
    <row r="37" spans="1:5" ht="12.75">
      <c r="A37" s="30" t="s">
        <v>46</v>
      </c>
      <c r="E37" s="31" t="s">
        <v>344</v>
      </c>
    </row>
    <row r="38" spans="1:5" ht="63.75">
      <c r="A38" t="s">
        <v>48</v>
      </c>
      <c r="E38" s="29" t="s">
        <v>122</v>
      </c>
    </row>
    <row r="39" spans="1:16" ht="12.75">
      <c r="A39" s="18" t="s">
        <v>39</v>
      </c>
      <c s="23" t="s">
        <v>75</v>
      </c>
      <c s="23" t="s">
        <v>131</v>
      </c>
      <c s="18" t="s">
        <v>47</v>
      </c>
      <c s="24" t="s">
        <v>132</v>
      </c>
      <c s="25" t="s">
        <v>119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133</v>
      </c>
    </row>
    <row r="41" spans="1:5" ht="12.75">
      <c r="A41" s="30" t="s">
        <v>46</v>
      </c>
      <c r="E41" s="31" t="s">
        <v>344</v>
      </c>
    </row>
    <row r="42" spans="1:5" ht="63.75">
      <c r="A42" t="s">
        <v>48</v>
      </c>
      <c r="E42" s="29" t="s">
        <v>122</v>
      </c>
    </row>
    <row r="43" spans="1:16" ht="12.75">
      <c r="A43" s="18" t="s">
        <v>39</v>
      </c>
      <c s="23" t="s">
        <v>34</v>
      </c>
      <c s="23" t="s">
        <v>134</v>
      </c>
      <c s="18" t="s">
        <v>47</v>
      </c>
      <c s="24" t="s">
        <v>135</v>
      </c>
      <c s="25" t="s">
        <v>119</v>
      </c>
      <c s="26">
        <v>6.75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136</v>
      </c>
    </row>
    <row r="45" spans="1:5" ht="12.75">
      <c r="A45" s="30" t="s">
        <v>46</v>
      </c>
      <c r="E45" s="31" t="s">
        <v>345</v>
      </c>
    </row>
    <row r="46" spans="1:5" ht="38.25">
      <c r="A46" t="s">
        <v>48</v>
      </c>
      <c r="E46" s="29" t="s">
        <v>138</v>
      </c>
    </row>
    <row r="47" spans="1:16" ht="12.75">
      <c r="A47" s="18" t="s">
        <v>39</v>
      </c>
      <c s="23" t="s">
        <v>36</v>
      </c>
      <c s="23" t="s">
        <v>140</v>
      </c>
      <c s="18" t="s">
        <v>47</v>
      </c>
      <c s="24" t="s">
        <v>141</v>
      </c>
      <c s="25" t="s">
        <v>119</v>
      </c>
      <c s="26">
        <v>5.25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142</v>
      </c>
    </row>
    <row r="49" spans="1:5" ht="38.25">
      <c r="A49" s="30" t="s">
        <v>46</v>
      </c>
      <c r="E49" s="31" t="s">
        <v>346</v>
      </c>
    </row>
    <row r="50" spans="1:5" ht="38.25">
      <c r="A50" t="s">
        <v>48</v>
      </c>
      <c r="E50" s="29" t="s">
        <v>138</v>
      </c>
    </row>
    <row r="51" spans="1:16" ht="12.75">
      <c r="A51" s="18" t="s">
        <v>39</v>
      </c>
      <c s="23" t="s">
        <v>90</v>
      </c>
      <c s="23" t="s">
        <v>145</v>
      </c>
      <c s="18" t="s">
        <v>47</v>
      </c>
      <c s="24" t="s">
        <v>146</v>
      </c>
      <c s="25" t="s">
        <v>119</v>
      </c>
      <c s="26">
        <v>26.25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147</v>
      </c>
    </row>
    <row r="53" spans="1:5" ht="12.75">
      <c r="A53" s="30" t="s">
        <v>46</v>
      </c>
      <c r="E53" s="31" t="s">
        <v>347</v>
      </c>
    </row>
    <row r="54" spans="1:5" ht="25.5">
      <c r="A54" t="s">
        <v>48</v>
      </c>
      <c r="E54" s="29" t="s">
        <v>149</v>
      </c>
    </row>
    <row r="55" spans="1:16" ht="12.75">
      <c r="A55" s="18" t="s">
        <v>39</v>
      </c>
      <c s="23" t="s">
        <v>139</v>
      </c>
      <c s="23" t="s">
        <v>151</v>
      </c>
      <c s="18" t="s">
        <v>47</v>
      </c>
      <c s="24" t="s">
        <v>152</v>
      </c>
      <c s="25" t="s">
        <v>119</v>
      </c>
      <c s="26">
        <v>6.75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153</v>
      </c>
    </row>
    <row r="57" spans="1:5" ht="12.75">
      <c r="A57" s="30" t="s">
        <v>46</v>
      </c>
      <c r="E57" s="31" t="s">
        <v>47</v>
      </c>
    </row>
    <row r="58" spans="1:5" ht="12.75">
      <c r="A58" t="s">
        <v>48</v>
      </c>
      <c r="E58" s="29" t="s">
        <v>154</v>
      </c>
    </row>
    <row r="59" spans="1:16" ht="12.75">
      <c r="A59" s="18" t="s">
        <v>39</v>
      </c>
      <c s="23" t="s">
        <v>144</v>
      </c>
      <c s="23" t="s">
        <v>156</v>
      </c>
      <c s="18" t="s">
        <v>47</v>
      </c>
      <c s="24" t="s">
        <v>157</v>
      </c>
      <c s="25" t="s">
        <v>119</v>
      </c>
      <c s="26">
        <v>6.25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158</v>
      </c>
    </row>
    <row r="61" spans="1:5" ht="25.5">
      <c r="A61" s="30" t="s">
        <v>46</v>
      </c>
      <c r="E61" s="31" t="s">
        <v>348</v>
      </c>
    </row>
    <row r="62" spans="1:5" ht="369.75">
      <c r="A62" t="s">
        <v>48</v>
      </c>
      <c r="E62" s="29" t="s">
        <v>160</v>
      </c>
    </row>
    <row r="63" spans="1:16" ht="12.75">
      <c r="A63" s="18" t="s">
        <v>39</v>
      </c>
      <c s="23" t="s">
        <v>150</v>
      </c>
      <c s="23" t="s">
        <v>162</v>
      </c>
      <c s="18" t="s">
        <v>47</v>
      </c>
      <c s="24" t="s">
        <v>163</v>
      </c>
      <c s="25" t="s">
        <v>119</v>
      </c>
      <c s="26">
        <v>6.75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164</v>
      </c>
    </row>
    <row r="65" spans="1:5" ht="12.75">
      <c r="A65" s="30" t="s">
        <v>46</v>
      </c>
      <c r="E65" s="31" t="s">
        <v>345</v>
      </c>
    </row>
    <row r="66" spans="1:5" ht="306">
      <c r="A66" t="s">
        <v>48</v>
      </c>
      <c r="E66" s="29" t="s">
        <v>165</v>
      </c>
    </row>
    <row r="67" spans="1:16" ht="12.75">
      <c r="A67" s="18" t="s">
        <v>39</v>
      </c>
      <c s="23" t="s">
        <v>155</v>
      </c>
      <c s="23" t="s">
        <v>183</v>
      </c>
      <c s="18" t="s">
        <v>47</v>
      </c>
      <c s="24" t="s">
        <v>184</v>
      </c>
      <c s="25" t="s">
        <v>119</v>
      </c>
      <c s="26">
        <v>6.25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185</v>
      </c>
    </row>
    <row r="69" spans="1:5" ht="12.75">
      <c r="A69" s="30" t="s">
        <v>46</v>
      </c>
      <c r="E69" s="31" t="s">
        <v>349</v>
      </c>
    </row>
    <row r="70" spans="1:5" ht="191.25">
      <c r="A70" t="s">
        <v>48</v>
      </c>
      <c r="E70" s="29" t="s">
        <v>187</v>
      </c>
    </row>
    <row r="71" spans="1:16" ht="12.75">
      <c r="A71" s="18" t="s">
        <v>39</v>
      </c>
      <c s="23" t="s">
        <v>161</v>
      </c>
      <c s="23" t="s">
        <v>206</v>
      </c>
      <c s="18" t="s">
        <v>47</v>
      </c>
      <c s="24" t="s">
        <v>207</v>
      </c>
      <c s="25" t="s">
        <v>78</v>
      </c>
      <c s="26">
        <v>45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208</v>
      </c>
    </row>
    <row r="73" spans="1:5" ht="12.75">
      <c r="A73" s="30" t="s">
        <v>46</v>
      </c>
      <c r="E73" s="31" t="s">
        <v>350</v>
      </c>
    </row>
    <row r="74" spans="1:5" ht="38.25">
      <c r="A74" t="s">
        <v>48</v>
      </c>
      <c r="E74" s="29" t="s">
        <v>210</v>
      </c>
    </row>
    <row r="75" spans="1:16" ht="12.75">
      <c r="A75" s="18" t="s">
        <v>39</v>
      </c>
      <c s="23" t="s">
        <v>166</v>
      </c>
      <c s="23" t="s">
        <v>212</v>
      </c>
      <c s="18" t="s">
        <v>47</v>
      </c>
      <c s="24" t="s">
        <v>213</v>
      </c>
      <c s="25" t="s">
        <v>78</v>
      </c>
      <c s="26">
        <v>45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214</v>
      </c>
    </row>
    <row r="77" spans="1:5" ht="12.75">
      <c r="A77" s="30" t="s">
        <v>46</v>
      </c>
      <c r="E77" s="31" t="s">
        <v>351</v>
      </c>
    </row>
    <row r="78" spans="1:5" ht="25.5">
      <c r="A78" t="s">
        <v>48</v>
      </c>
      <c r="E78" s="29" t="s">
        <v>216</v>
      </c>
    </row>
    <row r="79" spans="1:16" ht="25.5">
      <c r="A79" s="18" t="s">
        <v>39</v>
      </c>
      <c s="23" t="s">
        <v>171</v>
      </c>
      <c s="23" t="s">
        <v>352</v>
      </c>
      <c s="18" t="s">
        <v>47</v>
      </c>
      <c s="24" t="s">
        <v>353</v>
      </c>
      <c s="25" t="s">
        <v>71</v>
      </c>
      <c s="26">
        <v>7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354</v>
      </c>
    </row>
    <row r="81" spans="1:5" ht="12.75">
      <c r="A81" s="30" t="s">
        <v>46</v>
      </c>
      <c r="E81" s="31" t="s">
        <v>47</v>
      </c>
    </row>
    <row r="82" spans="1:5" ht="114.75">
      <c r="A82" t="s">
        <v>48</v>
      </c>
      <c r="E82" s="29" t="s">
        <v>355</v>
      </c>
    </row>
    <row r="83" spans="1:18" ht="12.75" customHeight="1">
      <c r="A83" s="5" t="s">
        <v>37</v>
      </c>
      <c s="5"/>
      <c s="34" t="s">
        <v>16</v>
      </c>
      <c s="5"/>
      <c s="21" t="s">
        <v>236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8" t="s">
        <v>39</v>
      </c>
      <c s="23" t="s">
        <v>176</v>
      </c>
      <c s="23" t="s">
        <v>356</v>
      </c>
      <c s="18" t="s">
        <v>47</v>
      </c>
      <c s="24" t="s">
        <v>357</v>
      </c>
      <c s="25" t="s">
        <v>99</v>
      </c>
      <c s="26">
        <v>0.208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44</v>
      </c>
      <c r="E85" s="29" t="s">
        <v>358</v>
      </c>
    </row>
    <row r="86" spans="1:5" ht="25.5">
      <c r="A86" s="30" t="s">
        <v>46</v>
      </c>
      <c r="E86" s="31" t="s">
        <v>359</v>
      </c>
    </row>
    <row r="87" spans="1:5" ht="51">
      <c r="A87" t="s">
        <v>48</v>
      </c>
      <c r="E87" s="29" t="s">
        <v>360</v>
      </c>
    </row>
    <row r="88" spans="1:16" ht="12.75">
      <c r="A88" s="18" t="s">
        <v>39</v>
      </c>
      <c s="23" t="s">
        <v>182</v>
      </c>
      <c s="23" t="s">
        <v>361</v>
      </c>
      <c s="18" t="s">
        <v>41</v>
      </c>
      <c s="24" t="s">
        <v>362</v>
      </c>
      <c s="25" t="s">
        <v>363</v>
      </c>
      <c s="26">
        <v>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364</v>
      </c>
    </row>
    <row r="90" spans="1:5" ht="12.75">
      <c r="A90" s="30" t="s">
        <v>46</v>
      </c>
      <c r="E90" s="31" t="s">
        <v>365</v>
      </c>
    </row>
    <row r="91" spans="1:5" ht="38.25">
      <c r="A91" t="s">
        <v>48</v>
      </c>
      <c r="E91" s="29" t="s">
        <v>366</v>
      </c>
    </row>
    <row r="92" spans="1:18" ht="12.75" customHeight="1">
      <c r="A92" s="5" t="s">
        <v>37</v>
      </c>
      <c s="5"/>
      <c s="34" t="s">
        <v>29</v>
      </c>
      <c s="5"/>
      <c s="21" t="s">
        <v>243</v>
      </c>
      <c s="5"/>
      <c s="5"/>
      <c s="5"/>
      <c s="35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39</v>
      </c>
      <c s="23" t="s">
        <v>188</v>
      </c>
      <c s="23" t="s">
        <v>245</v>
      </c>
      <c s="18" t="s">
        <v>47</v>
      </c>
      <c s="24" t="s">
        <v>246</v>
      </c>
      <c s="25" t="s">
        <v>78</v>
      </c>
      <c s="26">
        <v>133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247</v>
      </c>
    </row>
    <row r="95" spans="1:5" ht="51">
      <c r="A95" s="30" t="s">
        <v>46</v>
      </c>
      <c r="E95" s="31" t="s">
        <v>367</v>
      </c>
    </row>
    <row r="96" spans="1:5" ht="51">
      <c r="A96" t="s">
        <v>48</v>
      </c>
      <c r="E96" s="29" t="s">
        <v>249</v>
      </c>
    </row>
    <row r="97" spans="1:16" ht="12.75">
      <c r="A97" s="18" t="s">
        <v>39</v>
      </c>
      <c s="23" t="s">
        <v>193</v>
      </c>
      <c s="23" t="s">
        <v>251</v>
      </c>
      <c s="18" t="s">
        <v>47</v>
      </c>
      <c s="24" t="s">
        <v>252</v>
      </c>
      <c s="25" t="s">
        <v>78</v>
      </c>
      <c s="26">
        <v>65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253</v>
      </c>
    </row>
    <row r="99" spans="1:5" ht="12.75">
      <c r="A99" s="30" t="s">
        <v>46</v>
      </c>
      <c r="E99" s="31" t="s">
        <v>368</v>
      </c>
    </row>
    <row r="100" spans="1:5" ht="51">
      <c r="A100" t="s">
        <v>48</v>
      </c>
      <c r="E100" s="29" t="s">
        <v>249</v>
      </c>
    </row>
    <row r="101" spans="1:16" ht="12.75">
      <c r="A101" s="18" t="s">
        <v>39</v>
      </c>
      <c s="23" t="s">
        <v>199</v>
      </c>
      <c s="23" t="s">
        <v>256</v>
      </c>
      <c s="18" t="s">
        <v>47</v>
      </c>
      <c s="24" t="s">
        <v>257</v>
      </c>
      <c s="25" t="s">
        <v>78</v>
      </c>
      <c s="26">
        <v>100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25.5">
      <c r="A102" s="28" t="s">
        <v>44</v>
      </c>
      <c r="E102" s="29" t="s">
        <v>258</v>
      </c>
    </row>
    <row r="103" spans="1:5" ht="12.75">
      <c r="A103" s="30" t="s">
        <v>46</v>
      </c>
      <c r="E103" s="31" t="s">
        <v>369</v>
      </c>
    </row>
    <row r="104" spans="1:5" ht="153">
      <c r="A104" t="s">
        <v>48</v>
      </c>
      <c r="E104" s="29" t="s">
        <v>260</v>
      </c>
    </row>
    <row r="105" spans="1:16" ht="12.75">
      <c r="A105" s="18" t="s">
        <v>39</v>
      </c>
      <c s="23" t="s">
        <v>205</v>
      </c>
      <c s="23" t="s">
        <v>262</v>
      </c>
      <c s="18" t="s">
        <v>47</v>
      </c>
      <c s="24" t="s">
        <v>263</v>
      </c>
      <c s="25" t="s">
        <v>78</v>
      </c>
      <c s="26">
        <v>65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264</v>
      </c>
    </row>
    <row r="107" spans="1:5" ht="12.75">
      <c r="A107" s="30" t="s">
        <v>46</v>
      </c>
      <c r="E107" s="31" t="s">
        <v>370</v>
      </c>
    </row>
    <row r="108" spans="1:5" ht="153">
      <c r="A108" t="s">
        <v>48</v>
      </c>
      <c r="E108" s="29" t="s">
        <v>260</v>
      </c>
    </row>
    <row r="109" spans="1:16" ht="25.5">
      <c r="A109" s="18" t="s">
        <v>39</v>
      </c>
      <c s="23" t="s">
        <v>211</v>
      </c>
      <c s="23" t="s">
        <v>272</v>
      </c>
      <c s="18" t="s">
        <v>23</v>
      </c>
      <c s="24" t="s">
        <v>273</v>
      </c>
      <c s="25" t="s">
        <v>78</v>
      </c>
      <c s="26">
        <v>20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25.5">
      <c r="A110" s="28" t="s">
        <v>44</v>
      </c>
      <c r="E110" s="29" t="s">
        <v>274</v>
      </c>
    </row>
    <row r="111" spans="1:5" ht="12.75">
      <c r="A111" s="30" t="s">
        <v>46</v>
      </c>
      <c r="E111" s="31" t="s">
        <v>371</v>
      </c>
    </row>
    <row r="112" spans="1:5" ht="153">
      <c r="A112" t="s">
        <v>48</v>
      </c>
      <c r="E112" s="29" t="s">
        <v>260</v>
      </c>
    </row>
    <row r="113" spans="1:16" ht="25.5">
      <c r="A113" s="18" t="s">
        <v>39</v>
      </c>
      <c s="23" t="s">
        <v>218</v>
      </c>
      <c s="23" t="s">
        <v>272</v>
      </c>
      <c s="18" t="s">
        <v>17</v>
      </c>
      <c s="24" t="s">
        <v>273</v>
      </c>
      <c s="25" t="s">
        <v>78</v>
      </c>
      <c s="26">
        <v>13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277</v>
      </c>
    </row>
    <row r="115" spans="1:5" ht="12.75">
      <c r="A115" s="30" t="s">
        <v>46</v>
      </c>
      <c r="E115" s="31" t="s">
        <v>372</v>
      </c>
    </row>
    <row r="116" spans="1:5" ht="153">
      <c r="A116" t="s">
        <v>48</v>
      </c>
      <c r="E116" s="29" t="s">
        <v>260</v>
      </c>
    </row>
    <row r="117" spans="1:18" ht="12.75" customHeight="1">
      <c r="A117" s="5" t="s">
        <v>37</v>
      </c>
      <c s="5"/>
      <c s="34" t="s">
        <v>68</v>
      </c>
      <c s="5"/>
      <c s="21" t="s">
        <v>373</v>
      </c>
      <c s="5"/>
      <c s="5"/>
      <c s="5"/>
      <c s="35">
        <f>0+Q117</f>
      </c>
      <c r="O117">
        <f>0+R117</f>
      </c>
      <c r="Q117">
        <f>0+I118+I122</f>
      </c>
      <c>
        <f>0+O118+O122</f>
      </c>
    </row>
    <row r="118" spans="1:16" ht="12.75">
      <c r="A118" s="18" t="s">
        <v>39</v>
      </c>
      <c s="23" t="s">
        <v>224</v>
      </c>
      <c s="23" t="s">
        <v>374</v>
      </c>
      <c s="18" t="s">
        <v>47</v>
      </c>
      <c s="24" t="s">
        <v>375</v>
      </c>
      <c s="25" t="s">
        <v>78</v>
      </c>
      <c s="26">
        <v>146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376</v>
      </c>
    </row>
    <row r="120" spans="1:5" ht="12.75">
      <c r="A120" s="30" t="s">
        <v>46</v>
      </c>
      <c r="E120" s="31" t="s">
        <v>377</v>
      </c>
    </row>
    <row r="121" spans="1:5" ht="89.25">
      <c r="A121" t="s">
        <v>48</v>
      </c>
      <c r="E121" s="29" t="s">
        <v>378</v>
      </c>
    </row>
    <row r="122" spans="1:16" ht="12.75">
      <c r="A122" s="18" t="s">
        <v>39</v>
      </c>
      <c s="23" t="s">
        <v>230</v>
      </c>
      <c s="23" t="s">
        <v>379</v>
      </c>
      <c s="18" t="s">
        <v>47</v>
      </c>
      <c s="24" t="s">
        <v>380</v>
      </c>
      <c s="25" t="s">
        <v>78</v>
      </c>
      <c s="26">
        <v>14.06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25.5">
      <c r="A123" s="28" t="s">
        <v>44</v>
      </c>
      <c r="E123" s="29" t="s">
        <v>381</v>
      </c>
    </row>
    <row r="124" spans="1:5" ht="12.75">
      <c r="A124" s="30" t="s">
        <v>46</v>
      </c>
      <c r="E124" s="31" t="s">
        <v>382</v>
      </c>
    </row>
    <row r="125" spans="1:5" ht="89.25">
      <c r="A125" t="s">
        <v>48</v>
      </c>
      <c r="E125" s="29" t="s">
        <v>383</v>
      </c>
    </row>
    <row r="126" spans="1:18" ht="12.75" customHeight="1">
      <c r="A126" s="5" t="s">
        <v>37</v>
      </c>
      <c s="5"/>
      <c s="34" t="s">
        <v>75</v>
      </c>
      <c s="5"/>
      <c s="21" t="s">
        <v>279</v>
      </c>
      <c s="5"/>
      <c s="5"/>
      <c s="5"/>
      <c s="35">
        <f>0+Q126</f>
      </c>
      <c r="O126">
        <f>0+R126</f>
      </c>
      <c r="Q126">
        <f>0+I127+I131</f>
      </c>
      <c>
        <f>0+O127+O131</f>
      </c>
    </row>
    <row r="127" spans="1:16" ht="12.75">
      <c r="A127" s="18" t="s">
        <v>39</v>
      </c>
      <c s="23" t="s">
        <v>237</v>
      </c>
      <c s="23" t="s">
        <v>287</v>
      </c>
      <c s="18" t="s">
        <v>47</v>
      </c>
      <c s="24" t="s">
        <v>288</v>
      </c>
      <c s="25" t="s">
        <v>71</v>
      </c>
      <c s="26">
        <v>1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289</v>
      </c>
    </row>
    <row r="129" spans="1:5" ht="12.75">
      <c r="A129" s="30" t="s">
        <v>46</v>
      </c>
      <c r="E129" s="31" t="s">
        <v>47</v>
      </c>
    </row>
    <row r="130" spans="1:5" ht="25.5">
      <c r="A130" t="s">
        <v>48</v>
      </c>
      <c r="E130" s="29" t="s">
        <v>290</v>
      </c>
    </row>
    <row r="131" spans="1:16" ht="12.75">
      <c r="A131" s="18" t="s">
        <v>39</v>
      </c>
      <c s="23" t="s">
        <v>244</v>
      </c>
      <c s="23" t="s">
        <v>292</v>
      </c>
      <c s="18" t="s">
        <v>47</v>
      </c>
      <c s="24" t="s">
        <v>293</v>
      </c>
      <c s="25" t="s">
        <v>71</v>
      </c>
      <c s="26">
        <v>1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294</v>
      </c>
    </row>
    <row r="133" spans="1:5" ht="12.75">
      <c r="A133" s="30" t="s">
        <v>46</v>
      </c>
      <c r="E133" s="31" t="s">
        <v>47</v>
      </c>
    </row>
    <row r="134" spans="1:5" ht="25.5">
      <c r="A134" t="s">
        <v>48</v>
      </c>
      <c r="E134" s="29" t="s">
        <v>290</v>
      </c>
    </row>
    <row r="135" spans="1:18" ht="12.75" customHeight="1">
      <c r="A135" s="5" t="s">
        <v>37</v>
      </c>
      <c s="5"/>
      <c s="34" t="s">
        <v>34</v>
      </c>
      <c s="5"/>
      <c s="21" t="s">
        <v>82</v>
      </c>
      <c s="5"/>
      <c s="5"/>
      <c s="5"/>
      <c s="35">
        <f>0+Q135</f>
      </c>
      <c r="O135">
        <f>0+R135</f>
      </c>
      <c r="Q135">
        <f>0+I136+I140</f>
      </c>
      <c>
        <f>0+O136+O140</f>
      </c>
    </row>
    <row r="136" spans="1:16" ht="12.75">
      <c r="A136" s="18" t="s">
        <v>39</v>
      </c>
      <c s="23" t="s">
        <v>250</v>
      </c>
      <c s="23" t="s">
        <v>302</v>
      </c>
      <c s="18" t="s">
        <v>47</v>
      </c>
      <c s="24" t="s">
        <v>303</v>
      </c>
      <c s="25" t="s">
        <v>283</v>
      </c>
      <c s="26">
        <v>160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44</v>
      </c>
      <c r="E137" s="29" t="s">
        <v>304</v>
      </c>
    </row>
    <row r="138" spans="1:5" ht="12.75">
      <c r="A138" s="30" t="s">
        <v>46</v>
      </c>
      <c r="E138" s="31" t="s">
        <v>384</v>
      </c>
    </row>
    <row r="139" spans="1:5" ht="51">
      <c r="A139" t="s">
        <v>48</v>
      </c>
      <c r="E139" s="29" t="s">
        <v>306</v>
      </c>
    </row>
    <row r="140" spans="1:16" ht="12.75">
      <c r="A140" s="18" t="s">
        <v>39</v>
      </c>
      <c s="23" t="s">
        <v>255</v>
      </c>
      <c s="23" t="s">
        <v>385</v>
      </c>
      <c s="18" t="s">
        <v>47</v>
      </c>
      <c s="24" t="s">
        <v>386</v>
      </c>
      <c s="25" t="s">
        <v>283</v>
      </c>
      <c s="26">
        <v>30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387</v>
      </c>
    </row>
    <row r="142" spans="1:5" ht="12.75">
      <c r="A142" s="30" t="s">
        <v>46</v>
      </c>
      <c r="E142" s="31" t="s">
        <v>388</v>
      </c>
    </row>
    <row r="143" spans="1:5" ht="51">
      <c r="A143" t="s">
        <v>48</v>
      </c>
      <c r="E143" s="29" t="s">
        <v>306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0+O9+O14+O35+O40+O53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389</v>
      </c>
      <c s="36">
        <f>0+I9+I14+I35+I40+I53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389</v>
      </c>
      <c s="5"/>
      <c s="14" t="s">
        <v>390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97</v>
      </c>
      <c s="18" t="s">
        <v>23</v>
      </c>
      <c s="24" t="s">
        <v>98</v>
      </c>
      <c s="25" t="s">
        <v>99</v>
      </c>
      <c s="26">
        <v>618.5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100</v>
      </c>
    </row>
    <row r="12" spans="1:5" ht="12.75">
      <c r="A12" s="30" t="s">
        <v>46</v>
      </c>
      <c r="E12" s="31" t="s">
        <v>391</v>
      </c>
    </row>
    <row r="13" spans="1:5" ht="25.5">
      <c r="A13" t="s">
        <v>48</v>
      </c>
      <c r="E13" s="29" t="s">
        <v>102</v>
      </c>
    </row>
    <row r="14" spans="1:18" ht="12.75" customHeight="1">
      <c r="A14" s="5" t="s">
        <v>37</v>
      </c>
      <c s="5"/>
      <c s="34" t="s">
        <v>23</v>
      </c>
      <c s="5"/>
      <c s="21" t="s">
        <v>67</v>
      </c>
      <c s="5"/>
      <c s="5"/>
      <c s="5"/>
      <c s="35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39</v>
      </c>
      <c s="23" t="s">
        <v>17</v>
      </c>
      <c s="23" t="s">
        <v>172</v>
      </c>
      <c s="18" t="s">
        <v>47</v>
      </c>
      <c s="24" t="s">
        <v>173</v>
      </c>
      <c s="25" t="s">
        <v>119</v>
      </c>
      <c s="26">
        <v>272.8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392</v>
      </c>
    </row>
    <row r="17" spans="1:5" ht="38.25">
      <c r="A17" s="30" t="s">
        <v>46</v>
      </c>
      <c r="E17" s="31" t="s">
        <v>393</v>
      </c>
    </row>
    <row r="18" spans="1:5" ht="318.75">
      <c r="A18" t="s">
        <v>48</v>
      </c>
      <c r="E18" s="29" t="s">
        <v>175</v>
      </c>
    </row>
    <row r="19" spans="1:16" ht="12.75">
      <c r="A19" s="18" t="s">
        <v>39</v>
      </c>
      <c s="23" t="s">
        <v>16</v>
      </c>
      <c s="23" t="s">
        <v>394</v>
      </c>
      <c s="18" t="s">
        <v>47</v>
      </c>
      <c s="24" t="s">
        <v>395</v>
      </c>
      <c s="25" t="s">
        <v>119</v>
      </c>
      <c s="26">
        <v>36.45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396</v>
      </c>
    </row>
    <row r="21" spans="1:5" ht="25.5">
      <c r="A21" s="30" t="s">
        <v>46</v>
      </c>
      <c r="E21" s="31" t="s">
        <v>397</v>
      </c>
    </row>
    <row r="22" spans="1:5" ht="318.75">
      <c r="A22" t="s">
        <v>48</v>
      </c>
      <c r="E22" s="29" t="s">
        <v>175</v>
      </c>
    </row>
    <row r="23" spans="1:16" ht="12.75">
      <c r="A23" s="18" t="s">
        <v>39</v>
      </c>
      <c s="23" t="s">
        <v>27</v>
      </c>
      <c s="23" t="s">
        <v>183</v>
      </c>
      <c s="18" t="s">
        <v>47</v>
      </c>
      <c s="24" t="s">
        <v>184</v>
      </c>
      <c s="25" t="s">
        <v>119</v>
      </c>
      <c s="26">
        <v>309.25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185</v>
      </c>
    </row>
    <row r="25" spans="1:5" ht="38.25">
      <c r="A25" s="30" t="s">
        <v>46</v>
      </c>
      <c r="E25" s="31" t="s">
        <v>398</v>
      </c>
    </row>
    <row r="26" spans="1:5" ht="191.25">
      <c r="A26" t="s">
        <v>48</v>
      </c>
      <c r="E26" s="29" t="s">
        <v>187</v>
      </c>
    </row>
    <row r="27" spans="1:16" ht="12.75">
      <c r="A27" s="18" t="s">
        <v>39</v>
      </c>
      <c s="23" t="s">
        <v>29</v>
      </c>
      <c s="23" t="s">
        <v>399</v>
      </c>
      <c s="18" t="s">
        <v>47</v>
      </c>
      <c s="24" t="s">
        <v>400</v>
      </c>
      <c s="25" t="s">
        <v>119</v>
      </c>
      <c s="26">
        <v>177.3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401</v>
      </c>
    </row>
    <row r="29" spans="1:5" ht="38.25">
      <c r="A29" s="30" t="s">
        <v>46</v>
      </c>
      <c r="E29" s="31" t="s">
        <v>402</v>
      </c>
    </row>
    <row r="30" spans="1:5" ht="229.5">
      <c r="A30" t="s">
        <v>48</v>
      </c>
      <c r="E30" s="29" t="s">
        <v>403</v>
      </c>
    </row>
    <row r="31" spans="1:16" ht="12.75">
      <c r="A31" s="18" t="s">
        <v>39</v>
      </c>
      <c s="23" t="s">
        <v>31</v>
      </c>
      <c s="23" t="s">
        <v>200</v>
      </c>
      <c s="18" t="s">
        <v>47</v>
      </c>
      <c s="24" t="s">
        <v>201</v>
      </c>
      <c s="25" t="s">
        <v>119</v>
      </c>
      <c s="26">
        <v>89.9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404</v>
      </c>
    </row>
    <row r="33" spans="1:5" ht="38.25">
      <c r="A33" s="30" t="s">
        <v>46</v>
      </c>
      <c r="E33" s="31" t="s">
        <v>405</v>
      </c>
    </row>
    <row r="34" spans="1:5" ht="293.25">
      <c r="A34" t="s">
        <v>48</v>
      </c>
      <c r="E34" s="29" t="s">
        <v>204</v>
      </c>
    </row>
    <row r="35" spans="1:18" ht="12.75" customHeight="1">
      <c r="A35" s="5" t="s">
        <v>37</v>
      </c>
      <c s="5"/>
      <c s="34" t="s">
        <v>17</v>
      </c>
      <c s="5"/>
      <c s="21" t="s">
        <v>217</v>
      </c>
      <c s="5"/>
      <c s="5"/>
      <c s="5"/>
      <c s="35">
        <f>0+Q35</f>
      </c>
      <c r="O35">
        <f>0+R35</f>
      </c>
      <c r="Q35">
        <f>0+I36</f>
      </c>
      <c>
        <f>0+O36</f>
      </c>
    </row>
    <row r="36" spans="1:16" ht="12.75">
      <c r="A36" s="18" t="s">
        <v>39</v>
      </c>
      <c s="23" t="s">
        <v>68</v>
      </c>
      <c s="23" t="s">
        <v>406</v>
      </c>
      <c s="18" t="s">
        <v>47</v>
      </c>
      <c s="24" t="s">
        <v>407</v>
      </c>
      <c s="25" t="s">
        <v>78</v>
      </c>
      <c s="26">
        <v>688.8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408</v>
      </c>
    </row>
    <row r="38" spans="1:5" ht="12.75">
      <c r="A38" s="30" t="s">
        <v>46</v>
      </c>
      <c r="E38" s="31" t="s">
        <v>409</v>
      </c>
    </row>
    <row r="39" spans="1:5" ht="102">
      <c r="A39" t="s">
        <v>48</v>
      </c>
      <c r="E39" s="29" t="s">
        <v>410</v>
      </c>
    </row>
    <row r="40" spans="1:18" ht="12.75" customHeight="1">
      <c r="A40" s="5" t="s">
        <v>37</v>
      </c>
      <c s="5"/>
      <c s="34" t="s">
        <v>27</v>
      </c>
      <c s="5"/>
      <c s="21" t="s">
        <v>411</v>
      </c>
      <c s="5"/>
      <c s="5"/>
      <c s="5"/>
      <c s="35">
        <f>0+Q40</f>
      </c>
      <c r="O40">
        <f>0+R40</f>
      </c>
      <c r="Q40">
        <f>0+I41+I45+I49</f>
      </c>
      <c>
        <f>0+O41+O45+O49</f>
      </c>
    </row>
    <row r="41" spans="1:16" ht="12.75">
      <c r="A41" s="18" t="s">
        <v>39</v>
      </c>
      <c s="23" t="s">
        <v>75</v>
      </c>
      <c s="23" t="s">
        <v>412</v>
      </c>
      <c s="18" t="s">
        <v>47</v>
      </c>
      <c s="24" t="s">
        <v>413</v>
      </c>
      <c s="25" t="s">
        <v>119</v>
      </c>
      <c s="26">
        <v>2.025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414</v>
      </c>
    </row>
    <row r="43" spans="1:5" ht="12.75">
      <c r="A43" s="30" t="s">
        <v>46</v>
      </c>
      <c r="E43" s="31" t="s">
        <v>415</v>
      </c>
    </row>
    <row r="44" spans="1:5" ht="369.75">
      <c r="A44" t="s">
        <v>48</v>
      </c>
      <c r="E44" s="29" t="s">
        <v>416</v>
      </c>
    </row>
    <row r="45" spans="1:16" ht="12.75">
      <c r="A45" s="18" t="s">
        <v>39</v>
      </c>
      <c s="23" t="s">
        <v>34</v>
      </c>
      <c s="23" t="s">
        <v>417</v>
      </c>
      <c s="18" t="s">
        <v>47</v>
      </c>
      <c s="24" t="s">
        <v>418</v>
      </c>
      <c s="25" t="s">
        <v>119</v>
      </c>
      <c s="26">
        <v>2.025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419</v>
      </c>
    </row>
    <row r="47" spans="1:5" ht="12.75">
      <c r="A47" s="30" t="s">
        <v>46</v>
      </c>
      <c r="E47" s="31" t="s">
        <v>415</v>
      </c>
    </row>
    <row r="48" spans="1:5" ht="38.25">
      <c r="A48" t="s">
        <v>48</v>
      </c>
      <c r="E48" s="29" t="s">
        <v>420</v>
      </c>
    </row>
    <row r="49" spans="1:16" ht="12.75">
      <c r="A49" s="18" t="s">
        <v>39</v>
      </c>
      <c s="23" t="s">
        <v>36</v>
      </c>
      <c s="23" t="s">
        <v>421</v>
      </c>
      <c s="18" t="s">
        <v>47</v>
      </c>
      <c s="24" t="s">
        <v>422</v>
      </c>
      <c s="25" t="s">
        <v>119</v>
      </c>
      <c s="26">
        <v>19.1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423</v>
      </c>
    </row>
    <row r="51" spans="1:5" ht="12.75">
      <c r="A51" s="30" t="s">
        <v>46</v>
      </c>
      <c r="E51" s="31" t="s">
        <v>424</v>
      </c>
    </row>
    <row r="52" spans="1:5" ht="38.25">
      <c r="A52" t="s">
        <v>48</v>
      </c>
      <c r="E52" s="29" t="s">
        <v>420</v>
      </c>
    </row>
    <row r="53" spans="1:18" ht="12.75" customHeight="1">
      <c r="A53" s="5" t="s">
        <v>37</v>
      </c>
      <c s="5"/>
      <c s="34" t="s">
        <v>75</v>
      </c>
      <c s="5"/>
      <c s="21" t="s">
        <v>279</v>
      </c>
      <c s="5"/>
      <c s="5"/>
      <c s="5"/>
      <c s="35">
        <f>0+Q53</f>
      </c>
      <c r="O53">
        <f>0+R53</f>
      </c>
      <c r="Q53">
        <f>0+I54+I58+I62+I66+I70+I74</f>
      </c>
      <c>
        <f>0+O54+O58+O62+O66+O70+O74</f>
      </c>
    </row>
    <row r="54" spans="1:16" ht="12.75">
      <c r="A54" s="18" t="s">
        <v>39</v>
      </c>
      <c s="23" t="s">
        <v>90</v>
      </c>
      <c s="23" t="s">
        <v>425</v>
      </c>
      <c s="18" t="s">
        <v>47</v>
      </c>
      <c s="24" t="s">
        <v>426</v>
      </c>
      <c s="25" t="s">
        <v>283</v>
      </c>
      <c s="26">
        <v>27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427</v>
      </c>
    </row>
    <row r="56" spans="1:5" ht="12.75">
      <c r="A56" s="30" t="s">
        <v>46</v>
      </c>
      <c r="E56" s="31" t="s">
        <v>428</v>
      </c>
    </row>
    <row r="57" spans="1:5" ht="255">
      <c r="A57" t="s">
        <v>48</v>
      </c>
      <c r="E57" s="29" t="s">
        <v>429</v>
      </c>
    </row>
    <row r="58" spans="1:16" ht="12.75">
      <c r="A58" s="18" t="s">
        <v>39</v>
      </c>
      <c s="23" t="s">
        <v>139</v>
      </c>
      <c s="23" t="s">
        <v>430</v>
      </c>
      <c s="18" t="s">
        <v>47</v>
      </c>
      <c s="24" t="s">
        <v>431</v>
      </c>
      <c s="25" t="s">
        <v>283</v>
      </c>
      <c s="26">
        <v>164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432</v>
      </c>
    </row>
    <row r="60" spans="1:5" ht="12.75">
      <c r="A60" s="30" t="s">
        <v>46</v>
      </c>
      <c r="E60" s="31" t="s">
        <v>433</v>
      </c>
    </row>
    <row r="61" spans="1:5" ht="242.25">
      <c r="A61" t="s">
        <v>48</v>
      </c>
      <c r="E61" s="29" t="s">
        <v>434</v>
      </c>
    </row>
    <row r="62" spans="1:16" ht="12.75">
      <c r="A62" s="18" t="s">
        <v>39</v>
      </c>
      <c s="23" t="s">
        <v>144</v>
      </c>
      <c s="23" t="s">
        <v>435</v>
      </c>
      <c s="18" t="s">
        <v>47</v>
      </c>
      <c s="24" t="s">
        <v>436</v>
      </c>
      <c s="25" t="s">
        <v>71</v>
      </c>
      <c s="26">
        <v>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437</v>
      </c>
    </row>
    <row r="64" spans="1:5" ht="12.75">
      <c r="A64" s="30" t="s">
        <v>46</v>
      </c>
      <c r="E64" s="31" t="s">
        <v>47</v>
      </c>
    </row>
    <row r="65" spans="1:5" ht="242.25">
      <c r="A65" t="s">
        <v>48</v>
      </c>
      <c r="E65" s="29" t="s">
        <v>438</v>
      </c>
    </row>
    <row r="66" spans="1:16" ht="12.75">
      <c r="A66" s="18" t="s">
        <v>39</v>
      </c>
      <c s="23" t="s">
        <v>150</v>
      </c>
      <c s="23" t="s">
        <v>439</v>
      </c>
      <c s="18" t="s">
        <v>47</v>
      </c>
      <c s="24" t="s">
        <v>440</v>
      </c>
      <c s="25" t="s">
        <v>71</v>
      </c>
      <c s="26">
        <v>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441</v>
      </c>
    </row>
    <row r="68" spans="1:5" ht="12.75">
      <c r="A68" s="30" t="s">
        <v>46</v>
      </c>
      <c r="E68" s="31" t="s">
        <v>47</v>
      </c>
    </row>
    <row r="69" spans="1:5" ht="76.5">
      <c r="A69" t="s">
        <v>48</v>
      </c>
      <c r="E69" s="29" t="s">
        <v>442</v>
      </c>
    </row>
    <row r="70" spans="1:16" ht="12.75">
      <c r="A70" s="18" t="s">
        <v>39</v>
      </c>
      <c s="23" t="s">
        <v>155</v>
      </c>
      <c s="23" t="s">
        <v>443</v>
      </c>
      <c s="18" t="s">
        <v>47</v>
      </c>
      <c s="24" t="s">
        <v>444</v>
      </c>
      <c s="25" t="s">
        <v>283</v>
      </c>
      <c s="26">
        <v>382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445</v>
      </c>
    </row>
    <row r="72" spans="1:5" ht="12.75">
      <c r="A72" s="30" t="s">
        <v>46</v>
      </c>
      <c r="E72" s="31" t="s">
        <v>446</v>
      </c>
    </row>
    <row r="73" spans="1:5" ht="51">
      <c r="A73" t="s">
        <v>48</v>
      </c>
      <c r="E73" s="29" t="s">
        <v>447</v>
      </c>
    </row>
    <row r="74" spans="1:16" ht="12.75">
      <c r="A74" s="18" t="s">
        <v>39</v>
      </c>
      <c s="23" t="s">
        <v>161</v>
      </c>
      <c s="23" t="s">
        <v>448</v>
      </c>
      <c s="18" t="s">
        <v>47</v>
      </c>
      <c s="24" t="s">
        <v>449</v>
      </c>
      <c s="25" t="s">
        <v>283</v>
      </c>
      <c s="26">
        <v>382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450</v>
      </c>
    </row>
    <row r="76" spans="1:5" ht="12.75">
      <c r="A76" s="30" t="s">
        <v>46</v>
      </c>
      <c r="E76" s="31" t="s">
        <v>446</v>
      </c>
    </row>
    <row r="77" spans="1:5" ht="25.5">
      <c r="A77" t="s">
        <v>48</v>
      </c>
      <c r="E77" s="29" t="s">
        <v>451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452</v>
      </c>
      <c s="36">
        <f>0+I9+I18+I39+I44+I53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452</v>
      </c>
      <c s="5"/>
      <c s="14" t="s">
        <v>453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97</v>
      </c>
      <c s="18" t="s">
        <v>23</v>
      </c>
      <c s="24" t="s">
        <v>98</v>
      </c>
      <c s="25" t="s">
        <v>99</v>
      </c>
      <c s="26">
        <v>110.4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100</v>
      </c>
    </row>
    <row r="12" spans="1:5" ht="12.75">
      <c r="A12" s="30" t="s">
        <v>46</v>
      </c>
      <c r="E12" s="31" t="s">
        <v>454</v>
      </c>
    </row>
    <row r="13" spans="1:5" ht="25.5">
      <c r="A13" t="s">
        <v>48</v>
      </c>
      <c r="E13" s="29" t="s">
        <v>102</v>
      </c>
    </row>
    <row r="14" spans="1:16" ht="12.75">
      <c r="A14" s="18" t="s">
        <v>39</v>
      </c>
      <c s="23" t="s">
        <v>17</v>
      </c>
      <c s="23" t="s">
        <v>455</v>
      </c>
      <c s="18" t="s">
        <v>47</v>
      </c>
      <c s="24" t="s">
        <v>456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457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53</v>
      </c>
    </row>
    <row r="18" spans="1:18" ht="12.75" customHeight="1">
      <c r="A18" s="5" t="s">
        <v>37</v>
      </c>
      <c s="5"/>
      <c s="34" t="s">
        <v>23</v>
      </c>
      <c s="5"/>
      <c s="21" t="s">
        <v>67</v>
      </c>
      <c s="5"/>
      <c s="5"/>
      <c s="5"/>
      <c s="35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39</v>
      </c>
      <c s="23" t="s">
        <v>16</v>
      </c>
      <c s="23" t="s">
        <v>458</v>
      </c>
      <c s="18" t="s">
        <v>47</v>
      </c>
      <c s="24" t="s">
        <v>459</v>
      </c>
      <c s="25" t="s">
        <v>119</v>
      </c>
      <c s="26">
        <v>19.2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460</v>
      </c>
    </row>
    <row r="21" spans="1:5" ht="12.75">
      <c r="A21" s="30" t="s">
        <v>46</v>
      </c>
      <c r="E21" s="31" t="s">
        <v>461</v>
      </c>
    </row>
    <row r="22" spans="1:5" ht="318.75">
      <c r="A22" t="s">
        <v>48</v>
      </c>
      <c r="E22" s="29" t="s">
        <v>175</v>
      </c>
    </row>
    <row r="23" spans="1:16" ht="12.75">
      <c r="A23" s="18" t="s">
        <v>39</v>
      </c>
      <c s="23" t="s">
        <v>27</v>
      </c>
      <c s="23" t="s">
        <v>172</v>
      </c>
      <c s="18" t="s">
        <v>47</v>
      </c>
      <c s="24" t="s">
        <v>173</v>
      </c>
      <c s="25" t="s">
        <v>119</v>
      </c>
      <c s="26">
        <v>36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462</v>
      </c>
    </row>
    <row r="25" spans="1:5" ht="12.75">
      <c r="A25" s="30" t="s">
        <v>46</v>
      </c>
      <c r="E25" s="31" t="s">
        <v>463</v>
      </c>
    </row>
    <row r="26" spans="1:5" ht="318.75">
      <c r="A26" t="s">
        <v>48</v>
      </c>
      <c r="E26" s="29" t="s">
        <v>175</v>
      </c>
    </row>
    <row r="27" spans="1:16" ht="12.75">
      <c r="A27" s="18" t="s">
        <v>39</v>
      </c>
      <c s="23" t="s">
        <v>29</v>
      </c>
      <c s="23" t="s">
        <v>183</v>
      </c>
      <c s="18" t="s">
        <v>47</v>
      </c>
      <c s="24" t="s">
        <v>184</v>
      </c>
      <c s="25" t="s">
        <v>119</v>
      </c>
      <c s="26">
        <v>55.2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185</v>
      </c>
    </row>
    <row r="29" spans="1:5" ht="38.25">
      <c r="A29" s="30" t="s">
        <v>46</v>
      </c>
      <c r="E29" s="31" t="s">
        <v>464</v>
      </c>
    </row>
    <row r="30" spans="1:5" ht="191.25">
      <c r="A30" t="s">
        <v>48</v>
      </c>
      <c r="E30" s="29" t="s">
        <v>187</v>
      </c>
    </row>
    <row r="31" spans="1:16" ht="12.75">
      <c r="A31" s="18" t="s">
        <v>39</v>
      </c>
      <c s="23" t="s">
        <v>31</v>
      </c>
      <c s="23" t="s">
        <v>399</v>
      </c>
      <c s="18" t="s">
        <v>47</v>
      </c>
      <c s="24" t="s">
        <v>400</v>
      </c>
      <c s="25" t="s">
        <v>119</v>
      </c>
      <c s="26">
        <v>44.24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465</v>
      </c>
    </row>
    <row r="33" spans="1:5" ht="51">
      <c r="A33" s="30" t="s">
        <v>46</v>
      </c>
      <c r="E33" s="31" t="s">
        <v>466</v>
      </c>
    </row>
    <row r="34" spans="1:5" ht="229.5">
      <c r="A34" t="s">
        <v>48</v>
      </c>
      <c r="E34" s="29" t="s">
        <v>403</v>
      </c>
    </row>
    <row r="35" spans="1:16" ht="12.75">
      <c r="A35" s="18" t="s">
        <v>39</v>
      </c>
      <c s="23" t="s">
        <v>68</v>
      </c>
      <c s="23" t="s">
        <v>200</v>
      </c>
      <c s="18" t="s">
        <v>47</v>
      </c>
      <c s="24" t="s">
        <v>201</v>
      </c>
      <c s="25" t="s">
        <v>119</v>
      </c>
      <c s="26">
        <v>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467</v>
      </c>
    </row>
    <row r="37" spans="1:5" ht="12.75">
      <c r="A37" s="30" t="s">
        <v>46</v>
      </c>
      <c r="E37" s="31" t="s">
        <v>468</v>
      </c>
    </row>
    <row r="38" spans="1:5" ht="293.25">
      <c r="A38" t="s">
        <v>48</v>
      </c>
      <c r="E38" s="29" t="s">
        <v>204</v>
      </c>
    </row>
    <row r="39" spans="1:18" ht="12.75" customHeight="1">
      <c r="A39" s="5" t="s">
        <v>37</v>
      </c>
      <c s="5"/>
      <c s="34" t="s">
        <v>17</v>
      </c>
      <c s="5"/>
      <c s="21" t="s">
        <v>217</v>
      </c>
      <c s="5"/>
      <c s="5"/>
      <c s="5"/>
      <c s="35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75</v>
      </c>
      <c s="23" t="s">
        <v>469</v>
      </c>
      <c s="18" t="s">
        <v>41</v>
      </c>
      <c s="24" t="s">
        <v>220</v>
      </c>
      <c s="25" t="s">
        <v>119</v>
      </c>
      <c s="26">
        <v>1.636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44</v>
      </c>
      <c r="E41" s="29" t="s">
        <v>470</v>
      </c>
    </row>
    <row r="42" spans="1:5" ht="25.5">
      <c r="A42" s="30" t="s">
        <v>46</v>
      </c>
      <c r="E42" s="31" t="s">
        <v>471</v>
      </c>
    </row>
    <row r="43" spans="1:5" ht="369.75">
      <c r="A43" t="s">
        <v>48</v>
      </c>
      <c r="E43" s="29" t="s">
        <v>223</v>
      </c>
    </row>
    <row r="44" spans="1:18" ht="12.75" customHeight="1">
      <c r="A44" s="5" t="s">
        <v>37</v>
      </c>
      <c s="5"/>
      <c s="34" t="s">
        <v>27</v>
      </c>
      <c s="5"/>
      <c s="21" t="s">
        <v>411</v>
      </c>
      <c s="5"/>
      <c s="5"/>
      <c s="5"/>
      <c s="35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412</v>
      </c>
      <c s="18" t="s">
        <v>47</v>
      </c>
      <c s="24" t="s">
        <v>413</v>
      </c>
      <c s="25" t="s">
        <v>119</v>
      </c>
      <c s="26">
        <v>0.4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472</v>
      </c>
    </row>
    <row r="47" spans="1:5" ht="12.75">
      <c r="A47" s="30" t="s">
        <v>46</v>
      </c>
      <c r="E47" s="31" t="s">
        <v>473</v>
      </c>
    </row>
    <row r="48" spans="1:5" ht="369.75">
      <c r="A48" t="s">
        <v>48</v>
      </c>
      <c r="E48" s="29" t="s">
        <v>416</v>
      </c>
    </row>
    <row r="49" spans="1:16" ht="12.75">
      <c r="A49" s="18" t="s">
        <v>39</v>
      </c>
      <c s="23" t="s">
        <v>36</v>
      </c>
      <c s="23" t="s">
        <v>417</v>
      </c>
      <c s="18" t="s">
        <v>47</v>
      </c>
      <c s="24" t="s">
        <v>418</v>
      </c>
      <c s="25" t="s">
        <v>119</v>
      </c>
      <c s="26">
        <v>0.4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474</v>
      </c>
    </row>
    <row r="51" spans="1:5" ht="12.75">
      <c r="A51" s="30" t="s">
        <v>46</v>
      </c>
      <c r="E51" s="31" t="s">
        <v>473</v>
      </c>
    </row>
    <row r="52" spans="1:5" ht="38.25">
      <c r="A52" t="s">
        <v>48</v>
      </c>
      <c r="E52" s="29" t="s">
        <v>420</v>
      </c>
    </row>
    <row r="53" spans="1:18" ht="12.75" customHeight="1">
      <c r="A53" s="5" t="s">
        <v>37</v>
      </c>
      <c s="5"/>
      <c s="34" t="s">
        <v>68</v>
      </c>
      <c s="5"/>
      <c s="21" t="s">
        <v>373</v>
      </c>
      <c s="5"/>
      <c s="5"/>
      <c s="5"/>
      <c s="35">
        <f>0+Q53</f>
      </c>
      <c r="O53">
        <f>0+R53</f>
      </c>
      <c r="Q53">
        <f>0+I54+I58+I62+I66+I70+I74+I78+I82+I86</f>
      </c>
      <c>
        <f>0+O54+O58+O62+O66+O70+O74+O78+O82+O86</f>
      </c>
    </row>
    <row r="54" spans="1:16" ht="12.75">
      <c r="A54" s="18" t="s">
        <v>39</v>
      </c>
      <c s="23" t="s">
        <v>90</v>
      </c>
      <c s="23" t="s">
        <v>475</v>
      </c>
      <c s="18" t="s">
        <v>47</v>
      </c>
      <c s="24" t="s">
        <v>476</v>
      </c>
      <c s="25" t="s">
        <v>283</v>
      </c>
      <c s="26">
        <v>60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477</v>
      </c>
    </row>
    <row r="56" spans="1:5" ht="12.75">
      <c r="A56" s="30" t="s">
        <v>46</v>
      </c>
      <c r="E56" s="31" t="s">
        <v>47</v>
      </c>
    </row>
    <row r="57" spans="1:5" ht="102">
      <c r="A57" t="s">
        <v>48</v>
      </c>
      <c r="E57" s="29" t="s">
        <v>478</v>
      </c>
    </row>
    <row r="58" spans="1:16" ht="12.75">
      <c r="A58" s="18" t="s">
        <v>39</v>
      </c>
      <c s="23" t="s">
        <v>139</v>
      </c>
      <c s="23" t="s">
        <v>479</v>
      </c>
      <c s="18" t="s">
        <v>47</v>
      </c>
      <c s="24" t="s">
        <v>480</v>
      </c>
      <c s="25" t="s">
        <v>283</v>
      </c>
      <c s="26">
        <v>60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481</v>
      </c>
    </row>
    <row r="60" spans="1:5" ht="12.75">
      <c r="A60" s="30" t="s">
        <v>46</v>
      </c>
      <c r="E60" s="31" t="s">
        <v>47</v>
      </c>
    </row>
    <row r="61" spans="1:5" ht="140.25">
      <c r="A61" t="s">
        <v>48</v>
      </c>
      <c r="E61" s="29" t="s">
        <v>482</v>
      </c>
    </row>
    <row r="62" spans="1:16" ht="12.75">
      <c r="A62" s="18" t="s">
        <v>39</v>
      </c>
      <c s="23" t="s">
        <v>144</v>
      </c>
      <c s="23" t="s">
        <v>483</v>
      </c>
      <c s="18" t="s">
        <v>47</v>
      </c>
      <c s="24" t="s">
        <v>484</v>
      </c>
      <c s="25" t="s">
        <v>283</v>
      </c>
      <c s="26">
        <v>60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47</v>
      </c>
    </row>
    <row r="64" spans="1:5" ht="12.75">
      <c r="A64" s="30" t="s">
        <v>46</v>
      </c>
      <c r="E64" s="31" t="s">
        <v>485</v>
      </c>
    </row>
    <row r="65" spans="1:5" ht="127.5">
      <c r="A65" t="s">
        <v>48</v>
      </c>
      <c r="E65" s="29" t="s">
        <v>486</v>
      </c>
    </row>
    <row r="66" spans="1:16" ht="12.75">
      <c r="A66" s="18" t="s">
        <v>39</v>
      </c>
      <c s="23" t="s">
        <v>150</v>
      </c>
      <c s="23" t="s">
        <v>487</v>
      </c>
      <c s="18" t="s">
        <v>41</v>
      </c>
      <c s="24" t="s">
        <v>488</v>
      </c>
      <c s="25" t="s">
        <v>283</v>
      </c>
      <c s="26">
        <v>60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489</v>
      </c>
    </row>
    <row r="68" spans="1:5" ht="12.75">
      <c r="A68" s="30" t="s">
        <v>46</v>
      </c>
      <c r="E68" s="31" t="s">
        <v>47</v>
      </c>
    </row>
    <row r="69" spans="1:5" ht="89.25">
      <c r="A69" t="s">
        <v>48</v>
      </c>
      <c r="E69" s="29" t="s">
        <v>490</v>
      </c>
    </row>
    <row r="70" spans="1:16" ht="12.75">
      <c r="A70" s="18" t="s">
        <v>39</v>
      </c>
      <c s="23" t="s">
        <v>155</v>
      </c>
      <c s="23" t="s">
        <v>491</v>
      </c>
      <c s="18" t="s">
        <v>47</v>
      </c>
      <c s="24" t="s">
        <v>492</v>
      </c>
      <c s="25" t="s">
        <v>71</v>
      </c>
      <c s="26">
        <v>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493</v>
      </c>
    </row>
    <row r="72" spans="1:5" ht="12.75">
      <c r="A72" s="30" t="s">
        <v>46</v>
      </c>
      <c r="E72" s="31" t="s">
        <v>47</v>
      </c>
    </row>
    <row r="73" spans="1:5" ht="114.75">
      <c r="A73" t="s">
        <v>48</v>
      </c>
      <c r="E73" s="29" t="s">
        <v>494</v>
      </c>
    </row>
    <row r="74" spans="1:16" ht="25.5">
      <c r="A74" s="18" t="s">
        <v>39</v>
      </c>
      <c s="23" t="s">
        <v>161</v>
      </c>
      <c s="23" t="s">
        <v>495</v>
      </c>
      <c s="18" t="s">
        <v>47</v>
      </c>
      <c s="24" t="s">
        <v>496</v>
      </c>
      <c s="25" t="s">
        <v>71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497</v>
      </c>
    </row>
    <row r="76" spans="1:5" ht="12.75">
      <c r="A76" s="30" t="s">
        <v>46</v>
      </c>
      <c r="E76" s="31" t="s">
        <v>47</v>
      </c>
    </row>
    <row r="77" spans="1:5" ht="102">
      <c r="A77" t="s">
        <v>48</v>
      </c>
      <c r="E77" s="29" t="s">
        <v>498</v>
      </c>
    </row>
    <row r="78" spans="1:16" ht="12.75">
      <c r="A78" s="18" t="s">
        <v>39</v>
      </c>
      <c s="23" t="s">
        <v>166</v>
      </c>
      <c s="23" t="s">
        <v>499</v>
      </c>
      <c s="18" t="s">
        <v>47</v>
      </c>
      <c s="24" t="s">
        <v>500</v>
      </c>
      <c s="25" t="s">
        <v>71</v>
      </c>
      <c s="26">
        <v>4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501</v>
      </c>
    </row>
    <row r="80" spans="1:5" ht="12.75">
      <c r="A80" s="30" t="s">
        <v>46</v>
      </c>
      <c r="E80" s="31" t="s">
        <v>47</v>
      </c>
    </row>
    <row r="81" spans="1:5" ht="89.25">
      <c r="A81" t="s">
        <v>48</v>
      </c>
      <c r="E81" s="29" t="s">
        <v>502</v>
      </c>
    </row>
    <row r="82" spans="1:16" ht="12.75">
      <c r="A82" s="18" t="s">
        <v>39</v>
      </c>
      <c s="23" t="s">
        <v>171</v>
      </c>
      <c s="23" t="s">
        <v>503</v>
      </c>
      <c s="18" t="s">
        <v>47</v>
      </c>
      <c s="24" t="s">
        <v>504</v>
      </c>
      <c s="25" t="s">
        <v>505</v>
      </c>
      <c s="26">
        <v>15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506</v>
      </c>
    </row>
    <row r="84" spans="1:5" ht="12.75">
      <c r="A84" s="30" t="s">
        <v>46</v>
      </c>
      <c r="E84" s="31" t="s">
        <v>47</v>
      </c>
    </row>
    <row r="85" spans="1:5" ht="89.25">
      <c r="A85" t="s">
        <v>48</v>
      </c>
      <c r="E85" s="29" t="s">
        <v>507</v>
      </c>
    </row>
    <row r="86" spans="1:16" ht="12.75">
      <c r="A86" s="18" t="s">
        <v>39</v>
      </c>
      <c s="23" t="s">
        <v>176</v>
      </c>
      <c s="23" t="s">
        <v>508</v>
      </c>
      <c s="18" t="s">
        <v>47</v>
      </c>
      <c s="24" t="s">
        <v>509</v>
      </c>
      <c s="25" t="s">
        <v>71</v>
      </c>
      <c s="26">
        <v>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510</v>
      </c>
    </row>
    <row r="88" spans="1:5" ht="38.25">
      <c r="A88" s="30" t="s">
        <v>46</v>
      </c>
      <c r="E88" s="31" t="s">
        <v>511</v>
      </c>
    </row>
    <row r="89" spans="1:5" ht="127.5">
      <c r="A89" t="s">
        <v>48</v>
      </c>
      <c r="E89" s="29" t="s">
        <v>512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