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001.2.1.0" sheetId="2" r:id="rId2"/>
    <sheet name="001.2.1.1" sheetId="3" r:id="rId3"/>
  </sheets>
  <definedNames/>
  <calcPr/>
  <webPublishing/>
</workbook>
</file>

<file path=xl/sharedStrings.xml><?xml version="1.0" encoding="utf-8"?>
<sst xmlns="http://schemas.openxmlformats.org/spreadsheetml/2006/main" count="225" uniqueCount="110">
  <si>
    <t>Soupis objektů s DPH</t>
  </si>
  <si>
    <t>Stavba:17-134-01-ARCH - ROZVOJ CENTRÁLNÍ PRŮMYSLOVÉ ZÓNY A DOPRAVNÍ INFRASTRUKTURY</t>
  </si>
  <si>
    <t>Varianta:ZŘ - Základní řešení</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</si>
  <si>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</si>
  <si>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</si>
  <si>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</si>
  <si>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</si>
  <si>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</si>
  <si>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</si>
  <si>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</si>
  <si>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</si>
  <si>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</si>
  <si>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</si>
  <si>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</si>
  <si>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</si>
  <si>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</si>
  <si>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</si>
  <si>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</si>
  <si>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17-134-01-ARCH</t>
  </si>
  <si>
    <t>ROZVOJ CENTRÁLNÍ PRŮMYSLOVÉ ZÓNY A DOPRAVNÍ INFRASTRUKTURY</t>
  </si>
  <si>
    <t>001.2</t>
  </si>
  <si>
    <t>Skrývka ornice pro předstihový archeologický výzkum</t>
  </si>
  <si>
    <t>001.2.1.0</t>
  </si>
  <si>
    <t>Vedlejší a ostatní náklady - etapa I</t>
  </si>
  <si>
    <t>Poř.
č.pol.</t>
  </si>
  <si>
    <t>1</t>
  </si>
  <si>
    <t>cenová
soustava</t>
  </si>
  <si>
    <t>Kód
položky</t>
  </si>
  <si>
    <t>Varianta
položky</t>
  </si>
  <si>
    <t>Název položky</t>
  </si>
  <si>
    <t>jednotka</t>
  </si>
  <si>
    <t>Počet
jednotek</t>
  </si>
  <si>
    <t>CENA</t>
  </si>
  <si>
    <t>jednotková</t>
  </si>
  <si>
    <t>celkem</t>
  </si>
  <si>
    <t>Sazba</t>
  </si>
  <si>
    <t>HMOTNOST</t>
  </si>
  <si>
    <t>SUTĚ</t>
  </si>
  <si>
    <t>2</t>
  </si>
  <si>
    <t>3</t>
  </si>
  <si>
    <t>4</t>
  </si>
  <si>
    <t>5</t>
  </si>
  <si>
    <t>6</t>
  </si>
  <si>
    <t>7</t>
  </si>
  <si>
    <t>8</t>
  </si>
  <si>
    <t>9</t>
  </si>
  <si>
    <t>Všeobecné konstrukce a práce</t>
  </si>
  <si>
    <t>0</t>
  </si>
  <si>
    <t>2021_OTSKP</t>
  </si>
  <si>
    <t>02730</t>
  </si>
  <si>
    <t>POMOC PRÁCE ZŘÍZ NEBO ZAJIŠŤ OCHRANU INŽENÝRSKÝCH SÍTÍ
Vytyčení stávajících inženýrských sítí.
Kompletní provedení.</t>
  </si>
  <si>
    <t xml:space="preserve">KPL       </t>
  </si>
  <si>
    <t>1=1.000 [A]</t>
  </si>
  <si>
    <t>zahrnuje veškeré náklady spojené s objednatelem požadovanými zařízeními</t>
  </si>
  <si>
    <t>R</t>
  </si>
  <si>
    <t>POMOC PRÁCE ZŘÍZ NEBO ZAJIŠŤ OCHRANU INŽENÝRSKÝCH SÍTÍ
Doplňkové služby sloužící pro zajištění potřebných vyjádření (tj. inženýrskou činnost apod.), vstupů, prvků BOZP s ohledem na pohyb v ochranných pásmech, zajištění míst pro případné mezideponie apod.
Kompletní položka pro zdárné zhotovení díla.</t>
  </si>
  <si>
    <t>02821</t>
  </si>
  <si>
    <t>PRŮZKUMNÉ PRÁCE ARCHEOLOGICKÉ NA POVRCHU
Archeologický dozor po dobu 3 měsíců.
Položka bude čerpána na základě skutečnosti a se souhlasem TDS a objednatele.</t>
  </si>
  <si>
    <t>zahrnuje veškeré náklady spojené s objednatelem požadovanými pracemi</t>
  </si>
  <si>
    <t>PRŮZKUMNÉ PRÁCE ARCHEOLOGICKÉ NA POVRCHU
Záchranný archeologický průzkum po dobu 3 měsíců.
Položka bude čerpána na základě skutečnosti a se souhlasem TDS a objednatele.</t>
  </si>
  <si>
    <t>02910</t>
  </si>
  <si>
    <t/>
  </si>
  <si>
    <t>OSTATNÍ POŽADAVKY - ZEMĚMĚŘIČSKÁ MĚŘENÍ
Veškerá zaměření nutná k realizaci díla (vytyčení stavby a obvodu staveniště apod.) a k uvedení stavby do užívání a řádnému předání dokončeného díla. Pevná cena.</t>
  </si>
  <si>
    <t>zahrnuje veškeré náklady spojené s objednatelem požadovanými pracemi, 
- pro stanovení orientační investorské ceny určete jednotkovou cenu jako 1% odhadované ceny stavby</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</si>
  <si>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</si>
  <si>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</si>
  <si>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03100</t>
  </si>
  <si>
    <t>ZAŘÍZENÍ STAVENIŠTĚ - ZŘÍZENÍ, PROVOZ, DEMONTÁŽ
Montáž a demontáž zařízení staveniště, včetně prostorů pro objednatele. Položka obsahuje poplatky dočasných záborů během stavby - dle potřeb zhotovitele. Kompletní provedení.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</si>
  <si>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</si>
  <si>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</si>
  <si>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</si>
  <si>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</si>
  <si>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</si>
  <si>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</si>
  <si>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</si>
  <si>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</si>
  <si>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001.2.1.1</t>
  </si>
  <si>
    <t>Etapa I</t>
  </si>
  <si>
    <t>Zemní práce</t>
  </si>
  <si>
    <t>11020</t>
  </si>
  <si>
    <t>VŠEOBECNÉ VYKLIZENÍ ZEMĚDĚLSKÝCH PLOCH
Kompletní provedení včetně skládkovného apod.</t>
  </si>
  <si>
    <t xml:space="preserve">M2        </t>
  </si>
  <si>
    <t>61134+26332=87 466.000 [A]</t>
  </si>
  <si>
    <t>zahrnuje odstranění všech překážek pro uskutečnění stavby s výjimkou sejmutí ornice a podorničních vrstev</t>
  </si>
  <si>
    <t>11120</t>
  </si>
  <si>
    <t>ODSTRANĚNÍ KŘOVIN
Odstranění křovin dle dendrologického průzkumu. Včetně likvidace kořenů a zpětného zásypu jam. Bez ohledu na vzdálenost.
Položka bude čerpána dle skutečnosti.</t>
  </si>
  <si>
    <t>50+290+65+10+65+40+50+15+280+1510+30+2+320=2 727.000 [A]</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</si>
  <si>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</si>
  <si>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</si>
  <si>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</si>
  <si>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 xml:space="preserve">KUS       </t>
  </si>
  <si>
    <t>8=8.000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</si>
  <si>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</si>
  <si>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</si>
  <si>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</si>
  <si>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13=13.000 [A]</t>
  </si>
  <si>
    <t>12110</t>
  </si>
  <si>
    <t>SEJMUTÍ ORNICE NEBO LESNÍ PŮDY
Sejmutí ornice v místě stavby, odvoz na mezideponii. Předpokládán odvoz v rámci stavby.
Mocnosti dle pedologického průzkumu.
Uložení na mezideponie v rámci stavby.
Viz příloha C.04 - Předpokládané kubatury skrývky ornice.</t>
  </si>
  <si>
    <t xml:space="preserve">M3        </t>
  </si>
  <si>
    <t>16716+7574=24 290.000 [A]</t>
  </si>
  <si>
    <t>položka zahrnuje sejmutí ornice bez ohledu na tloušťku vrstvy a její vodorovnou dopravu
nezahrnuje uložení na trvalou skládku</t>
  </si>
  <si>
    <t>12190</t>
  </si>
  <si>
    <t>PŘEVRSTVENÍ ORNICE
Předpoklad doby na mezideponii do 1 roku do začátku stavby.
1x převrstvení.</t>
  </si>
  <si>
    <t>položka zahrnuje převrstvení ornice na skládce</t>
  </si>
  <si>
    <t>17120</t>
  </si>
  <si>
    <t>ULOŽENÍ SYPANINY DO NÁSYPŮ A NA SKLÁDKY BEZ ZHUTNĚNÍ
Uložení na mezideponie.
Uložení na místo - kompletní provedení.
V rámci mezideponie včetně převrstvení, ošetřování apod.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</si>
  <si>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</si>
  <si>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18710</t>
  </si>
  <si>
    <t>OŠETŘENÍ ORNICE NA SKLÁDCE
Po dobu min. 1 roku, kompletní provedení, odplevelování apod.</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</si>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</sst>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sharedStrings" Target="sharedStrings.xml" /><Relationship Id="rId6"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2"/>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SUM(C11:C12)</f>
      </c>
      <c r="G7" t="s">
        <v>6</v>
      </c>
      <c>
        <v>15</v>
      </c>
    </row>
    <row r="8" spans="2:8" ht="12.75" customHeight="1">
      <c r="B8" s="3" t="s">
        <v>4</v>
      </c>
      <c s="2">
        <f>SUM(E11:E12)</f>
      </c>
      <c r="G8" t="s">
        <v>7</v>
      </c>
      <c>
        <v>21</v>
      </c>
    </row>
    <row r="10" spans="1:5" ht="12.75" customHeight="1">
      <c r="A10" s="4" t="s">
        <v>8</v>
      </c>
      <c s="4" t="s">
        <v>9</v>
      </c>
      <c s="4" t="s">
        <v>10</v>
      </c>
      <c s="4" t="s">
        <v>11</v>
      </c>
      <c s="4" t="s">
        <v>12</v>
      </c>
    </row>
    <row r="11" spans="1:5" ht="12.75" customHeight="1">
      <c r="A11" s="7" t="s">
        <v>22</v>
      </c>
      <c s="7" t="s">
        <v>23</v>
      </c>
      <c s="13">
        <f>'001.2.1.0'!I44</f>
      </c>
      <c s="13">
        <f>'001.2.1.0'!P44</f>
      </c>
      <c s="13">
        <f>C11+D11</f>
      </c>
    </row>
    <row r="12" spans="1:5" ht="12.75" customHeight="1">
      <c r="A12" s="7" t="s">
        <v>76</v>
      </c>
      <c s="7" t="s">
        <v>77</v>
      </c>
      <c s="13">
        <f>'001.2.1.1'!I47</f>
      </c>
      <c s="13">
        <f>'001.2.1.1'!P47</f>
      </c>
      <c s="13">
        <f>C12+D12</f>
      </c>
    </row>
  </sheetData>
  <sheetProtection formatColumns="0"/>
  <hyperlinks>
    <hyperlink ref="A11" location="#'001.2.1.0'!A1" tooltip="Odkaz na stranku objektu [001.2.1.0]" display="001.2.1.0"/>
    <hyperlink ref="A12" location="#'001.2.1.1'!A1" tooltip="Odkaz na stranku objektu [001.2.1.1]" display="001.2.1.1"/>
  </hyperlinks>
  <printOptions/>
  <pageMargins left="0.75" right="0.75" top="1" bottom="1" header="0.5" footer="0.5"/>
  <pageSetup fitToHeight="0"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13"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s="4" t="s">
        <v>36</v>
      </c>
      <c s="4"/>
      <c s="4" t="s">
        <v>37</v>
      </c>
      <c s="4"/>
      <c r="O8" t="s">
        <v>35</v>
      </c>
      <c t="s">
        <v>11</v>
      </c>
    </row>
    <row r="9" spans="1:15" ht="28.5">
      <c r="A9" s="4"/>
      <c s="4"/>
      <c s="4"/>
      <c s="4"/>
      <c s="4"/>
      <c s="4"/>
      <c s="4"/>
      <c s="4" t="s">
        <v>33</v>
      </c>
      <c s="4" t="s">
        <v>34</v>
      </c>
      <c s="4" t="s">
        <v>33</v>
      </c>
      <c s="4" t="s">
        <v>34</v>
      </c>
      <c s="4" t="s">
        <v>33</v>
      </c>
      <c s="4" t="s">
        <v>34</v>
      </c>
      <c r="O9" t="s">
        <v>11</v>
      </c>
    </row>
    <row r="10" spans="1:13" ht="14.25">
      <c r="A10" s="4" t="s">
        <v>25</v>
      </c>
      <c s="4" t="s">
        <v>38</v>
      </c>
      <c s="4" t="s">
        <v>39</v>
      </c>
      <c s="4" t="s">
        <v>40</v>
      </c>
      <c s="4" t="s">
        <v>41</v>
      </c>
      <c s="4" t="s">
        <v>42</v>
      </c>
      <c s="4" t="s">
        <v>43</v>
      </c>
      <c s="4" t="s">
        <v>44</v>
      </c>
      <c s="4" t="s">
        <v>45</v>
      </c>
      <c s="4">
        <v>10</v>
      </c>
      <c s="4">
        <v>11</v>
      </c>
      <c s="4">
        <v>12</v>
      </c>
      <c s="4">
        <v>13</v>
      </c>
    </row>
    <row r="11" spans="1:9" ht="12.75" customHeight="1">
      <c r="A11" s="9"/>
      <c s="9"/>
      <c s="9" t="s">
        <v>47</v>
      </c>
      <c s="9"/>
      <c s="9" t="s">
        <v>46</v>
      </c>
      <c s="9"/>
      <c s="11"/>
      <c s="9"/>
      <c s="11"/>
    </row>
    <row r="12" spans="1:16" ht="12.75">
      <c r="A12" s="7">
        <v>1</v>
      </c>
      <c s="7" t="s">
        <v>48</v>
      </c>
      <c s="7" t="s">
        <v>49</v>
      </c>
      <c s="7" t="s">
        <v>25</v>
      </c>
      <c s="7" t="s">
        <v>50</v>
      </c>
      <c s="7" t="s">
        <v>51</v>
      </c>
      <c s="10">
        <v>1</v>
      </c>
      <c s="14"/>
      <c s="13">
        <f>ROUND((H12*G12),2)</f>
      </c>
      <c s="10">
        <v>0</v>
      </c>
      <c s="10">
        <f>G12*J12</f>
      </c>
      <c s="10">
        <v>0</v>
      </c>
      <c s="10">
        <f>G12*L12</f>
      </c>
      <c r="O12">
        <f>rekapitulace!H8</f>
      </c>
      <c>
        <f>O12/100*I12</f>
      </c>
    </row>
    <row r="13" spans="5:5" ht="25.5">
      <c r="E13" s="15" t="s">
        <v>52</v>
      </c>
    </row>
    <row r="14" spans="5:5" ht="114.75">
      <c r="E14" s="15" t="s">
        <v>53</v>
      </c>
    </row>
    <row r="15" spans="1:16" ht="12.75">
      <c r="A15" s="7">
        <v>2</v>
      </c>
      <c s="7" t="s">
        <v>48</v>
      </c>
      <c s="7" t="s">
        <v>49</v>
      </c>
      <c s="7" t="s">
        <v>54</v>
      </c>
      <c s="7" t="s">
        <v>55</v>
      </c>
      <c s="7" t="s">
        <v>51</v>
      </c>
      <c s="10">
        <v>1</v>
      </c>
      <c s="14"/>
      <c s="13">
        <f>ROUND((H15*G15),2)</f>
      </c>
      <c s="10">
        <v>0</v>
      </c>
      <c s="10">
        <f>G15*J15</f>
      </c>
      <c s="10">
        <v>0</v>
      </c>
      <c s="10">
        <f>G15*L15</f>
      </c>
      <c r="O15">
        <f>rekapitulace!H8</f>
      </c>
      <c>
        <f>O15/100*I15</f>
      </c>
    </row>
    <row r="16" spans="5:5" ht="25.5">
      <c r="E16" s="15" t="s">
        <v>52</v>
      </c>
    </row>
    <row r="17" spans="5:5" ht="114.75">
      <c r="E17" s="15" t="s">
        <v>53</v>
      </c>
    </row>
    <row r="18" spans="1:16" ht="12.75">
      <c r="A18" s="7">
        <v>3</v>
      </c>
      <c s="7" t="s">
        <v>48</v>
      </c>
      <c s="7" t="s">
        <v>56</v>
      </c>
      <c s="7" t="s">
        <v>25</v>
      </c>
      <c s="7" t="s">
        <v>57</v>
      </c>
      <c s="7" t="s">
        <v>51</v>
      </c>
      <c s="10">
        <v>1</v>
      </c>
      <c s="14"/>
      <c s="13">
        <f>ROUND((H18*G18),2)</f>
      </c>
      <c s="10">
        <v>0</v>
      </c>
      <c s="10">
        <f>G18*J18</f>
      </c>
      <c s="10">
        <v>0</v>
      </c>
      <c s="10">
        <f>G18*L18</f>
      </c>
      <c r="O18">
        <f>rekapitulace!H8</f>
      </c>
      <c>
        <f>O18/100*I18</f>
      </c>
    </row>
    <row r="19" spans="5:5" ht="25.5">
      <c r="E19" s="15" t="s">
        <v>52</v>
      </c>
    </row>
    <row r="20" spans="5:5" ht="114.75">
      <c r="E20" s="15" t="s">
        <v>58</v>
      </c>
    </row>
    <row r="21" spans="1:16" ht="12.75">
      <c r="A21" s="7">
        <v>4</v>
      </c>
      <c s="7" t="s">
        <v>48</v>
      </c>
      <c s="7" t="s">
        <v>56</v>
      </c>
      <c s="7" t="s">
        <v>38</v>
      </c>
      <c s="7" t="s">
        <v>59</v>
      </c>
      <c s="7" t="s">
        <v>51</v>
      </c>
      <c s="10">
        <v>1</v>
      </c>
      <c s="14"/>
      <c s="13">
        <f>ROUND((H21*G21),2)</f>
      </c>
      <c s="10">
        <v>0</v>
      </c>
      <c s="10">
        <f>G21*J21</f>
      </c>
      <c s="10">
        <v>0</v>
      </c>
      <c s="10">
        <f>G21*L21</f>
      </c>
      <c r="O21">
        <f>rekapitulace!H8</f>
      </c>
      <c>
        <f>O21/100*I21</f>
      </c>
    </row>
    <row r="22" spans="5:5" ht="25.5">
      <c r="E22" s="15" t="s">
        <v>52</v>
      </c>
    </row>
    <row r="23" spans="5:5" ht="114.75">
      <c r="E23" s="15" t="s">
        <v>58</v>
      </c>
    </row>
    <row r="24" spans="1:16" ht="12.75">
      <c r="A24" s="7">
        <v>5</v>
      </c>
      <c s="7" t="s">
        <v>48</v>
      </c>
      <c s="7" t="s">
        <v>60</v>
      </c>
      <c s="7" t="s">
        <v>61</v>
      </c>
      <c s="7" t="s">
        <v>62</v>
      </c>
      <c s="7" t="s">
        <v>51</v>
      </c>
      <c s="10">
        <v>1</v>
      </c>
      <c s="14"/>
      <c s="13">
        <f>ROUND((H24*G24),2)</f>
      </c>
      <c s="10">
        <v>0</v>
      </c>
      <c s="10">
        <f>G24*J24</f>
      </c>
      <c s="10">
        <v>0</v>
      </c>
      <c s="10">
        <f>G24*L24</f>
      </c>
      <c r="O24">
        <f>rekapitulace!H8</f>
      </c>
      <c>
        <f>O24/100*I24</f>
      </c>
    </row>
    <row r="25" spans="5:5" ht="25.5">
      <c r="E25" s="15" t="s">
        <v>52</v>
      </c>
    </row>
    <row r="26" spans="5:5" ht="267.75">
      <c r="E26" s="15" t="s">
        <v>63</v>
      </c>
    </row>
    <row r="27" spans="1:16" ht="12.75">
      <c r="A27" s="7">
        <v>6</v>
      </c>
      <c s="7" t="s">
        <v>48</v>
      </c>
      <c s="7" t="s">
        <v>64</v>
      </c>
      <c s="7" t="s">
        <v>54</v>
      </c>
      <c s="7" t="s">
        <v>65</v>
      </c>
      <c s="7" t="s">
        <v>51</v>
      </c>
      <c s="10">
        <v>1</v>
      </c>
      <c s="14"/>
      <c s="13">
        <f>ROUND((H27*G27),2)</f>
      </c>
      <c s="10">
        <v>0</v>
      </c>
      <c s="10">
        <f>G27*J27</f>
      </c>
      <c s="10">
        <v>0</v>
      </c>
      <c s="10">
        <f>G27*L27</f>
      </c>
      <c r="O27">
        <f>rekapitulace!H8</f>
      </c>
      <c>
        <f>O27/100*I27</f>
      </c>
    </row>
    <row r="28" spans="5:5" ht="25.5">
      <c r="E28" s="15" t="s">
        <v>52</v>
      </c>
    </row>
    <row r="29" spans="5:5" ht="114.75">
      <c r="E29" s="15" t="s">
        <v>58</v>
      </c>
    </row>
    <row r="30" spans="1:16" ht="12.75">
      <c r="A30" s="7">
        <v>7</v>
      </c>
      <c s="7" t="s">
        <v>48</v>
      </c>
      <c s="7" t="s">
        <v>66</v>
      </c>
      <c s="7" t="s">
        <v>61</v>
      </c>
      <c s="7" t="s">
        <v>67</v>
      </c>
      <c s="7" t="s">
        <v>51</v>
      </c>
      <c s="10">
        <v>1</v>
      </c>
      <c s="14"/>
      <c s="13">
        <f>ROUND((H30*G30),2)</f>
      </c>
      <c s="10">
        <v>0</v>
      </c>
      <c s="10">
        <f>G30*J30</f>
      </c>
      <c s="10">
        <v>0</v>
      </c>
      <c s="10">
        <f>G30*L30</f>
      </c>
      <c r="O30">
        <f>rekapitulace!H8</f>
      </c>
      <c>
        <f>O30/100*I30</f>
      </c>
    </row>
    <row r="31" spans="5:5" ht="25.5">
      <c r="E31" s="15" t="s">
        <v>52</v>
      </c>
    </row>
    <row r="32" spans="5:5" ht="216.75">
      <c r="E32" s="15" t="s">
        <v>68</v>
      </c>
    </row>
    <row r="33" spans="1:16" ht="12.75" customHeight="1">
      <c r="A33" s="16"/>
      <c s="16"/>
      <c s="16" t="s">
        <v>47</v>
      </c>
      <c s="16"/>
      <c s="16" t="s">
        <v>46</v>
      </c>
      <c s="16"/>
      <c s="16"/>
      <c s="16"/>
      <c s="16">
        <f>SUM(I12:I32)</f>
      </c>
      <c s="16"/>
      <c s="16"/>
      <c s="16"/>
      <c s="16"/>
      <c r="P33">
        <f>ROUND(SUM(P12:P32),2)</f>
      </c>
    </row>
    <row r="35" spans="1:16" ht="12.75" customHeight="1">
      <c r="A35" s="16"/>
      <c s="16"/>
      <c s="16"/>
      <c s="16"/>
      <c s="16" t="s">
        <v>69</v>
      </c>
      <c s="16"/>
      <c s="16"/>
      <c s="16"/>
      <c s="16">
        <f>+I33</f>
      </c>
      <c s="16"/>
      <c s="16"/>
      <c s="16"/>
      <c s="16"/>
      <c r="P35">
        <f>+P33</f>
      </c>
    </row>
    <row r="37" spans="1:13" ht="12.75" customHeight="1">
      <c r="A37" s="16" t="s">
        <v>70</v>
      </c>
      <c s="16"/>
      <c s="16"/>
      <c s="16"/>
      <c s="16"/>
      <c s="16"/>
      <c s="16"/>
      <c s="16"/>
      <c s="16"/>
      <c s="16"/>
      <c s="16"/>
      <c s="16"/>
      <c s="16"/>
    </row>
    <row r="38" spans="1:13" ht="12.75" customHeight="1">
      <c r="A38" s="16"/>
      <c s="16"/>
      <c s="16"/>
      <c s="16"/>
      <c s="16" t="s">
        <v>71</v>
      </c>
      <c s="16"/>
      <c s="16"/>
      <c s="16"/>
      <c s="16"/>
      <c s="16"/>
      <c s="16"/>
      <c s="16"/>
      <c s="16"/>
    </row>
    <row r="39" spans="1:16" ht="12.75" customHeight="1">
      <c r="A39" s="16"/>
      <c s="16"/>
      <c s="16"/>
      <c s="16"/>
      <c s="16" t="s">
        <v>72</v>
      </c>
      <c s="16"/>
      <c s="16"/>
      <c s="16"/>
      <c s="16">
        <v>0</v>
      </c>
      <c s="16"/>
      <c s="16"/>
      <c s="16"/>
      <c s="16"/>
      <c r="P39">
        <v>0</v>
      </c>
    </row>
    <row r="40" spans="1:13" ht="12.75" customHeight="1">
      <c r="A40" s="16"/>
      <c s="16"/>
      <c s="16"/>
      <c s="16"/>
      <c s="16" t="s">
        <v>73</v>
      </c>
      <c s="16"/>
      <c s="16"/>
      <c s="16"/>
      <c s="16"/>
      <c s="16"/>
      <c s="16"/>
      <c s="16"/>
      <c s="16"/>
    </row>
    <row r="41" spans="1:16" ht="12.75" customHeight="1">
      <c r="A41" s="16"/>
      <c s="16"/>
      <c s="16"/>
      <c s="16"/>
      <c s="16" t="s">
        <v>74</v>
      </c>
      <c s="16"/>
      <c s="16"/>
      <c s="16"/>
      <c s="16">
        <v>0</v>
      </c>
      <c s="16"/>
      <c s="16"/>
      <c s="16"/>
      <c s="16"/>
      <c r="P41">
        <v>0</v>
      </c>
    </row>
    <row r="42" spans="1:16" ht="12.75" customHeight="1">
      <c r="A42" s="16"/>
      <c s="16"/>
      <c s="16"/>
      <c s="16"/>
      <c s="16" t="s">
        <v>75</v>
      </c>
      <c s="16"/>
      <c s="16"/>
      <c s="16"/>
      <c s="16">
        <f>I39+I41</f>
      </c>
      <c s="16"/>
      <c s="16"/>
      <c s="16"/>
      <c s="16"/>
      <c r="P42">
        <f>P39+P41</f>
      </c>
    </row>
    <row r="44" spans="1:16" ht="12.75" customHeight="1">
      <c r="A44" s="16"/>
      <c s="16"/>
      <c s="16"/>
      <c s="16"/>
      <c s="16" t="s">
        <v>75</v>
      </c>
      <c s="16"/>
      <c s="16"/>
      <c s="16"/>
      <c s="16">
        <f>I35+I42</f>
      </c>
      <c s="16"/>
      <c s="16"/>
      <c s="16"/>
      <c s="16"/>
      <c r="P44">
        <f>P35+P42</f>
      </c>
    </row>
  </sheetData>
  <sheetProtection formatColumns="0"/>
  <mergeCells count="10">
    <mergeCell ref="A8:A9"/>
    <mergeCell ref="B8:B9"/>
    <mergeCell ref="C8:C9"/>
    <mergeCell ref="D8:D9"/>
    <mergeCell ref="E8:E9"/>
    <mergeCell ref="F8:F9"/>
    <mergeCell ref="G8:G9"/>
    <mergeCell ref="H8:I8"/>
    <mergeCell ref="J8:K8"/>
    <mergeCell ref="L8:M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13"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76</v>
      </c>
      <c s="5"/>
      <c s="5" t="s">
        <v>77</v>
      </c>
    </row>
    <row r="7" spans="3:5" ht="12.75" customHeight="1">
      <c r="C7" s="5"/>
      <c s="5"/>
      <c s="5"/>
    </row>
    <row r="8" spans="1:16" ht="12.75" customHeight="1">
      <c r="A8" s="4" t="s">
        <v>24</v>
      </c>
      <c s="4" t="s">
        <v>26</v>
      </c>
      <c s="4" t="s">
        <v>27</v>
      </c>
      <c s="4" t="s">
        <v>28</v>
      </c>
      <c s="4" t="s">
        <v>29</v>
      </c>
      <c s="4" t="s">
        <v>30</v>
      </c>
      <c s="4" t="s">
        <v>31</v>
      </c>
      <c s="4" t="s">
        <v>32</v>
      </c>
      <c s="4"/>
      <c s="4" t="s">
        <v>36</v>
      </c>
      <c s="4"/>
      <c s="4" t="s">
        <v>37</v>
      </c>
      <c s="4"/>
      <c r="O8" t="s">
        <v>35</v>
      </c>
      <c t="s">
        <v>11</v>
      </c>
    </row>
    <row r="9" spans="1:15" ht="28.5">
      <c r="A9" s="4"/>
      <c s="4"/>
      <c s="4"/>
      <c s="4"/>
      <c s="4"/>
      <c s="4"/>
      <c s="4"/>
      <c s="4" t="s">
        <v>33</v>
      </c>
      <c s="4" t="s">
        <v>34</v>
      </c>
      <c s="4" t="s">
        <v>33</v>
      </c>
      <c s="4" t="s">
        <v>34</v>
      </c>
      <c s="4" t="s">
        <v>33</v>
      </c>
      <c s="4" t="s">
        <v>34</v>
      </c>
      <c r="O9" t="s">
        <v>11</v>
      </c>
    </row>
    <row r="10" spans="1:13" ht="14.25">
      <c r="A10" s="4" t="s">
        <v>25</v>
      </c>
      <c s="4" t="s">
        <v>38</v>
      </c>
      <c s="4" t="s">
        <v>39</v>
      </c>
      <c s="4" t="s">
        <v>40</v>
      </c>
      <c s="4" t="s">
        <v>41</v>
      </c>
      <c s="4" t="s">
        <v>42</v>
      </c>
      <c s="4" t="s">
        <v>43</v>
      </c>
      <c s="4" t="s">
        <v>44</v>
      </c>
      <c s="4" t="s">
        <v>45</v>
      </c>
      <c s="4">
        <v>10</v>
      </c>
      <c s="4">
        <v>11</v>
      </c>
      <c s="4">
        <v>12</v>
      </c>
      <c s="4">
        <v>13</v>
      </c>
    </row>
    <row r="11" spans="1:9" ht="12.75" customHeight="1">
      <c r="A11" s="9"/>
      <c s="9"/>
      <c s="9" t="s">
        <v>25</v>
      </c>
      <c s="9"/>
      <c s="9" t="s">
        <v>78</v>
      </c>
      <c s="9"/>
      <c s="11"/>
      <c s="9"/>
      <c s="11"/>
    </row>
    <row r="12" spans="1:16" ht="12.75">
      <c r="A12" s="7">
        <v>1</v>
      </c>
      <c s="7" t="s">
        <v>48</v>
      </c>
      <c s="7" t="s">
        <v>79</v>
      </c>
      <c s="7" t="s">
        <v>61</v>
      </c>
      <c s="7" t="s">
        <v>80</v>
      </c>
      <c s="7" t="s">
        <v>81</v>
      </c>
      <c s="10">
        <v>87466</v>
      </c>
      <c s="14"/>
      <c s="13">
        <f>ROUND((H12*G12),2)</f>
      </c>
      <c s="10">
        <v>0</v>
      </c>
      <c s="10">
        <f>G12*J12</f>
      </c>
      <c s="10">
        <v>0</v>
      </c>
      <c s="10">
        <f>G12*L12</f>
      </c>
      <c r="O12">
        <f>rekapitulace!H8</f>
      </c>
      <c>
        <f>O12/100*I12</f>
      </c>
    </row>
    <row r="13" spans="5:5" ht="51">
      <c r="E13" s="15" t="s">
        <v>82</v>
      </c>
    </row>
    <row r="14" spans="5:5" ht="165.75">
      <c r="E14" s="15" t="s">
        <v>83</v>
      </c>
    </row>
    <row r="15" spans="1:16" ht="12.75">
      <c r="A15" s="7">
        <v>2</v>
      </c>
      <c s="7" t="s">
        <v>48</v>
      </c>
      <c s="7" t="s">
        <v>84</v>
      </c>
      <c s="7" t="s">
        <v>61</v>
      </c>
      <c s="7" t="s">
        <v>85</v>
      </c>
      <c s="7" t="s">
        <v>81</v>
      </c>
      <c s="10">
        <v>2727</v>
      </c>
      <c s="14"/>
      <c s="13">
        <f>ROUND((H15*G15),2)</f>
      </c>
      <c s="10">
        <v>0</v>
      </c>
      <c s="10">
        <f>G15*J15</f>
      </c>
      <c s="10">
        <v>0</v>
      </c>
      <c s="10">
        <f>G15*L15</f>
      </c>
      <c r="O15">
        <f>rekapitulace!H8</f>
      </c>
      <c>
        <f>O15/100*I15</f>
      </c>
    </row>
    <row r="16" spans="5:5" ht="102">
      <c r="E16" s="15" t="s">
        <v>86</v>
      </c>
    </row>
    <row r="17" spans="5:5" ht="191.25">
      <c r="E17" s="15" t="s">
        <v>87</v>
      </c>
    </row>
    <row r="18" spans="1:16" ht="12.75">
      <c r="A18" s="7">
        <v>3</v>
      </c>
      <c s="7" t="s">
        <v>48</v>
      </c>
      <c s="7" t="s">
        <v>88</v>
      </c>
      <c s="7" t="s">
        <v>61</v>
      </c>
      <c s="7" t="s">
        <v>89</v>
      </c>
      <c s="7" t="s">
        <v>90</v>
      </c>
      <c s="10">
        <v>8</v>
      </c>
      <c s="14"/>
      <c s="13">
        <f>ROUND((H18*G18),2)</f>
      </c>
      <c s="10">
        <v>0</v>
      </c>
      <c s="10">
        <f>G18*J18</f>
      </c>
      <c s="10">
        <v>0</v>
      </c>
      <c s="10">
        <f>G18*L18</f>
      </c>
      <c r="O18">
        <f>rekapitulace!H8</f>
      </c>
      <c>
        <f>O18/100*I18</f>
      </c>
    </row>
    <row r="19" spans="5:5" ht="25.5">
      <c r="E19" s="15" t="s">
        <v>91</v>
      </c>
    </row>
    <row r="20" spans="5:5" ht="409.5">
      <c r="E20" s="15" t="s">
        <v>92</v>
      </c>
    </row>
    <row r="21" spans="1:16" ht="12.75">
      <c r="A21" s="7">
        <v>4</v>
      </c>
      <c s="7" t="s">
        <v>48</v>
      </c>
      <c s="7" t="s">
        <v>93</v>
      </c>
      <c s="7" t="s">
        <v>61</v>
      </c>
      <c s="7" t="s">
        <v>94</v>
      </c>
      <c s="7" t="s">
        <v>90</v>
      </c>
      <c s="10">
        <v>13</v>
      </c>
      <c s="14"/>
      <c s="13">
        <f>ROUND((H21*G21),2)</f>
      </c>
      <c s="10">
        <v>0</v>
      </c>
      <c s="10">
        <f>G21*J21</f>
      </c>
      <c s="10">
        <v>0</v>
      </c>
      <c s="10">
        <f>G21*L21</f>
      </c>
      <c r="O21">
        <f>rekapitulace!H8</f>
      </c>
      <c>
        <f>O21/100*I21</f>
      </c>
    </row>
    <row r="22" spans="5:5" ht="25.5">
      <c r="E22" s="15" t="s">
        <v>95</v>
      </c>
    </row>
    <row r="23" spans="5:5" ht="409.5">
      <c r="E23" s="15" t="s">
        <v>92</v>
      </c>
    </row>
    <row r="24" spans="1:16" ht="12.75">
      <c r="A24" s="7">
        <v>5</v>
      </c>
      <c s="7" t="s">
        <v>48</v>
      </c>
      <c s="7" t="s">
        <v>96</v>
      </c>
      <c s="7" t="s">
        <v>61</v>
      </c>
      <c s="7" t="s">
        <v>97</v>
      </c>
      <c s="7" t="s">
        <v>98</v>
      </c>
      <c s="10">
        <v>24290</v>
      </c>
      <c s="14"/>
      <c s="13">
        <f>ROUND((H24*G24),2)</f>
      </c>
      <c s="10">
        <v>0</v>
      </c>
      <c s="10">
        <f>G24*J24</f>
      </c>
      <c s="10">
        <v>0</v>
      </c>
      <c s="10">
        <f>G24*L24</f>
      </c>
      <c r="O24">
        <f>rekapitulace!H8</f>
      </c>
      <c>
        <f>O24/100*I24</f>
      </c>
    </row>
    <row r="25" spans="5:5" ht="51">
      <c r="E25" s="15" t="s">
        <v>99</v>
      </c>
    </row>
    <row r="26" spans="5:5" ht="191.25">
      <c r="E26" s="15" t="s">
        <v>100</v>
      </c>
    </row>
    <row r="27" spans="1:16" ht="12.75">
      <c r="A27" s="7">
        <v>6</v>
      </c>
      <c s="7" t="s">
        <v>48</v>
      </c>
      <c s="7" t="s">
        <v>101</v>
      </c>
      <c s="7" t="s">
        <v>61</v>
      </c>
      <c s="7" t="s">
        <v>102</v>
      </c>
      <c s="7" t="s">
        <v>98</v>
      </c>
      <c s="10">
        <v>24290</v>
      </c>
      <c s="14"/>
      <c s="13">
        <f>ROUND((H27*G27),2)</f>
      </c>
      <c s="10">
        <v>0</v>
      </c>
      <c s="10">
        <f>G27*J27</f>
      </c>
      <c s="10">
        <v>0</v>
      </c>
      <c s="10">
        <f>G27*L27</f>
      </c>
      <c r="O27">
        <f>rekapitulace!H8</f>
      </c>
      <c>
        <f>O27/100*I27</f>
      </c>
    </row>
    <row r="28" spans="5:5" ht="51">
      <c r="E28" s="15" t="s">
        <v>99</v>
      </c>
    </row>
    <row r="29" spans="5:5" ht="76.5">
      <c r="E29" s="15" t="s">
        <v>103</v>
      </c>
    </row>
    <row r="30" spans="1:16" ht="12.75">
      <c r="A30" s="7">
        <v>7</v>
      </c>
      <c s="7" t="s">
        <v>48</v>
      </c>
      <c s="7" t="s">
        <v>104</v>
      </c>
      <c s="7" t="s">
        <v>61</v>
      </c>
      <c s="7" t="s">
        <v>105</v>
      </c>
      <c s="7" t="s">
        <v>98</v>
      </c>
      <c s="10">
        <v>24290</v>
      </c>
      <c s="14"/>
      <c s="13">
        <f>ROUND((H30*G30),2)</f>
      </c>
      <c s="10">
        <v>0</v>
      </c>
      <c s="10">
        <f>G30*J30</f>
      </c>
      <c s="10">
        <v>0</v>
      </c>
      <c s="10">
        <f>G30*L30</f>
      </c>
      <c r="O30">
        <f>rekapitulace!H8</f>
      </c>
      <c>
        <f>O30/100*I30</f>
      </c>
    </row>
    <row r="31" spans="5:5" ht="51">
      <c r="E31" s="15" t="s">
        <v>99</v>
      </c>
    </row>
    <row r="32" spans="5:5" ht="409.5">
      <c r="E32" s="15" t="s">
        <v>106</v>
      </c>
    </row>
    <row r="33" spans="1:16" ht="12.75">
      <c r="A33" s="7">
        <v>8</v>
      </c>
      <c s="7" t="s">
        <v>48</v>
      </c>
      <c s="7" t="s">
        <v>107</v>
      </c>
      <c s="7" t="s">
        <v>61</v>
      </c>
      <c s="7" t="s">
        <v>108</v>
      </c>
      <c s="7" t="s">
        <v>98</v>
      </c>
      <c s="10">
        <v>24290</v>
      </c>
      <c s="14"/>
      <c s="13">
        <f>ROUND((H33*G33),2)</f>
      </c>
      <c s="10">
        <v>0</v>
      </c>
      <c s="10">
        <f>G33*J33</f>
      </c>
      <c s="10">
        <v>0</v>
      </c>
      <c s="10">
        <f>G33*L33</f>
      </c>
      <c r="O33">
        <f>rekapitulace!H8</f>
      </c>
      <c>
        <f>O33/100*I33</f>
      </c>
    </row>
    <row r="34" spans="5:5" ht="51">
      <c r="E34" s="15" t="s">
        <v>99</v>
      </c>
    </row>
    <row r="35" spans="5:5" ht="395.25">
      <c r="E35" s="15" t="s">
        <v>109</v>
      </c>
    </row>
    <row r="36" spans="1:16" ht="12.75" customHeight="1">
      <c r="A36" s="16"/>
      <c s="16"/>
      <c s="16" t="s">
        <v>25</v>
      </c>
      <c s="16"/>
      <c s="16" t="s">
        <v>78</v>
      </c>
      <c s="16"/>
      <c s="16"/>
      <c s="16"/>
      <c s="16">
        <f>SUM(I12:I35)</f>
      </c>
      <c s="16"/>
      <c s="16"/>
      <c s="16"/>
      <c s="16"/>
      <c r="P36">
        <f>ROUND(SUM(P12:P35),2)</f>
      </c>
    </row>
    <row r="38" spans="1:16" ht="12.75" customHeight="1">
      <c r="A38" s="16"/>
      <c s="16"/>
      <c s="16"/>
      <c s="16"/>
      <c s="16" t="s">
        <v>69</v>
      </c>
      <c s="16"/>
      <c s="16"/>
      <c s="16"/>
      <c s="16">
        <f>+I36</f>
      </c>
      <c s="16"/>
      <c s="16"/>
      <c s="16"/>
      <c s="16"/>
      <c r="P38">
        <f>+P36</f>
      </c>
    </row>
    <row r="40" spans="1:13" ht="12.75" customHeight="1">
      <c r="A40" s="16" t="s">
        <v>70</v>
      </c>
      <c s="16"/>
      <c s="16"/>
      <c s="16"/>
      <c s="16"/>
      <c s="16"/>
      <c s="16"/>
      <c s="16"/>
      <c s="16"/>
      <c s="16"/>
      <c s="16"/>
      <c s="16"/>
      <c s="16"/>
    </row>
    <row r="41" spans="1:13" ht="12.75" customHeight="1">
      <c r="A41" s="16"/>
      <c s="16"/>
      <c s="16"/>
      <c s="16"/>
      <c s="16" t="s">
        <v>71</v>
      </c>
      <c s="16"/>
      <c s="16"/>
      <c s="16"/>
      <c s="16"/>
      <c s="16"/>
      <c s="16"/>
      <c s="16"/>
      <c s="16"/>
    </row>
    <row r="42" spans="1:16" ht="12.75" customHeight="1">
      <c r="A42" s="16"/>
      <c s="16"/>
      <c s="16"/>
      <c s="16"/>
      <c s="16" t="s">
        <v>72</v>
      </c>
      <c s="16"/>
      <c s="16"/>
      <c s="16"/>
      <c s="16">
        <v>0</v>
      </c>
      <c s="16"/>
      <c s="16"/>
      <c s="16"/>
      <c s="16"/>
      <c r="P42">
        <v>0</v>
      </c>
    </row>
    <row r="43" spans="1:13" ht="12.75" customHeight="1">
      <c r="A43" s="16"/>
      <c s="16"/>
      <c s="16"/>
      <c s="16"/>
      <c s="16" t="s">
        <v>73</v>
      </c>
      <c s="16"/>
      <c s="16"/>
      <c s="16"/>
      <c s="16"/>
      <c s="16"/>
      <c s="16"/>
      <c s="16"/>
      <c s="16"/>
    </row>
    <row r="44" spans="1:16" ht="12.75" customHeight="1">
      <c r="A44" s="16"/>
      <c s="16"/>
      <c s="16"/>
      <c s="16"/>
      <c s="16" t="s">
        <v>74</v>
      </c>
      <c s="16"/>
      <c s="16"/>
      <c s="16"/>
      <c s="16">
        <v>0</v>
      </c>
      <c s="16"/>
      <c s="16"/>
      <c s="16"/>
      <c s="16"/>
      <c r="P44">
        <v>0</v>
      </c>
    </row>
    <row r="45" spans="1:16" ht="12.75" customHeight="1">
      <c r="A45" s="16"/>
      <c s="16"/>
      <c s="16"/>
      <c s="16"/>
      <c s="16" t="s">
        <v>75</v>
      </c>
      <c s="16"/>
      <c s="16"/>
      <c s="16"/>
      <c s="16">
        <f>I42+I44</f>
      </c>
      <c s="16"/>
      <c s="16"/>
      <c s="16"/>
      <c s="16"/>
      <c r="P45">
        <f>P42+P44</f>
      </c>
    </row>
    <row r="47" spans="1:16" ht="12.75" customHeight="1">
      <c r="A47" s="16"/>
      <c s="16"/>
      <c s="16"/>
      <c s="16"/>
      <c s="16" t="s">
        <v>75</v>
      </c>
      <c s="16"/>
      <c s="16"/>
      <c s="16"/>
      <c s="16">
        <f>I38+I45</f>
      </c>
      <c s="16"/>
      <c s="16"/>
      <c s="16"/>
      <c s="16"/>
      <c r="P47">
        <f>P38+P45</f>
      </c>
    </row>
  </sheetData>
  <sheetProtection formatColumns="0"/>
  <mergeCells count="10">
    <mergeCell ref="A8:A9"/>
    <mergeCell ref="B8:B9"/>
    <mergeCell ref="C8:C9"/>
    <mergeCell ref="D8:D9"/>
    <mergeCell ref="E8:E9"/>
    <mergeCell ref="F8:F9"/>
    <mergeCell ref="G8:G9"/>
    <mergeCell ref="H8:I8"/>
    <mergeCell ref="J8:K8"/>
    <mergeCell ref="L8:M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