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9 Motomedy (pohybové přístroje)\"/>
    </mc:Choice>
  </mc:AlternateContent>
  <xr:revisionPtr revIDLastSave="0" documentId="13_ncr:1_{1F3D028C-E118-426E-B67D-B264BA441922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<sst xmlns="http://schemas.openxmlformats.org/spreadsheetml/2006/main" count="76" uniqueCount="56">
  <si>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</si>
  <si>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</si>
  <si>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</si>
  <si>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</si>
  <si>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</si>
  <si>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</si>
  <si>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</si>
  <si>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</si>
  <si>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</si>
  <si>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</si>
  <si>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</si>
  <si>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</si>
  <si>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</si>
  <si>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</si>
  <si>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</si>
  <si>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</si>
  <si>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</si>
  <si>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</si>
  <si>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</si>
  <si>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</si>
  <si>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</si>
  <si>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</si>
  <si>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</si>
  <si>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</si>
  <si>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</si>
  <si>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</si>
  <si>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</si>
  <si>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</si>
  <si>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</si>
  <si>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</si>
  <si>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</si>
  <si>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</si>
  <si>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</si>
  <si>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</si>
  <si>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</si>
  <si>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</si>
  <si>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</si>
  <si>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</si>
  <si>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</si>
  <si>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</si>
  <si>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</si>
  <si>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</si>
  <si>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</si>
  <si>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</si>
  <si>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</si>
  <si>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</si>
  <si>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</si>
  <si>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</si>
  <si>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</si>
  <si>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</si>
  <si>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Motomedy (pohybové přístroje) pro Oblastní nemocnici Náchod</t>
  </si>
  <si>
    <t>MoMed</t>
  </si>
  <si>
    <t>Motomed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</si>
  <si>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</si>
  <si>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Uvedené ceny platí pro servisní práce
na 1 ks daného zařízení.</t>
  </si>
  <si>
    <t>Uvedené ceny obsahují veškeré náklady dodavatele nezbytné pro řádnou a včasnou realizaci předmětu plnění včetně nákladů souvisejících.
Ceny budou konstantní po celou dobu platnosti smluv.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</si>
</sst>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8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5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28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50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3"/>
      <c r="E4" s="54" t="s">
        <v>7</v>
      </c>
      <c r="F4" s="54" t="s">
        <v>8</v>
      </c>
      <c r="G4" s="25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35</v>
      </c>
      <c r="F6" s="48" t="s">
        <v>36</v>
      </c>
      <c r="G6" s="20"/>
      <c r="H6" s="20"/>
    </row>
    <row r="7" spans="2:8" s="2" customFormat="1" ht="21" customHeight="1" x14ac:dyDescent="0.25">
      <c r="B7" s="83" t="s">
        <v>29</v>
      </c>
      <c r="C7" s="84"/>
      <c r="D7" s="85"/>
      <c r="E7" s="45">
        <f>'A - soupis dodávek'!H8</f>
        <v>0</v>
      </c>
      <c r="F7" s="51">
        <f>'A - soupis dodávek'!K8</f>
        <v>0</v>
      </c>
      <c r="G7" s="49"/>
      <c r="H7" s="50"/>
    </row>
    <row r="8" spans="2:8" s="2" customFormat="1" ht="21" customHeight="1" x14ac:dyDescent="0.25">
      <c r="B8" s="83" t="s">
        <v>30</v>
      </c>
      <c r="C8" s="84"/>
      <c r="D8" s="85"/>
      <c r="E8" s="45">
        <f>'B - servisní práce'!I14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86" t="s">
        <v>34</v>
      </c>
      <c r="D9" s="87"/>
      <c r="E9" s="46">
        <f>'B - servisní práce'!I11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88" t="s">
        <v>45</v>
      </c>
      <c r="D10" s="89"/>
      <c r="E10" s="46">
        <f>'B - servisní práce'!L11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88" t="s">
        <v>46</v>
      </c>
      <c r="D11" s="89"/>
      <c r="E11" s="46">
        <f>'B - servisní práce'!N11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79" t="s">
        <v>37</v>
      </c>
      <c r="C12" s="80"/>
      <c r="D12" s="81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pbkqyWM3c4Ea9/rQo5iltI2E130TcE2G8XgjoMy4rUi0NFv3mWhKaycOsYKSvsy+iDmc/D3szYmiSOV1L9iNYA==" saltValue="+dR/L2b1ZXKGKwrtBimyVw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B11" sqref="B11:K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Motomedy (pohybové přístroje) pro Oblastní nemocnici Náchod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40">
        <f>'Souhrnný list'!D4</f>
        <v>0</v>
      </c>
      <c r="E4" s="91" t="str">
        <f>'Souhrnný list'!E4</f>
        <v>IČO:</v>
      </c>
      <c r="F4" s="92"/>
      <c r="G4" s="91" t="str">
        <f>'Souhrnný list'!F4</f>
        <v>DIČ:</v>
      </c>
      <c r="H4" s="92"/>
      <c r="I4" s="93"/>
      <c r="J4" s="3" t="s">
        <v>5</v>
      </c>
      <c r="K4" s="41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0" t="s">
        <v>51</v>
      </c>
      <c r="D7" s="73" t="s">
        <v>52</v>
      </c>
      <c r="E7" s="8" t="s">
        <v>10</v>
      </c>
      <c r="F7" s="9">
        <v>2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2:11" ht="30" customHeight="1" x14ac:dyDescent="0.25">
      <c r="B8" s="94" t="s">
        <v>15</v>
      </c>
      <c r="C8" s="95"/>
      <c r="D8" s="95"/>
      <c r="E8" s="95"/>
      <c r="F8" s="96"/>
      <c r="G8" s="71" t="s">
        <v>16</v>
      </c>
      <c r="H8" s="72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7.5" customHeight="1" x14ac:dyDescent="0.25">
      <c r="B11" s="90" t="s">
        <v>55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hUI6saLP1M4ofA+FEXLFGJ54hi3zXfb3U+2P0aQ4eHfoxEIEPgjF9MncK/jvf9NzMcoLibyAQVOwSdSmIJ067w==" saltValue="S8LQfWZv9QZfgjZguz5nMw==" spinCount="100000" sheet="1" formatColumns="0" formatRows="0"/>
  <mergeCells count="10">
    <mergeCell ref="B11:K11"/>
    <mergeCell ref="G4:I4"/>
    <mergeCell ref="B1:K1"/>
    <mergeCell ref="B2:C2"/>
    <mergeCell ref="B3:C3"/>
    <mergeCell ref="D2:K2"/>
    <mergeCell ref="D3:K3"/>
    <mergeCell ref="B4:C4"/>
    <mergeCell ref="E4:F4"/>
    <mergeCell ref="B8:F8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4.2851562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Motomedy (pohybové přístroje) pro Oblastní nemocnici Náchod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25</v>
      </c>
      <c r="C4" s="75"/>
      <c r="D4" s="38">
        <f>'Souhrnný list'!D4</f>
        <v>0</v>
      </c>
      <c r="E4" s="62" t="str">
        <f>'Souhrnný list'!E4</f>
        <v>IČO:</v>
      </c>
      <c r="F4" s="97" t="str">
        <f>'Souhrnný list'!F4</f>
        <v>DIČ:</v>
      </c>
      <c r="G4" s="99"/>
      <c r="H4" s="99"/>
      <c r="I4" s="99"/>
      <c r="J4" s="63"/>
      <c r="K4" s="34" t="s">
        <v>5</v>
      </c>
      <c r="L4" s="39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49</v>
      </c>
      <c r="F6" s="106"/>
      <c r="G6" s="106"/>
      <c r="H6" s="106"/>
      <c r="I6" s="105"/>
      <c r="J6" s="29"/>
      <c r="K6" s="104" t="s">
        <v>32</v>
      </c>
      <c r="L6" s="105"/>
      <c r="M6" s="104" t="s">
        <v>33</v>
      </c>
      <c r="N6" s="105"/>
    </row>
    <row r="7" spans="2:14" s="2" customFormat="1" ht="45" customHeight="1" x14ac:dyDescent="0.25">
      <c r="B7" s="128" t="s">
        <v>54</v>
      </c>
      <c r="C7" s="128"/>
      <c r="D7" s="129"/>
      <c r="E7" s="100" t="s">
        <v>47</v>
      </c>
      <c r="F7" s="127"/>
      <c r="G7" s="127"/>
      <c r="H7" s="127"/>
      <c r="I7" s="101"/>
      <c r="J7" s="30"/>
      <c r="K7" s="100" t="s">
        <v>22</v>
      </c>
      <c r="L7" s="101"/>
      <c r="M7" s="100" t="s">
        <v>48</v>
      </c>
      <c r="N7" s="101"/>
    </row>
    <row r="8" spans="2:14" s="2" customFormat="1" ht="15" customHeight="1" x14ac:dyDescent="0.25">
      <c r="B8" s="120" t="s">
        <v>2</v>
      </c>
      <c r="C8" s="118" t="s">
        <v>3</v>
      </c>
      <c r="D8" s="119" t="s">
        <v>6</v>
      </c>
      <c r="E8" s="102" t="s">
        <v>42</v>
      </c>
      <c r="F8" s="121" t="s">
        <v>38</v>
      </c>
      <c r="G8" s="122"/>
      <c r="H8" s="123"/>
      <c r="I8" s="27" t="s">
        <v>21</v>
      </c>
      <c r="J8" s="31"/>
      <c r="K8" s="102" t="s">
        <v>23</v>
      </c>
      <c r="L8" s="27" t="s">
        <v>21</v>
      </c>
      <c r="M8" s="102" t="s">
        <v>24</v>
      </c>
      <c r="N8" s="27" t="s">
        <v>21</v>
      </c>
    </row>
    <row r="9" spans="2:14" s="2" customFormat="1" ht="60.75" customHeight="1" thickBot="1" x14ac:dyDescent="0.3">
      <c r="B9" s="120"/>
      <c r="C9" s="118"/>
      <c r="D9" s="119"/>
      <c r="E9" s="102"/>
      <c r="F9" s="124"/>
      <c r="G9" s="125"/>
      <c r="H9" s="126"/>
      <c r="I9" s="65" t="s">
        <v>41</v>
      </c>
      <c r="J9" s="32"/>
      <c r="K9" s="103"/>
      <c r="L9" s="24" t="s">
        <v>43</v>
      </c>
      <c r="M9" s="103"/>
      <c r="N9" s="24" t="s">
        <v>44</v>
      </c>
    </row>
    <row r="10" spans="2:14" s="2" customFormat="1" ht="33" customHeight="1" thickBot="1" x14ac:dyDescent="0.3">
      <c r="B10" s="74">
        <v>1</v>
      </c>
      <c r="C10" s="70" t="s">
        <v>51</v>
      </c>
      <c r="D10" s="73" t="s">
        <v>52</v>
      </c>
      <c r="E10" s="66"/>
      <c r="F10" s="60" t="s">
        <v>39</v>
      </c>
      <c r="G10" s="59"/>
      <c r="H10" s="61" t="s">
        <v>40</v>
      </c>
      <c r="I10" s="67">
        <f>IFERROR((1/G10)*5*E10,0)</f>
        <v>0</v>
      </c>
      <c r="J10" s="68"/>
      <c r="K10" s="57"/>
      <c r="L10" s="22">
        <f>K10*200</f>
        <v>0</v>
      </c>
      <c r="M10" s="57"/>
      <c r="N10" s="22">
        <f>M10*8000</f>
        <v>0</v>
      </c>
    </row>
    <row r="11" spans="2:14" s="2" customFormat="1" ht="30" customHeight="1" thickBot="1" x14ac:dyDescent="0.3">
      <c r="B11" s="116" t="s">
        <v>31</v>
      </c>
      <c r="C11" s="117"/>
      <c r="D11" s="117"/>
      <c r="E11" s="19"/>
      <c r="F11" s="18"/>
      <c r="G11" s="18"/>
      <c r="H11" s="18"/>
      <c r="I11" s="23">
        <f>SUM(I10:I10)</f>
        <v>0</v>
      </c>
      <c r="J11" s="69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8"/>
      <c r="H12" s="58"/>
      <c r="I12" s="21" t="s">
        <v>21</v>
      </c>
      <c r="J12" s="33"/>
      <c r="L12" s="21" t="s">
        <v>21</v>
      </c>
      <c r="M12" s="64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4" s="2" customFormat="1" ht="41.25" customHeight="1" thickBot="1" x14ac:dyDescent="0.3">
      <c r="B14" s="113" t="s">
        <v>53</v>
      </c>
      <c r="C14" s="114"/>
      <c r="D14" s="114"/>
      <c r="E14" s="114"/>
      <c r="F14" s="114"/>
      <c r="G14" s="114"/>
      <c r="H14" s="115"/>
      <c r="I14" s="35">
        <f>I11+L11+N11</f>
        <v>0</v>
      </c>
      <c r="J14" s="37"/>
      <c r="K14" s="36" t="s">
        <v>27</v>
      </c>
      <c r="L14" s="4"/>
    </row>
    <row r="15" spans="2:14" s="2" customFormat="1" ht="30.6" customHeight="1" x14ac:dyDescent="0.25">
      <c r="G15" s="58"/>
      <c r="H15" s="58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KF/vnYAd45oUWiw38caoqYUCFyJjfk36TaOYIMN+9/EVxPR1TPD96sCIDctHC/Pmn6YfMVEzlw5uD+ETn3USXA==" saltValue="bYPHKd/9oFt/WFhkanHxbQ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8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2021-03-23T15:31:32Z</dcterms:modified>
</cp:coreProperties>
</file>