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2"/>
  <workbookPr/>
  <bookViews>
    <workbookView xWindow="0" yWindow="0" windowWidth="7485" windowHeight="2955" activeTab="2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dodávek'!$B$1:$K$11</definedName>
    <definedName name="_xlnm.Print_Area" localSheetId="2">'B - servisní práce'!$B$1:$N$14</definedName>
    <definedName name="_xlnm.Print_Area" localSheetId="0">'Souhrnný list'!$B$1:$H$13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<sst xmlns="http://schemas.openxmlformats.org/spreadsheetml/2006/main" count="76" uniqueCount="56">
  <si>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</si>
  <si>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</si>
  <si>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</si>
  <si>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</si>
  <si>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</si>
  <si>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</si>
  <si>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</si>
  <si>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</si>
  <si>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</si>
  <si>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</si>
  <si>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</si>
  <si>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</si>
  <si>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</si>
  <si>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</si>
  <si>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</si>
  <si>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</si>
  <si>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</si>
  <si>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</si>
  <si>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</si>
  <si>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</si>
  <si>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</si>
  <si>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</si>
  <si>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</si>
  <si>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</si>
  <si>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</si>
  <si>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</si>
  <si>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</si>
  <si>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</si>
  <si>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</si>
  <si>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</si>
  <si>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</si>
  <si>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</si>
  <si>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</si>
  <si>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</si>
  <si>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</si>
  <si>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</si>
  <si>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</si>
  <si>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</si>
  <si>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</si>
  <si>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</si>
  <si>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</si>
  <si>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</si>
  <si>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</si>
  <si>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</si>
  <si>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</si>
  <si>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</si>
  <si>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</si>
  <si>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</si>
  <si>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scheme val="major"/>
      </rPr>
      <t>Cena za 1 km dopravy a čas strávený na cestě tam a zpět v případě  servisu nebo pozáruční opravy.</t>
    </r>
  </si>
  <si>
    <t>Roční náklady na pravidelnou bezpečnostní technickou kontrolu (BTK) za 1 ks zařízení</t>
  </si>
  <si>
    <t>Uvedené ceny obsahují veškeré náklady dodavatele nezbytné pro řádnou a včasnou realizaci předmětu plnění včetně nákladů souvisejících.
Ceny budou konstantní po celou dobu platnosti smluv.</t>
  </si>
  <si>
    <t>Uvedené ceny platí pro servisní práce
na 1 ks daného zařízení.</t>
  </si>
  <si>
    <r>
      <rPr>
        <b/>
        <sz val="14"/>
        <color theme="0"/>
        <rFont val="Calibri Light"/>
        <family val="2"/>
        <scheme val="major"/>
      </rPr>
      <t>Celková 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
BTK + servisní práce v pozáruční době:</t>
    </r>
  </si>
  <si>
    <t>Dialyzační pojízdný přístroj (malý) pro Oblastní nemocnici Náchod</t>
  </si>
  <si>
    <t>T-3002x</t>
  </si>
  <si>
    <t>přístroj dialyzační pojízdný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</si>
</sst>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medium"/>
      <top style="medium"/>
      <bottom style="medium"/>
    </border>
    <border>
      <left/>
      <right/>
      <top style="thin">
        <color theme="0" tint="-0.24993999302387238"/>
      </top>
      <bottom/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 style="dotted">
        <color theme="0" tint="-0.149959996342659"/>
      </right>
      <top/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/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dotted">
        <color theme="0" tint="-0.14993000030517578"/>
      </left>
      <right/>
      <top/>
      <bottom style="dotted">
        <color theme="0" tint="-0.14993000030517578"/>
      </bottom>
    </border>
    <border>
      <left/>
      <right/>
      <top/>
      <bottom style="dotted">
        <color theme="0" tint="-0.14993000030517578"/>
      </bottom>
    </border>
    <border>
      <left/>
      <right style="dotted">
        <color theme="0" tint="-0.14993000030517578"/>
      </right>
      <top/>
      <bottom style="dotted">
        <color theme="0" tint="-0.14993000030517578"/>
      </bottom>
    </border>
    <border>
      <left style="dotted">
        <color theme="0" tint="-0.14993000030517578"/>
      </left>
      <right/>
      <top style="dotted">
        <color theme="0" tint="-0.14993000030517578"/>
      </top>
      <bottom style="dotted">
        <color theme="0" tint="-0.14993000030517578"/>
      </bottom>
    </border>
    <border>
      <left/>
      <right/>
      <top style="dotted">
        <color theme="0" tint="-0.14993000030517578"/>
      </top>
      <bottom style="dotted">
        <color theme="0" tint="-0.14993000030517578"/>
      </bottom>
    </border>
    <border>
      <left/>
      <right style="dotted">
        <color theme="0" tint="-0.14993000030517578"/>
      </right>
      <top style="dotted">
        <color theme="0" tint="-0.14993000030517578"/>
      </top>
      <bottom style="dotted">
        <color theme="0" tint="-0.14993000030517578"/>
      </bottom>
    </border>
    <border>
      <left style="dotted">
        <color theme="0" tint="-0.149959996342659"/>
      </left>
      <right/>
      <top/>
      <bottom style="dotted">
        <color theme="0" tint="-0.149959996342659"/>
      </bottom>
    </border>
    <border>
      <left/>
      <right style="dotted">
        <color theme="0" tint="-0.149959996342659"/>
      </right>
      <top/>
      <bottom style="dotted">
        <color theme="0" tint="-0.149959996342659"/>
      </bottom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thin"/>
      <bottom style="thin"/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7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7" fillId="4" borderId="3" xfId="0" applyFont="1" applyFill="1" applyBorder="1" applyAlignment="1">
      <alignment horizontal="right" vertical="center"/>
    </xf>
    <xf numFmtId="4" fontId="7" fillId="4" borderId="4" xfId="0" applyNumberFormat="1" applyFont="1" applyFill="1" applyBorder="1" applyAlignment="1">
      <alignment vertical="center"/>
    </xf>
    <xf numFmtId="4" fontId="7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4" fontId="7" fillId="4" borderId="8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5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vertical="center"/>
    </xf>
    <xf numFmtId="4" fontId="9" fillId="6" borderId="11" xfId="0" applyNumberFormat="1" applyFont="1" applyFill="1" applyBorder="1" applyAlignment="1">
      <alignment vertical="center"/>
    </xf>
    <xf numFmtId="0" fontId="9" fillId="6" borderId="1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/>
    </xf>
    <xf numFmtId="0" fontId="12" fillId="2" borderId="0" xfId="0" applyFont="1" applyFill="1" applyAlignment="1">
      <alignment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/>
    </xf>
    <xf numFmtId="4" fontId="13" fillId="5" borderId="6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4" fontId="13" fillId="5" borderId="7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14" fontId="3" fillId="2" borderId="15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4" fontId="10" fillId="2" borderId="20" xfId="0" applyNumberFormat="1" applyFont="1" applyFill="1" applyBorder="1" applyAlignment="1">
      <alignment vertical="center"/>
    </xf>
    <xf numFmtId="4" fontId="3" fillId="2" borderId="18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justify" vertical="center"/>
    </xf>
    <xf numFmtId="4" fontId="10" fillId="2" borderId="18" xfId="0" applyNumberFormat="1" applyFont="1" applyFill="1" applyBorder="1" applyAlignment="1">
      <alignment horizontal="right" vertical="center"/>
    </xf>
    <xf numFmtId="4" fontId="10" fillId="4" borderId="20" xfId="0" applyNumberFormat="1" applyFont="1" applyFill="1" applyBorder="1" applyAlignment="1">
      <alignment vertical="center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7" borderId="22" xfId="0" applyFont="1" applyFill="1" applyBorder="1" applyAlignment="1" applyProtection="1">
      <alignment horizontal="left" vertical="center"/>
      <protection locked="0"/>
    </xf>
    <xf numFmtId="14" fontId="3" fillId="7" borderId="1" xfId="0" applyNumberFormat="1" applyFont="1" applyFill="1" applyBorder="1" applyAlignment="1" applyProtection="1">
      <alignment horizontal="left" vertical="center"/>
      <protection locked="0"/>
    </xf>
    <xf numFmtId="4" fontId="3" fillId="7" borderId="2" xfId="0" applyNumberFormat="1" applyFont="1" applyFill="1" applyBorder="1" applyAlignment="1" applyProtection="1">
      <alignment horizontal="right" vertical="center"/>
      <protection locked="0"/>
    </xf>
    <xf numFmtId="4" fontId="5" fillId="7" borderId="23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9" fillId="6" borderId="26" xfId="0" applyFont="1" applyFill="1" applyBorder="1" applyAlignment="1">
      <alignment horizontal="center" wrapText="1"/>
    </xf>
    <xf numFmtId="4" fontId="5" fillId="2" borderId="13" xfId="0" applyNumberFormat="1" applyFont="1" applyFill="1" applyBorder="1" applyAlignment="1">
      <alignment vertical="center"/>
    </xf>
    <xf numFmtId="4" fontId="9" fillId="2" borderId="13" xfId="0" applyNumberFormat="1" applyFont="1" applyFill="1" applyBorder="1" applyAlignment="1">
      <alignment vertical="center"/>
    </xf>
    <xf numFmtId="0" fontId="7" fillId="4" borderId="27" xfId="0" applyFont="1" applyFill="1" applyBorder="1" applyAlignment="1">
      <alignment horizontal="right" vertical="center"/>
    </xf>
    <xf numFmtId="4" fontId="7" fillId="4" borderId="28" xfId="0" applyNumberFormat="1" applyFont="1" applyFill="1" applyBorder="1" applyAlignment="1">
      <alignment vertical="center"/>
    </xf>
    <xf numFmtId="1" fontId="4" fillId="5" borderId="29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vertical="center"/>
    </xf>
    <xf numFmtId="0" fontId="5" fillId="2" borderId="31" xfId="0" applyFont="1" applyFill="1" applyBorder="1" applyAlignment="1">
      <alignment vertical="center" wrapText="1"/>
    </xf>
    <xf numFmtId="4" fontId="5" fillId="7" borderId="8" xfId="0" applyNumberFormat="1" applyFont="1" applyFill="1" applyBorder="1" applyAlignment="1" applyProtection="1">
      <alignment horizontal="right" vertical="center"/>
      <protection locked="0"/>
    </xf>
    <xf numFmtId="2" fontId="5" fillId="7" borderId="31" xfId="0" applyNumberFormat="1" applyFont="1" applyFill="1" applyBorder="1" applyAlignment="1" applyProtection="1">
      <alignment horizontal="right" vertical="center" wrapText="1"/>
      <protection/>
    </xf>
    <xf numFmtId="2" fontId="5" fillId="7" borderId="7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32" xfId="0" applyNumberFormat="1" applyFont="1" applyFill="1" applyBorder="1" applyAlignment="1" applyProtection="1">
      <alignment horizontal="left" vertical="center" wrapText="1"/>
      <protection/>
    </xf>
    <xf numFmtId="4" fontId="5" fillId="2" borderId="1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4" borderId="33" xfId="0" applyFont="1" applyFill="1" applyBorder="1" applyAlignment="1">
      <alignment vertical="center"/>
    </xf>
    <xf numFmtId="0" fontId="10" fillId="4" borderId="34" xfId="0" applyFont="1" applyFill="1" applyBorder="1" applyAlignment="1">
      <alignment vertical="center"/>
    </xf>
    <xf numFmtId="0" fontId="10" fillId="4" borderId="35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36" xfId="0" applyFont="1" applyFill="1" applyBorder="1" applyAlignment="1">
      <alignment vertical="center"/>
    </xf>
    <xf numFmtId="0" fontId="10" fillId="2" borderId="37" xfId="0" applyFont="1" applyFill="1" applyBorder="1" applyAlignment="1">
      <alignment vertical="center"/>
    </xf>
    <xf numFmtId="0" fontId="10" fillId="2" borderId="38" xfId="0" applyFont="1" applyFill="1" applyBorder="1" applyAlignment="1">
      <alignment vertical="center"/>
    </xf>
    <xf numFmtId="0" fontId="3" fillId="2" borderId="39" xfId="0" applyFont="1" applyFill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/>
    </xf>
    <xf numFmtId="0" fontId="10" fillId="4" borderId="42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vertical="center"/>
    </xf>
    <xf numFmtId="0" fontId="3" fillId="2" borderId="45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9" fillId="4" borderId="46" xfId="0" applyFont="1" applyFill="1" applyBorder="1" applyAlignment="1">
      <alignment horizontal="justify" vertical="center" wrapText="1"/>
    </xf>
    <xf numFmtId="0" fontId="9" fillId="4" borderId="47" xfId="0" applyFont="1" applyFill="1" applyBorder="1" applyAlignment="1">
      <alignment horizontal="justify" vertical="center" wrapText="1"/>
    </xf>
    <xf numFmtId="0" fontId="4" fillId="3" borderId="48" xfId="0" applyFont="1" applyFill="1" applyBorder="1" applyAlignment="1">
      <alignment horizontal="center" wrapText="1"/>
    </xf>
    <xf numFmtId="0" fontId="4" fillId="3" borderId="49" xfId="0" applyFont="1" applyFill="1" applyBorder="1" applyAlignment="1">
      <alignment horizont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13" fillId="5" borderId="6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/>
    </xf>
    <xf numFmtId="0" fontId="13" fillId="5" borderId="16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wrapText="1"/>
    </xf>
    <xf numFmtId="0" fontId="4" fillId="3" borderId="59" xfId="0" applyFont="1" applyFill="1" applyBorder="1" applyAlignment="1">
      <alignment horizontal="center" wrapText="1"/>
    </xf>
    <xf numFmtId="0" fontId="4" fillId="3" borderId="60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61" xfId="0" applyFont="1" applyFill="1" applyBorder="1" applyAlignment="1">
      <alignment horizontal="center" wrapText="1"/>
    </xf>
    <xf numFmtId="0" fontId="9" fillId="4" borderId="62" xfId="0" applyFont="1" applyFill="1" applyBorder="1" applyAlignment="1">
      <alignment horizontal="justify" vertical="center" wrapText="1"/>
    </xf>
    <xf numFmtId="0" fontId="14" fillId="2" borderId="63" xfId="0" applyFont="1" applyFill="1" applyBorder="1" applyAlignment="1">
      <alignment horizontal="left" vertical="center" wrapText="1"/>
    </xf>
    <xf numFmtId="0" fontId="14" fillId="2" borderId="63" xfId="0" applyFont="1" applyFill="1" applyBorder="1" applyAlignment="1">
      <alignment horizontal="left" vertical="center"/>
    </xf>
    <xf numFmtId="0" fontId="14" fillId="2" borderId="64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4"/>
  <sheetViews>
    <sheetView workbookViewId="0" topLeftCell="A1">
      <selection activeCell="C10" sqref="C10:D10"/>
    </sheetView>
  </sheetViews>
  <sheetFormatPr defaultColWidth="8.8515625" defaultRowHeight="15"/>
  <cols>
    <col min="1" max="1" width="2.8515625" style="2" customWidth="1"/>
    <col min="2" max="2" width="3.421875" style="1" customWidth="1"/>
    <col min="3" max="3" width="10.00390625" style="1" customWidth="1"/>
    <col min="4" max="4" width="70.57421875" style="1" customWidth="1"/>
    <col min="5" max="5" width="23.421875" style="1" customWidth="1"/>
    <col min="6" max="6" width="23.421875" style="5" customWidth="1"/>
    <col min="7" max="7" width="7.57421875" style="1" bestFit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78" t="s">
        <v>28</v>
      </c>
      <c r="C1" s="78"/>
      <c r="D1" s="78"/>
      <c r="E1" s="78"/>
      <c r="F1" s="78"/>
      <c r="G1" s="78"/>
      <c r="H1" s="78"/>
    </row>
    <row r="2" spans="2:8" s="2" customFormat="1" ht="30" customHeight="1">
      <c r="B2" s="77" t="s">
        <v>4</v>
      </c>
      <c r="C2" s="77"/>
      <c r="D2" s="79" t="s">
        <v>53</v>
      </c>
      <c r="E2" s="79"/>
      <c r="F2" s="79"/>
      <c r="G2" s="79"/>
      <c r="H2" s="79"/>
    </row>
    <row r="3" spans="2:8" s="2" customFormat="1" ht="15">
      <c r="B3" s="77" t="s">
        <v>0</v>
      </c>
      <c r="C3" s="77"/>
      <c r="D3" s="80" t="s">
        <v>1</v>
      </c>
      <c r="E3" s="80"/>
      <c r="F3" s="80"/>
      <c r="G3" s="80"/>
      <c r="H3" s="80"/>
    </row>
    <row r="4" spans="2:8" s="2" customFormat="1" ht="15">
      <c r="B4" s="77" t="s">
        <v>25</v>
      </c>
      <c r="C4" s="77"/>
      <c r="D4" s="52"/>
      <c r="E4" s="53" t="s">
        <v>7</v>
      </c>
      <c r="F4" s="53" t="s">
        <v>8</v>
      </c>
      <c r="G4" s="25" t="s">
        <v>5</v>
      </c>
      <c r="H4" s="54"/>
    </row>
    <row r="5" spans="2:8" s="2" customFormat="1" ht="24" customHeight="1">
      <c r="B5" s="41"/>
      <c r="C5" s="41"/>
      <c r="D5" s="41"/>
      <c r="G5" s="41"/>
      <c r="H5" s="41"/>
    </row>
    <row r="6" spans="2:8" s="2" customFormat="1" ht="21" customHeight="1">
      <c r="B6" s="46"/>
      <c r="C6" s="46"/>
      <c r="D6" s="46"/>
      <c r="E6" s="47" t="s">
        <v>35</v>
      </c>
      <c r="F6" s="47" t="s">
        <v>36</v>
      </c>
      <c r="G6" s="20"/>
      <c r="H6" s="20"/>
    </row>
    <row r="7" spans="2:8" s="2" customFormat="1" ht="21" customHeight="1">
      <c r="B7" s="85" t="s">
        <v>29</v>
      </c>
      <c r="C7" s="86"/>
      <c r="D7" s="87"/>
      <c r="E7" s="44">
        <f>'A - soupis dodávek'!H8</f>
        <v>0</v>
      </c>
      <c r="F7" s="50">
        <f>'A - soupis dodávek'!K8</f>
        <v>0</v>
      </c>
      <c r="G7" s="48"/>
      <c r="H7" s="49"/>
    </row>
    <row r="8" spans="2:8" s="2" customFormat="1" ht="21" customHeight="1">
      <c r="B8" s="85" t="s">
        <v>30</v>
      </c>
      <c r="C8" s="86"/>
      <c r="D8" s="87"/>
      <c r="E8" s="44">
        <f>'B - servisní práce'!I14</f>
        <v>0</v>
      </c>
      <c r="F8" s="50">
        <f>E8*1.21</f>
        <v>0</v>
      </c>
      <c r="G8" s="48"/>
      <c r="H8" s="49"/>
    </row>
    <row r="9" spans="2:8" s="2" customFormat="1" ht="21" customHeight="1">
      <c r="B9" s="43"/>
      <c r="C9" s="88" t="s">
        <v>34</v>
      </c>
      <c r="D9" s="89"/>
      <c r="E9" s="45">
        <f>'B - servisní práce'!I11</f>
        <v>0</v>
      </c>
      <c r="F9" s="45">
        <f aca="true" t="shared" si="0" ref="F9:F11">E9*1.21</f>
        <v>0</v>
      </c>
      <c r="G9" s="48"/>
      <c r="H9" s="49"/>
    </row>
    <row r="10" spans="2:8" s="2" customFormat="1" ht="21" customHeight="1">
      <c r="B10" s="42"/>
      <c r="C10" s="90" t="s">
        <v>45</v>
      </c>
      <c r="D10" s="91"/>
      <c r="E10" s="45">
        <f>'B - servisní práce'!L11</f>
        <v>0</v>
      </c>
      <c r="F10" s="45">
        <f t="shared" si="0"/>
        <v>0</v>
      </c>
      <c r="G10" s="48"/>
      <c r="H10" s="49"/>
    </row>
    <row r="11" spans="2:8" s="2" customFormat="1" ht="21" customHeight="1">
      <c r="B11" s="42"/>
      <c r="C11" s="90" t="s">
        <v>46</v>
      </c>
      <c r="D11" s="91"/>
      <c r="E11" s="45">
        <f>'B - servisní práce'!N11</f>
        <v>0</v>
      </c>
      <c r="F11" s="45">
        <f t="shared" si="0"/>
        <v>0</v>
      </c>
      <c r="G11" s="48"/>
      <c r="H11" s="49"/>
    </row>
    <row r="12" spans="2:8" s="2" customFormat="1" ht="36" customHeight="1">
      <c r="B12" s="81" t="s">
        <v>37</v>
      </c>
      <c r="C12" s="82"/>
      <c r="D12" s="83"/>
      <c r="E12" s="51">
        <f>E7+E8</f>
        <v>0</v>
      </c>
      <c r="F12" s="51">
        <f>F7+F8</f>
        <v>0</v>
      </c>
      <c r="G12" s="48"/>
      <c r="H12" s="49"/>
    </row>
    <row r="13" spans="2:8" ht="30.6" customHeight="1">
      <c r="B13" s="2"/>
      <c r="C13" s="84"/>
      <c r="D13" s="84"/>
      <c r="E13" s="2"/>
      <c r="F13" s="4"/>
      <c r="G13" s="2"/>
      <c r="H13" s="2"/>
    </row>
    <row r="14" spans="2:8" ht="15">
      <c r="B14" s="2"/>
      <c r="C14" s="84"/>
      <c r="D14" s="84"/>
      <c r="E14" s="2"/>
      <c r="F14" s="4"/>
      <c r="G14" s="2"/>
      <c r="H14" s="2"/>
    </row>
  </sheetData>
  <sheetProtection algorithmName="SHA-512" hashValue="vJD4ItBlY31C44dC7WNOpYiFLdkhmDk4gjVEYSfrcl/pxy5Kk5GcsIxpxrlQ52CG1bHPbcpr6MtwQkewPI0RcQ==" saltValue="cBbhvZsNIUw5aQXuFTE/dg==" spinCount="100000" sheet="1" formatColumns="0" formatRows="0"/>
  <mergeCells count="14">
    <mergeCell ref="B12:D12"/>
    <mergeCell ref="C13:D13"/>
    <mergeCell ref="C14:D14"/>
    <mergeCell ref="B7:D7"/>
    <mergeCell ref="B8:D8"/>
    <mergeCell ref="C9:D9"/>
    <mergeCell ref="C10:D10"/>
    <mergeCell ref="C11:D11"/>
    <mergeCell ref="B4:C4"/>
    <mergeCell ref="B1:H1"/>
    <mergeCell ref="B2:C2"/>
    <mergeCell ref="D2:H2"/>
    <mergeCell ref="B3:C3"/>
    <mergeCell ref="D3:H3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0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12"/>
  <sheetViews>
    <sheetView workbookViewId="0" topLeftCell="A1">
      <selection activeCell="G7" sqref="G7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5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78" t="s">
        <v>20</v>
      </c>
      <c r="C1" s="78"/>
      <c r="D1" s="78"/>
      <c r="E1" s="78"/>
      <c r="F1" s="78"/>
      <c r="G1" s="78"/>
      <c r="H1" s="78"/>
      <c r="I1" s="78"/>
      <c r="J1" s="78"/>
      <c r="K1" s="78"/>
    </row>
    <row r="2" spans="2:11" ht="30" customHeight="1">
      <c r="B2" s="77" t="s">
        <v>4</v>
      </c>
      <c r="C2" s="77"/>
      <c r="D2" s="79" t="str">
        <f>'Souhrnný list'!D2:H2</f>
        <v>Dialyzační pojízdný přístroj (malý) pro Oblastní nemocnici Náchod</v>
      </c>
      <c r="E2" s="79"/>
      <c r="F2" s="79"/>
      <c r="G2" s="79"/>
      <c r="H2" s="79"/>
      <c r="I2" s="79"/>
      <c r="J2" s="79"/>
      <c r="K2" s="79"/>
    </row>
    <row r="3" spans="2:11" ht="15">
      <c r="B3" s="77" t="s">
        <v>0</v>
      </c>
      <c r="C3" s="77"/>
      <c r="D3" s="80" t="s">
        <v>1</v>
      </c>
      <c r="E3" s="80"/>
      <c r="F3" s="80"/>
      <c r="G3" s="80"/>
      <c r="H3" s="80"/>
      <c r="I3" s="80"/>
      <c r="J3" s="80"/>
      <c r="K3" s="80"/>
    </row>
    <row r="4" spans="2:11" ht="15">
      <c r="B4" s="77" t="s">
        <v>25</v>
      </c>
      <c r="C4" s="77"/>
      <c r="D4" s="39">
        <f>'Souhrnný list'!D4</f>
        <v>0</v>
      </c>
      <c r="E4" s="96" t="str">
        <f>'Souhrnný list'!E4</f>
        <v>IČO:</v>
      </c>
      <c r="F4" s="97"/>
      <c r="G4" s="96" t="str">
        <f>'Souhrnný list'!F4</f>
        <v>DIČ:</v>
      </c>
      <c r="H4" s="97"/>
      <c r="I4" s="98"/>
      <c r="J4" s="3" t="s">
        <v>5</v>
      </c>
      <c r="K4" s="40">
        <f>'Souhrnný list'!H4</f>
        <v>0</v>
      </c>
    </row>
    <row r="5" spans="2:11" ht="30" customHeight="1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>
      <c r="B6" s="6" t="s">
        <v>2</v>
      </c>
      <c r="C6" s="7" t="s">
        <v>3</v>
      </c>
      <c r="D6" s="7" t="s">
        <v>6</v>
      </c>
      <c r="E6" s="7" t="s">
        <v>9</v>
      </c>
      <c r="F6" s="6" t="s">
        <v>11</v>
      </c>
      <c r="G6" s="6" t="s">
        <v>13</v>
      </c>
      <c r="H6" s="6" t="s">
        <v>12</v>
      </c>
      <c r="I6" s="14"/>
      <c r="J6" s="6" t="s">
        <v>14</v>
      </c>
      <c r="K6" s="6" t="s">
        <v>18</v>
      </c>
    </row>
    <row r="7" spans="2:11" ht="33" customHeight="1">
      <c r="B7" s="8">
        <v>1</v>
      </c>
      <c r="C7" s="67" t="s">
        <v>54</v>
      </c>
      <c r="D7" s="68" t="s">
        <v>55</v>
      </c>
      <c r="E7" s="8" t="s">
        <v>10</v>
      </c>
      <c r="F7" s="9">
        <v>2</v>
      </c>
      <c r="G7" s="55"/>
      <c r="H7" s="10">
        <f>F7*G7</f>
        <v>0</v>
      </c>
      <c r="I7" s="15"/>
      <c r="J7" s="55">
        <v>21</v>
      </c>
      <c r="K7" s="10">
        <f>H7*((100+J7)/100)</f>
        <v>0</v>
      </c>
    </row>
    <row r="8" spans="2:11" ht="30" customHeight="1">
      <c r="B8" s="93" t="s">
        <v>15</v>
      </c>
      <c r="C8" s="94"/>
      <c r="D8" s="94"/>
      <c r="E8" s="94"/>
      <c r="F8" s="95"/>
      <c r="G8" s="64" t="s">
        <v>16</v>
      </c>
      <c r="H8" s="65">
        <f>SUM(H7:H7)</f>
        <v>0</v>
      </c>
      <c r="I8" s="13"/>
      <c r="J8" s="11" t="s">
        <v>17</v>
      </c>
      <c r="K8" s="12">
        <f>SUM(K7:K7)</f>
        <v>0</v>
      </c>
    </row>
    <row r="9" spans="2:11" ht="15">
      <c r="B9" s="2"/>
      <c r="C9" s="2"/>
      <c r="D9" s="2"/>
      <c r="E9" s="2"/>
      <c r="F9" s="2"/>
      <c r="G9" s="4"/>
      <c r="H9" s="2"/>
      <c r="I9" s="2"/>
      <c r="J9" s="2"/>
      <c r="K9" s="2"/>
    </row>
    <row r="10" spans="2:11" ht="18" customHeight="1">
      <c r="B10" s="2" t="s">
        <v>19</v>
      </c>
      <c r="C10" s="2"/>
      <c r="D10" s="2"/>
      <c r="E10" s="2"/>
      <c r="F10" s="2"/>
      <c r="G10" s="4"/>
      <c r="H10" s="2"/>
      <c r="I10" s="2"/>
      <c r="J10" s="2"/>
      <c r="K10" s="2"/>
    </row>
    <row r="11" spans="2:11" ht="36.75" customHeight="1">
      <c r="B11" s="92" t="s">
        <v>50</v>
      </c>
      <c r="C11" s="92"/>
      <c r="D11" s="92"/>
      <c r="E11" s="92"/>
      <c r="F11" s="92"/>
      <c r="G11" s="92"/>
      <c r="H11" s="92"/>
      <c r="I11" s="92"/>
      <c r="J11" s="92"/>
      <c r="K11" s="92"/>
    </row>
    <row r="12" spans="2:11" ht="30" customHeight="1">
      <c r="B12" s="2"/>
      <c r="C12" s="2"/>
      <c r="D12" s="2"/>
      <c r="E12" s="2"/>
      <c r="F12" s="2"/>
      <c r="G12" s="4"/>
      <c r="H12" s="2"/>
      <c r="I12" s="2"/>
      <c r="J12" s="2"/>
      <c r="K12" s="2"/>
    </row>
  </sheetData>
  <sheetProtection algorithmName="SHA-512" hashValue="S/l2U9gm2kJqc0MR4d8q7IU8xixuG4kpx2F2yLu+N4RLm03JvZCMkS44uMa9PkAtDvtRQ0D+ELUJoqdwFkq4og==" saltValue="nVy72BonD4ssHI2hgKtwlQ==" spinCount="100000" sheet="1" formatColumns="0" formatRows="0"/>
  <mergeCells count="10">
    <mergeCell ref="B11:K11"/>
    <mergeCell ref="B8:F8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7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17"/>
  <sheetViews>
    <sheetView tabSelected="1" workbookViewId="0" topLeftCell="A7">
      <selection activeCell="L14" sqref="L14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15.421875" style="1" customWidth="1"/>
    <col min="6" max="6" width="5.00390625" style="1" bestFit="1" customWidth="1"/>
    <col min="7" max="7" width="5.00390625" style="1" customWidth="1"/>
    <col min="8" max="8" width="5.421875" style="1" customWidth="1"/>
    <col min="9" max="9" width="19.7109375" style="1" customWidth="1"/>
    <col min="10" max="10" width="1.1484375" style="1" customWidth="1"/>
    <col min="11" max="11" width="15.421875" style="1" customWidth="1"/>
    <col min="12" max="12" width="19.7109375" style="5" customWidth="1"/>
    <col min="13" max="13" width="15.421875" style="1" customWidth="1"/>
    <col min="14" max="14" width="19.7109375" style="1" customWidth="1"/>
    <col min="15" max="15" width="17.8515625" style="2" customWidth="1"/>
    <col min="16" max="16384" width="8.8515625" style="1" customWidth="1"/>
  </cols>
  <sheetData>
    <row r="1" spans="2:14" ht="45" customHeight="1">
      <c r="B1" s="78" t="s">
        <v>26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2:14" ht="30" customHeight="1">
      <c r="B2" s="77" t="s">
        <v>4</v>
      </c>
      <c r="C2" s="77"/>
      <c r="D2" s="109" t="str">
        <f>'Souhrnný list'!D2:H2</f>
        <v>Dialyzační pojízdný přístroj (malý) pro Oblastní nemocnici Náchod</v>
      </c>
      <c r="E2" s="110"/>
      <c r="F2" s="110"/>
      <c r="G2" s="110"/>
      <c r="H2" s="110"/>
      <c r="I2" s="110"/>
      <c r="J2" s="110"/>
      <c r="K2" s="110"/>
      <c r="L2" s="110"/>
      <c r="M2" s="110"/>
      <c r="N2" s="111"/>
    </row>
    <row r="3" spans="2:14" ht="15">
      <c r="B3" s="77" t="s">
        <v>0</v>
      </c>
      <c r="C3" s="77"/>
      <c r="D3" s="112" t="s">
        <v>1</v>
      </c>
      <c r="E3" s="113"/>
      <c r="F3" s="113"/>
      <c r="G3" s="113"/>
      <c r="H3" s="113"/>
      <c r="I3" s="113"/>
      <c r="J3" s="113"/>
      <c r="K3" s="113"/>
      <c r="L3" s="113"/>
      <c r="M3" s="113"/>
      <c r="N3" s="114"/>
    </row>
    <row r="4" spans="2:14" ht="15">
      <c r="B4" s="77" t="s">
        <v>25</v>
      </c>
      <c r="C4" s="77"/>
      <c r="D4" s="37">
        <f>'Souhrnný list'!D4</f>
        <v>0</v>
      </c>
      <c r="E4" s="58" t="str">
        <f>'Souhrnný list'!E4</f>
        <v>IČO:</v>
      </c>
      <c r="F4" s="99" t="str">
        <f>'Souhrnný list'!F4</f>
        <v>DIČ:</v>
      </c>
      <c r="G4" s="101"/>
      <c r="H4" s="101"/>
      <c r="I4" s="101"/>
      <c r="J4" s="59"/>
      <c r="K4" s="33" t="s">
        <v>5</v>
      </c>
      <c r="L4" s="38">
        <f>'Souhrnný list'!H4</f>
        <v>0</v>
      </c>
      <c r="M4" s="99"/>
      <c r="N4" s="100"/>
    </row>
    <row r="5" spans="2:14" ht="14.45" customHeight="1" thickBot="1">
      <c r="B5" s="2"/>
      <c r="C5" s="2"/>
      <c r="D5" s="2"/>
      <c r="E5" s="2"/>
      <c r="F5" s="2"/>
      <c r="G5" s="57"/>
      <c r="H5" s="57"/>
      <c r="I5" s="2"/>
      <c r="J5" s="2"/>
      <c r="K5" s="2"/>
      <c r="L5" s="4"/>
      <c r="M5" s="2"/>
      <c r="N5" s="2"/>
    </row>
    <row r="6" spans="2:14" s="2" customFormat="1" ht="30" customHeight="1">
      <c r="B6" s="26"/>
      <c r="E6" s="106" t="s">
        <v>49</v>
      </c>
      <c r="F6" s="108"/>
      <c r="G6" s="108"/>
      <c r="H6" s="108"/>
      <c r="I6" s="107"/>
      <c r="J6" s="28"/>
      <c r="K6" s="106" t="s">
        <v>32</v>
      </c>
      <c r="L6" s="107"/>
      <c r="M6" s="106" t="s">
        <v>33</v>
      </c>
      <c r="N6" s="107"/>
    </row>
    <row r="7" spans="2:14" s="2" customFormat="1" ht="45" customHeight="1" thickBot="1">
      <c r="B7" s="134" t="s">
        <v>51</v>
      </c>
      <c r="C7" s="135"/>
      <c r="D7" s="136"/>
      <c r="E7" s="102" t="s">
        <v>47</v>
      </c>
      <c r="F7" s="133"/>
      <c r="G7" s="133"/>
      <c r="H7" s="133"/>
      <c r="I7" s="103"/>
      <c r="J7" s="29"/>
      <c r="K7" s="102" t="s">
        <v>22</v>
      </c>
      <c r="L7" s="103"/>
      <c r="M7" s="102" t="s">
        <v>48</v>
      </c>
      <c r="N7" s="103"/>
    </row>
    <row r="8" spans="2:14" s="2" customFormat="1" ht="15" customHeight="1">
      <c r="B8" s="125" t="s">
        <v>2</v>
      </c>
      <c r="C8" s="120" t="s">
        <v>3</v>
      </c>
      <c r="D8" s="122" t="s">
        <v>6</v>
      </c>
      <c r="E8" s="104" t="s">
        <v>42</v>
      </c>
      <c r="F8" s="127" t="s">
        <v>38</v>
      </c>
      <c r="G8" s="128"/>
      <c r="H8" s="129"/>
      <c r="I8" s="66" t="s">
        <v>21</v>
      </c>
      <c r="J8" s="30"/>
      <c r="K8" s="104" t="s">
        <v>23</v>
      </c>
      <c r="L8" s="66" t="s">
        <v>21</v>
      </c>
      <c r="M8" s="104" t="s">
        <v>24</v>
      </c>
      <c r="N8" s="66" t="s">
        <v>21</v>
      </c>
    </row>
    <row r="9" spans="2:14" s="2" customFormat="1" ht="60.75" customHeight="1" thickBot="1">
      <c r="B9" s="126"/>
      <c r="C9" s="121"/>
      <c r="D9" s="123"/>
      <c r="E9" s="124"/>
      <c r="F9" s="130"/>
      <c r="G9" s="131"/>
      <c r="H9" s="132"/>
      <c r="I9" s="61" t="s">
        <v>41</v>
      </c>
      <c r="J9" s="31"/>
      <c r="K9" s="105"/>
      <c r="L9" s="24" t="s">
        <v>43</v>
      </c>
      <c r="M9" s="105"/>
      <c r="N9" s="24" t="s">
        <v>44</v>
      </c>
    </row>
    <row r="10" spans="2:14" s="2" customFormat="1" ht="33" customHeight="1" thickBot="1">
      <c r="B10" s="69">
        <v>1</v>
      </c>
      <c r="C10" s="70" t="s">
        <v>54</v>
      </c>
      <c r="D10" s="71" t="s">
        <v>55</v>
      </c>
      <c r="E10" s="72"/>
      <c r="F10" s="73" t="s">
        <v>39</v>
      </c>
      <c r="G10" s="74"/>
      <c r="H10" s="75" t="s">
        <v>40</v>
      </c>
      <c r="I10" s="76">
        <f>_xlfn.IFERROR((1/G10)*5*E10,0)</f>
        <v>0</v>
      </c>
      <c r="J10" s="62"/>
      <c r="K10" s="56"/>
      <c r="L10" s="22">
        <f>K10*200</f>
        <v>0</v>
      </c>
      <c r="M10" s="56"/>
      <c r="N10" s="22">
        <f>M10*8000</f>
        <v>0</v>
      </c>
    </row>
    <row r="11" spans="2:14" s="2" customFormat="1" ht="30" customHeight="1" thickBot="1">
      <c r="B11" s="118" t="s">
        <v>31</v>
      </c>
      <c r="C11" s="119"/>
      <c r="D11" s="119"/>
      <c r="E11" s="19"/>
      <c r="F11" s="18"/>
      <c r="G11" s="18"/>
      <c r="H11" s="18"/>
      <c r="I11" s="23">
        <f>SUM(I10:I10)</f>
        <v>0</v>
      </c>
      <c r="J11" s="63"/>
      <c r="K11" s="17"/>
      <c r="L11" s="23">
        <f>SUM(L10:L10)</f>
        <v>0</v>
      </c>
      <c r="M11" s="17"/>
      <c r="N11" s="23">
        <f>SUM(N10:N10)</f>
        <v>0</v>
      </c>
    </row>
    <row r="12" spans="2:14" ht="15.75" thickBot="1">
      <c r="B12" s="2"/>
      <c r="C12" s="2"/>
      <c r="D12" s="2"/>
      <c r="E12" s="2"/>
      <c r="F12" s="2"/>
      <c r="G12" s="57"/>
      <c r="H12" s="57"/>
      <c r="I12" s="21" t="s">
        <v>21</v>
      </c>
      <c r="J12" s="32"/>
      <c r="L12" s="21" t="s">
        <v>21</v>
      </c>
      <c r="M12" s="60"/>
      <c r="N12" s="21" t="s">
        <v>21</v>
      </c>
    </row>
    <row r="13" spans="2:14" ht="15.75" thickBot="1">
      <c r="B13" s="2"/>
      <c r="C13" s="2"/>
      <c r="D13" s="2"/>
      <c r="E13" s="2"/>
      <c r="F13" s="2"/>
      <c r="G13" s="57"/>
      <c r="H13" s="57"/>
      <c r="I13" s="27"/>
      <c r="J13" s="27"/>
      <c r="K13" s="2"/>
      <c r="L13" s="27"/>
      <c r="M13" s="2"/>
      <c r="N13" s="27"/>
    </row>
    <row r="14" spans="2:12" s="2" customFormat="1" ht="41.25" customHeight="1" thickBot="1">
      <c r="B14" s="115" t="s">
        <v>52</v>
      </c>
      <c r="C14" s="116"/>
      <c r="D14" s="116"/>
      <c r="E14" s="116"/>
      <c r="F14" s="116"/>
      <c r="G14" s="116"/>
      <c r="H14" s="117"/>
      <c r="I14" s="34">
        <f>I11+L11+N11</f>
        <v>0</v>
      </c>
      <c r="J14" s="36"/>
      <c r="K14" s="35" t="s">
        <v>27</v>
      </c>
      <c r="L14" s="4"/>
    </row>
    <row r="15" spans="7:12" s="2" customFormat="1" ht="30.6" customHeight="1">
      <c r="G15" s="57"/>
      <c r="H15" s="57"/>
      <c r="L15" s="4"/>
    </row>
    <row r="16" spans="2:14" s="2" customFormat="1" ht="18" customHeight="1">
      <c r="B16" s="16"/>
      <c r="C16" s="1"/>
      <c r="D16" s="1"/>
      <c r="E16" s="1"/>
      <c r="F16" s="1"/>
      <c r="G16" s="1"/>
      <c r="H16" s="1"/>
      <c r="I16" s="1"/>
      <c r="J16" s="1"/>
      <c r="K16" s="1"/>
      <c r="L16" s="5"/>
      <c r="M16" s="1"/>
      <c r="N16" s="1"/>
    </row>
    <row r="17" spans="2:14" s="2" customFormat="1" ht="18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5"/>
      <c r="M17" s="1"/>
      <c r="N17" s="1"/>
    </row>
    <row r="18" ht="18" customHeight="1"/>
  </sheetData>
  <sheetProtection algorithmName="SHA-512" hashValue="g9TFvYkg0O9AZcvZBF4kevNwX0BvRQ5dPmVkOY83gLjkvBS5KWewxRPchMKJylYmvyIVnD9Md8T+JNosP5dDoA==" saltValue="FDkr/t9RvCEztpdzXy3wtg==" spinCount="100000" sheet="1" formatColumns="0" formatRows="0"/>
  <mergeCells count="24">
    <mergeCell ref="B14:H14"/>
    <mergeCell ref="B4:C4"/>
    <mergeCell ref="B11:D11"/>
    <mergeCell ref="C8:C9"/>
    <mergeCell ref="D8:D9"/>
    <mergeCell ref="E8:E9"/>
    <mergeCell ref="B8:B9"/>
    <mergeCell ref="F8:H9"/>
    <mergeCell ref="E7:I7"/>
    <mergeCell ref="B7:D7"/>
    <mergeCell ref="B1:N1"/>
    <mergeCell ref="B2:C2"/>
    <mergeCell ref="B3:C3"/>
    <mergeCell ref="D2:N2"/>
    <mergeCell ref="D3:N3"/>
    <mergeCell ref="M4:N4"/>
    <mergeCell ref="F4:I4"/>
    <mergeCell ref="K7:L7"/>
    <mergeCell ref="K8:K9"/>
    <mergeCell ref="K6:L6"/>
    <mergeCell ref="E6:I6"/>
    <mergeCell ref="M6:N6"/>
    <mergeCell ref="M7:N7"/>
    <mergeCell ref="M8:M9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69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2021-01-21T13:33:56Z</cp:lastPrinted>
  <dcterms:created xsi:type="dcterms:W3CDTF">2019-10-21T13:53:46Z</dcterms:created>
  <dcterms:modified xsi:type="dcterms:W3CDTF">2021-03-23T16:21:02Z</dcterms:modified>
  <cp:category/>
  <cp:version/>
  <cp:contentType/>
  <cp:contentStatus/>
</cp:coreProperties>
</file>