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pis vybavení - el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Výpis vybavení - ele...'!$C$117:$K$123</definedName>
    <definedName name="_xlnm.Print_Area" localSheetId="1">'01 - Výpis vybavení - ele...'!$C$4:$J$76,'01 - Výpis vybavení - ele...'!$C$82:$J$99,'01 - Výpis vybavení - ele...'!$C$105:$K$123</definedName>
    <definedName name="_xlnm.Print_Titles" localSheetId="1">'01 - Výpis vybavení - ele...'!$117:$117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112"/>
  <c r="E7"/>
  <c r="E108"/>
  <c i="1" r="L90"/>
  <c r="AM90"/>
  <c r="AM89"/>
  <c r="L89"/>
  <c r="AM87"/>
  <c r="L87"/>
  <c r="L85"/>
  <c r="L84"/>
  <c i="2" r="BK122"/>
  <c r="BK123"/>
  <c r="J121"/>
  <c r="J123"/>
  <c r="J122"/>
  <c r="BK121"/>
  <c i="1" r="AS94"/>
  <c i="2" l="1" r="BK120"/>
  <c r="J120"/>
  <c r="J98"/>
  <c r="P120"/>
  <c r="P119"/>
  <c r="P118"/>
  <c i="1" r="AU95"/>
  <c i="2" r="R120"/>
  <c r="R119"/>
  <c r="R118"/>
  <c r="T120"/>
  <c r="T119"/>
  <c r="T118"/>
  <c r="E85"/>
  <c r="J89"/>
  <c r="J115"/>
  <c r="BE121"/>
  <c r="BE123"/>
  <c r="F92"/>
  <c r="BE122"/>
  <c r="F37"/>
  <c i="1" r="BD95"/>
  <c r="BD94"/>
  <c r="W33"/>
  <c i="2" r="F36"/>
  <c i="1" r="BC95"/>
  <c r="BC94"/>
  <c r="W32"/>
  <c i="2" r="J34"/>
  <c i="1" r="AW95"/>
  <c i="2" r="F34"/>
  <c i="1" r="BA95"/>
  <c r="BA94"/>
  <c r="W30"/>
  <c i="2" r="F35"/>
  <c i="1" r="BB95"/>
  <c r="BB94"/>
  <c r="W31"/>
  <c r="AU94"/>
  <c i="2" l="1" r="BK119"/>
  <c r="J119"/>
  <c r="J97"/>
  <c i="1" r="AX94"/>
  <c r="AW94"/>
  <c r="AK30"/>
  <c i="2" r="F33"/>
  <c i="1" r="AZ95"/>
  <c r="AZ94"/>
  <c r="W29"/>
  <c r="AY94"/>
  <c i="2" r="J33"/>
  <c i="1" r="AV95"/>
  <c r="AT95"/>
  <c i="2" l="1" r="BK118"/>
  <c r="J118"/>
  <c i="1" r="AV94"/>
  <c r="AK29"/>
  <c i="2" r="J30"/>
  <c i="1" r="AG95"/>
  <c r="AN95"/>
  <c i="2" l="1" r="J96"/>
  <c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<sst xmlns="http://schemas.openxmlformats.org/spreadsheetml/2006/main">
  <si>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</si>
  <si>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</si>
  <si>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</si>
  <si>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</si>
  <si>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</si>
  <si>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{9ae6fe26-b9c2-4639-a84d-d49cc0fce72d}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</si>
  <si>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</si>
  <si>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</si>
  <si>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</si>
  <si>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</si>
  <si>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</si>
  <si>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</si>
  <si>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</si>
  <si>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</si>
  <si>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2019/015/3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</si>
  <si>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</si>
  <si>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</si>
  <si>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Zvýšení dostupnosti komunitních pobytových služeb v lokalitě Náchod - Elektrospotřebiče</t>
  </si>
  <si>
    <t>KSO:</t>
  </si>
  <si>
    <t>CC-CZ:</t>
  </si>
  <si>
    <t>Místo:</t>
  </si>
  <si>
    <t>Náchod</t>
  </si>
  <si>
    <t>Datum:</t>
  </si>
  <si>
    <t>13. 2. 2020</t>
  </si>
  <si>
    <t>Zadavatel:</t>
  </si>
  <si>
    <t>IČ:</t>
  </si>
  <si>
    <t>Královehradecký kraj, Pivovarské nám. 1245/2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</si>
  <si>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</si>
  <si>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</si>
  <si>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</si>
  <si>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</si>
  <si>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</si>
  <si>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</si>
  <si>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</si>
  <si>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</si>
  <si>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</si>
  <si>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Ceny zahrnuje spotřebič, dopravu a montáž se zapojením a zprovozněním.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</si>
  <si>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</si>
  <si>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</si>
  <si>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</si>
  <si>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</si>
  <si>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</si>
  <si>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</si>
  <si>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</si>
  <si>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</si>
  <si>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</si>
  <si>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</si>
  <si>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</si>
  <si>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</si>
  <si>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</si>
  <si>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</si>
  <si>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</si>
  <si>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</si>
  <si>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</si>
  <si>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</si>
  <si>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</si>
  <si>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</si>
  <si>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</si>
  <si>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</si>
  <si>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</si>
  <si>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</si>
  <si>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</si>
  <si>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</si>
  <si>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</si>
  <si>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</si>
  <si>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</si>
  <si>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</si>
  <si>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</si>
  <si>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</si>
  <si>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</si>
  <si>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</si>
  <si>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</si>
  <si>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</si>
  <si>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</si>
  <si>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</si>
  <si>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</si>
  <si>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</si>
  <si>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</si>
  <si>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</si>
  <si>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</si>
  <si>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</si>
  <si>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</si>
  <si>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</si>
  <si>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Výpis vybavení - elektrospotřebiče</t>
  </si>
  <si>
    <t>STA</t>
  </si>
  <si>
    <t>1</t>
  </si>
  <si>
    <t>{5513f1bb-715e-4cac-97ec-b087c5a15810}</t>
  </si>
  <si>
    <t>KRYCÍ LIST SOUPISU PRACÍ</t>
  </si>
  <si>
    <t>Objekt:</t>
  </si>
  <si>
    <t>01 - Výpis vybavení - elektrospotřebiče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</si>
  <si>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</si>
  <si>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</si>
  <si>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</si>
  <si>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</si>
  <si>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</si>
  <si>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</si>
  <si>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58-M - Elektrospotřebiče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</si>
  <si>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</si>
  <si>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</si>
  <si>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</si>
  <si>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</si>
  <si>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</si>
  <si>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</si>
  <si>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</si>
  <si>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</si>
  <si>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</si>
  <si>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</si>
  <si>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</si>
  <si>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</si>
  <si>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</si>
  <si>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</si>
  <si>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</si>
  <si>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</si>
  <si>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</si>
  <si>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58-M</t>
  </si>
  <si>
    <t>Elektrospotřebiče</t>
  </si>
  <si>
    <t>K</t>
  </si>
  <si>
    <t>580507R04</t>
  </si>
  <si>
    <t xml:space="preserve">04  D+M Led TV, uhlopříčka 108cm, dle specifikace PD a výběru investora</t>
  </si>
  <si>
    <t>kpl</t>
  </si>
  <si>
    <t>64</t>
  </si>
  <si>
    <t>2</t>
  </si>
  <si>
    <t>372966149</t>
  </si>
  <si>
    <t>580507R05</t>
  </si>
  <si>
    <t xml:space="preserve">05  D+M Pračka s předním plněním, 6,5 kg,  A+++, dle specifikace PD a výběru investora</t>
  </si>
  <si>
    <t>498582691</t>
  </si>
  <si>
    <t>580507R06</t>
  </si>
  <si>
    <t xml:space="preserve">06 D+M Kondenzační sušička prádla, 8 kg,  A+++, dle specifikace PD a výběru investora</t>
  </si>
  <si>
    <t>-725173289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</si>
</sst>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2019/015/3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Zvýšení dostupnosti komunitních pobytových služeb v lokalitě Náchod - Elektrospotřebiče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Náchod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40.0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Královehradecký kraj, Pivovarské nám. 1245/2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Projecticon s.r.o., A. Kopeckého 151, Nový Hrádek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Výpis vybavení - ele...'!J30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Výpis vybavení - ele...'!P118</f>
        <v>0</v>
      </c>
      <c r="AV95" s="125">
        <f>'01 - Výpis vybavení - ele...'!J33</f>
        <v>0</v>
      </c>
      <c r="AW95" s="125">
        <f>'01 - Výpis vybavení - ele...'!J34</f>
        <v>0</v>
      </c>
      <c r="AX95" s="125">
        <f>'01 - Výpis vybavení - ele...'!J35</f>
        <v>0</v>
      </c>
      <c r="AY95" s="125">
        <f>'01 - Výpis vybavení - ele...'!J36</f>
        <v>0</v>
      </c>
      <c r="AZ95" s="125">
        <f>'01 - Výpis vybavení - ele...'!F33</f>
        <v>0</v>
      </c>
      <c r="BA95" s="125">
        <f>'01 - Výpis vybavení - ele...'!F34</f>
        <v>0</v>
      </c>
      <c r="BB95" s="125">
        <f>'01 - Výpis vybavení - ele...'!F35</f>
        <v>0</v>
      </c>
      <c r="BC95" s="125">
        <f>'01 - Výpis vybavení - ele...'!F36</f>
        <v>0</v>
      </c>
      <c r="BD95" s="127">
        <f>'01 - Výpis vybavení - ele...'!F37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Heuxznj0DLZzX+gxreJfRqENAe1PgNa/LNLPNcvQjkOuShKQSX4GHYJkLHGc8M8YojmCse87wI47G4SgQPMyUA==" hashValue="MlXyVfZGRaGZkuDmxZKIL2bxSQeNEbhh/kttslH82LV69wzVqXhUTSX96HcrqXK/BFd/AF4/KYrnXwLBjibD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ýpis vybavení - 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3.25" customHeight="1">
      <c r="B7" s="17"/>
      <c r="E7" s="134" t="str">
        <f>'Rekapitulace stavby'!K6</f>
        <v>Zvýšení dostupnosti komunitních pobytových služeb v lokalitě Náchod - Elektrospotřebiče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13. 2. 2020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ROUND((SUM(BE118:BE123)),  2)</f>
        <v>0</v>
      </c>
      <c r="G33" s="35"/>
      <c r="H33" s="35"/>
      <c r="I33" s="148">
        <v>0.20999999999999999</v>
      </c>
      <c r="J33" s="147">
        <f>ROUND(((SUM(BE118:BE123))*I33),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ROUND((SUM(BF118:BF123)),  2)</f>
        <v>0</v>
      </c>
      <c r="G34" s="35"/>
      <c r="H34" s="35"/>
      <c r="I34" s="148">
        <v>0.14999999999999999</v>
      </c>
      <c r="J34" s="147">
        <f>ROUND(((SUM(BF118:BF123))*I34),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ROUND((SUM(BG118:BG123)),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ROUND((SUM(BH118:BH123)),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ROUND((SUM(BI118:BI123)),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67" t="str">
        <f>E7</f>
        <v>Zvýšení dostupnosti komunitních pobytových služeb v lokalitě Náchod - Elektrospotřebiče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Výpis vybavení - elektrospotřebiče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Náchod</v>
      </c>
      <c r="G89" s="37"/>
      <c r="H89" s="37"/>
      <c r="I89" s="29" t="s">
        <v>22</v>
      </c>
      <c r="J89" s="76" t="str">
        <f>IF(J12="","",J12)</f>
        <v>13. 2. 2020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40.05" customHeight="1">
      <c r="A91" s="35"/>
      <c r="B91" s="36"/>
      <c r="C91" s="29" t="s">
        <v>24</v>
      </c>
      <c r="D91" s="37"/>
      <c r="E91" s="37"/>
      <c r="F91" s="24" t="str">
        <f>E15</f>
        <v>Královehradecký kraj, Pivovarské nám. 1245/2</v>
      </c>
      <c r="G91" s="37"/>
      <c r="H91" s="37"/>
      <c r="I91" s="29" t="s">
        <v>30</v>
      </c>
      <c r="J91" s="33" t="str">
        <f>E21</f>
        <v>Projecticon s.r.o., A. Kopeckého 151, Nový Hrádek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J119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97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3.25" customHeight="1">
      <c r="A108" s="35"/>
      <c r="B108" s="36"/>
      <c r="C108" s="37"/>
      <c r="D108" s="37"/>
      <c r="E108" s="167" t="str">
        <f>E7</f>
        <v>Zvýšení dostupnosti komunitních pobytových služeb v lokalitě Náchod - Elektrospotřebiče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01 - Výpis vybavení - elektrospotřebiče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Náchod</v>
      </c>
      <c r="G112" s="37"/>
      <c r="H112" s="37"/>
      <c r="I112" s="29" t="s">
        <v>22</v>
      </c>
      <c r="J112" s="76" t="str">
        <f>IF(J12="","",J12)</f>
        <v>13. 2. 2020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0.05" customHeight="1">
      <c r="A114" s="35"/>
      <c r="B114" s="36"/>
      <c r="C114" s="29" t="s">
        <v>24</v>
      </c>
      <c r="D114" s="37"/>
      <c r="E114" s="37"/>
      <c r="F114" s="24" t="str">
        <f>E15</f>
        <v>Královehradecký kraj, Pivovarské nám. 1245/2</v>
      </c>
      <c r="G114" s="37"/>
      <c r="H114" s="37"/>
      <c r="I114" s="29" t="s">
        <v>30</v>
      </c>
      <c r="J114" s="33" t="str">
        <f>E21</f>
        <v>Projecticon s.r.o., A. Kopeckého 151, Nový Hrádek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4"/>
      <c r="B117" s="185"/>
      <c r="C117" s="186" t="s">
        <v>98</v>
      </c>
      <c r="D117" s="187" t="s">
        <v>62</v>
      </c>
      <c r="E117" s="187" t="s">
        <v>58</v>
      </c>
      <c r="F117" s="187" t="s">
        <v>59</v>
      </c>
      <c r="G117" s="187" t="s">
        <v>99</v>
      </c>
      <c r="H117" s="187" t="s">
        <v>100</v>
      </c>
      <c r="I117" s="187" t="s">
        <v>101</v>
      </c>
      <c r="J117" s="187" t="s">
        <v>92</v>
      </c>
      <c r="K117" s="188" t="s">
        <v>102</v>
      </c>
      <c r="L117" s="189"/>
      <c r="M117" s="97" t="s">
        <v>1</v>
      </c>
      <c r="N117" s="98" t="s">
        <v>41</v>
      </c>
      <c r="O117" s="98" t="s">
        <v>103</v>
      </c>
      <c r="P117" s="98" t="s">
        <v>104</v>
      </c>
      <c r="Q117" s="98" t="s">
        <v>105</v>
      </c>
      <c r="R117" s="98" t="s">
        <v>106</v>
      </c>
      <c r="S117" s="98" t="s">
        <v>107</v>
      </c>
      <c r="T117" s="99" t="s">
        <v>108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5"/>
      <c r="B118" s="36"/>
      <c r="C118" s="104" t="s">
        <v>109</v>
      </c>
      <c r="D118" s="37"/>
      <c r="E118" s="37"/>
      <c r="F118" s="37"/>
      <c r="G118" s="37"/>
      <c r="H118" s="37"/>
      <c r="I118" s="37"/>
      <c r="J118" s="190">
        <f>BK118</f>
        <v>0</v>
      </c>
      <c r="K118" s="37"/>
      <c r="L118" s="41"/>
      <c r="M118" s="100"/>
      <c r="N118" s="191"/>
      <c r="O118" s="101"/>
      <c r="P118" s="192">
        <f>P119</f>
        <v>0</v>
      </c>
      <c r="Q118" s="101"/>
      <c r="R118" s="192">
        <f>R119</f>
        <v>0</v>
      </c>
      <c r="S118" s="101"/>
      <c r="T118" s="193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76</v>
      </c>
      <c r="AU118" s="14" t="s">
        <v>94</v>
      </c>
      <c r="BK118" s="194">
        <f>BK119</f>
        <v>0</v>
      </c>
    </row>
    <row r="119" s="12" customFormat="1" ht="25.92" customHeight="1">
      <c r="A119" s="12"/>
      <c r="B119" s="195"/>
      <c r="C119" s="196"/>
      <c r="D119" s="197" t="s">
        <v>76</v>
      </c>
      <c r="E119" s="198" t="s">
        <v>110</v>
      </c>
      <c r="F119" s="198" t="s">
        <v>111</v>
      </c>
      <c r="G119" s="196"/>
      <c r="H119" s="196"/>
      <c r="I119" s="199"/>
      <c r="J119" s="200">
        <f>BK119</f>
        <v>0</v>
      </c>
      <c r="K119" s="196"/>
      <c r="L119" s="201"/>
      <c r="M119" s="202"/>
      <c r="N119" s="203"/>
      <c r="O119" s="203"/>
      <c r="P119" s="204">
        <f>P120</f>
        <v>0</v>
      </c>
      <c r="Q119" s="203"/>
      <c r="R119" s="204">
        <f>R120</f>
        <v>0</v>
      </c>
      <c r="S119" s="203"/>
      <c r="T119" s="20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112</v>
      </c>
      <c r="AT119" s="207" t="s">
        <v>76</v>
      </c>
      <c r="AU119" s="207" t="s">
        <v>77</v>
      </c>
      <c r="AY119" s="206" t="s">
        <v>113</v>
      </c>
      <c r="BK119" s="208">
        <f>BK120</f>
        <v>0</v>
      </c>
    </row>
    <row r="120" s="12" customFormat="1" ht="22.8" customHeight="1">
      <c r="A120" s="12"/>
      <c r="B120" s="195"/>
      <c r="C120" s="196"/>
      <c r="D120" s="197" t="s">
        <v>76</v>
      </c>
      <c r="E120" s="209" t="s">
        <v>114</v>
      </c>
      <c r="F120" s="209" t="s">
        <v>115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SUM(P121:P123)</f>
        <v>0</v>
      </c>
      <c r="Q120" s="203"/>
      <c r="R120" s="204">
        <f>SUM(R121:R123)</f>
        <v>0</v>
      </c>
      <c r="S120" s="203"/>
      <c r="T120" s="205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112</v>
      </c>
      <c r="AT120" s="207" t="s">
        <v>76</v>
      </c>
      <c r="AU120" s="207" t="s">
        <v>85</v>
      </c>
      <c r="AY120" s="206" t="s">
        <v>113</v>
      </c>
      <c r="BK120" s="208">
        <f>SUM(BK121:BK123)</f>
        <v>0</v>
      </c>
    </row>
    <row r="121" s="2" customFormat="1" ht="24.15" customHeight="1">
      <c r="A121" s="35"/>
      <c r="B121" s="36"/>
      <c r="C121" s="211" t="s">
        <v>85</v>
      </c>
      <c r="D121" s="211" t="s">
        <v>116</v>
      </c>
      <c r="E121" s="212" t="s">
        <v>117</v>
      </c>
      <c r="F121" s="213" t="s">
        <v>118</v>
      </c>
      <c r="G121" s="214" t="s">
        <v>119</v>
      </c>
      <c r="H121" s="215">
        <v>2</v>
      </c>
      <c r="I121" s="216"/>
      <c r="J121" s="217">
        <f>ROUND(I121*H121,2)</f>
        <v>0</v>
      </c>
      <c r="K121" s="213" t="s">
        <v>1</v>
      </c>
      <c r="L121" s="41"/>
      <c r="M121" s="218" t="s">
        <v>1</v>
      </c>
      <c r="N121" s="219" t="s">
        <v>42</v>
      </c>
      <c r="O121" s="88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2" t="s">
        <v>120</v>
      </c>
      <c r="AT121" s="222" t="s">
        <v>116</v>
      </c>
      <c r="AU121" s="222" t="s">
        <v>121</v>
      </c>
      <c r="AY121" s="14" t="s">
        <v>113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4" t="s">
        <v>85</v>
      </c>
      <c r="BK121" s="223">
        <f>ROUND(I121*H121,2)</f>
        <v>0</v>
      </c>
      <c r="BL121" s="14" t="s">
        <v>120</v>
      </c>
      <c r="BM121" s="222" t="s">
        <v>122</v>
      </c>
    </row>
    <row r="122" s="2" customFormat="1" ht="24.15" customHeight="1">
      <c r="A122" s="35"/>
      <c r="B122" s="36"/>
      <c r="C122" s="211" t="s">
        <v>121</v>
      </c>
      <c r="D122" s="211" t="s">
        <v>116</v>
      </c>
      <c r="E122" s="212" t="s">
        <v>123</v>
      </c>
      <c r="F122" s="213" t="s">
        <v>124</v>
      </c>
      <c r="G122" s="214" t="s">
        <v>119</v>
      </c>
      <c r="H122" s="215">
        <v>2</v>
      </c>
      <c r="I122" s="216"/>
      <c r="J122" s="217">
        <f>ROUND(I122*H122,2)</f>
        <v>0</v>
      </c>
      <c r="K122" s="213" t="s">
        <v>1</v>
      </c>
      <c r="L122" s="41"/>
      <c r="M122" s="218" t="s">
        <v>1</v>
      </c>
      <c r="N122" s="219" t="s">
        <v>42</v>
      </c>
      <c r="O122" s="88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2" t="s">
        <v>120</v>
      </c>
      <c r="AT122" s="222" t="s">
        <v>116</v>
      </c>
      <c r="AU122" s="222" t="s">
        <v>121</v>
      </c>
      <c r="AY122" s="14" t="s">
        <v>113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4" t="s">
        <v>85</v>
      </c>
      <c r="BK122" s="223">
        <f>ROUND(I122*H122,2)</f>
        <v>0</v>
      </c>
      <c r="BL122" s="14" t="s">
        <v>120</v>
      </c>
      <c r="BM122" s="222" t="s">
        <v>125</v>
      </c>
    </row>
    <row r="123" s="2" customFormat="1" ht="24.15" customHeight="1">
      <c r="A123" s="35"/>
      <c r="B123" s="36"/>
      <c r="C123" s="211" t="s">
        <v>112</v>
      </c>
      <c r="D123" s="211" t="s">
        <v>116</v>
      </c>
      <c r="E123" s="212" t="s">
        <v>126</v>
      </c>
      <c r="F123" s="213" t="s">
        <v>127</v>
      </c>
      <c r="G123" s="214" t="s">
        <v>119</v>
      </c>
      <c r="H123" s="215">
        <v>2</v>
      </c>
      <c r="I123" s="216"/>
      <c r="J123" s="217">
        <f>ROUND(I123*H123,2)</f>
        <v>0</v>
      </c>
      <c r="K123" s="213" t="s">
        <v>1</v>
      </c>
      <c r="L123" s="41"/>
      <c r="M123" s="224" t="s">
        <v>1</v>
      </c>
      <c r="N123" s="225" t="s">
        <v>42</v>
      </c>
      <c r="O123" s="226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2" t="s">
        <v>120</v>
      </c>
      <c r="AT123" s="222" t="s">
        <v>116</v>
      </c>
      <c r="AU123" s="222" t="s">
        <v>121</v>
      </c>
      <c r="AY123" s="14" t="s">
        <v>113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4" t="s">
        <v>85</v>
      </c>
      <c r="BK123" s="223">
        <f>ROUND(I123*H123,2)</f>
        <v>0</v>
      </c>
      <c r="BL123" s="14" t="s">
        <v>120</v>
      </c>
      <c r="BM123" s="222" t="s">
        <v>128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NPsrZ/ADmYaUjX3qlF7Pim5Sk7mo2CVA/fJ7mHc270y+3Xf4OfHFVtuAuumRgRpWbC8rHnpMcuJZFEsptJm5KQ==" hashValue="WOiF42mRLHHPZ/MQ8fCkXidKNDhuoucVYr+i865zUlCXVy7JUIt+qKpzGaxYG5EZwqRL7qpOZeKXIOYlz0POiw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2021-03-17T08:24:23Z</dcterms:created>
  <dcterms:modified xsi:type="dcterms:W3CDTF">2021-03-17T08:24:26Z</dcterms:modified>
</cp:coreProperties>
</file>